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firstSheet="5" activeTab="6"/>
  </bookViews>
  <sheets>
    <sheet name="MAR 3" sheetId="1" r:id="rId1"/>
    <sheet name="MAR 4" sheetId="3" r:id="rId2"/>
    <sheet name="MAR 7" sheetId="4" r:id="rId3"/>
    <sheet name="MAR 10" sheetId="5" r:id="rId4"/>
    <sheet name="MAR 11" sheetId="6" r:id="rId5"/>
    <sheet name="MAR 12" sheetId="7" r:id="rId6"/>
    <sheet name="MAR 14" sheetId="8" r:id="rId7"/>
    <sheet name="MAR 17" sheetId="9" r:id="rId8"/>
    <sheet name="MAR 18" sheetId="10" r:id="rId9"/>
    <sheet name="MAR 20" sheetId="11" r:id="rId10"/>
    <sheet name="MAR 21" sheetId="12" r:id="rId11"/>
    <sheet name="MAR 25" sheetId="13" r:id="rId12"/>
    <sheet name="MAR 26" sheetId="14" r:id="rId13"/>
    <sheet name="MAR 27" sheetId="15" r:id="rId14"/>
    <sheet name="MAR 28" sheetId="16" r:id="rId15"/>
    <sheet name="MAR 31" sheetId="17" r:id="rId16"/>
    <sheet name="LAZADA" sheetId="2" r:id="rId17"/>
  </sheets>
  <definedNames>
    <definedName name="_1_JAN_2024">#REF!</definedName>
    <definedName name="_2_JAN_2024">#REF!</definedName>
    <definedName name="_6_Jan_2020">#REF!</definedName>
    <definedName name="_xlnm.Print_Area" localSheetId="0">'MAR 3'!$A$68:$L$99</definedName>
    <definedName name="_1_JAN_2024" localSheetId="16">#REF!</definedName>
    <definedName name="_2_JAN_2024" localSheetId="16">#REF!</definedName>
    <definedName name="_6_Jan_2020" localSheetId="16">#REF!</definedName>
    <definedName name="_1_JAN_2024" localSheetId="1">#REF!</definedName>
    <definedName name="_2_JAN_2024" localSheetId="1">#REF!</definedName>
    <definedName name="_6_Jan_2020" localSheetId="1">#REF!</definedName>
    <definedName name="_xlnm.Print_Area" localSheetId="1">'MAR 4'!$A$88:$L$116</definedName>
    <definedName name="_1_JAN_2024" localSheetId="2">#REF!</definedName>
    <definedName name="_2_JAN_2024" localSheetId="2">#REF!</definedName>
    <definedName name="_6_Jan_2020" localSheetId="2">#REF!</definedName>
    <definedName name="_xlnm.Print_Area" localSheetId="2">'MAR 7'!$A$70:$L$92</definedName>
    <definedName name="_1_JAN_2024" localSheetId="3">#REF!</definedName>
    <definedName name="_2_JAN_2024" localSheetId="3">#REF!</definedName>
    <definedName name="_6_Jan_2020" localSheetId="3">#REF!</definedName>
    <definedName name="_xlnm.Print_Area" localSheetId="3">'MAR 10'!$A$104:$M$128</definedName>
    <definedName name="_1_JAN_2024" localSheetId="4">#REF!</definedName>
    <definedName name="_2_JAN_2024" localSheetId="4">#REF!</definedName>
    <definedName name="_6_Jan_2020" localSheetId="4">#REF!</definedName>
    <definedName name="_xlnm.Print_Area" localSheetId="4">'MAR 11'!$A$1:$M$30</definedName>
    <definedName name="_1_JAN_2024" localSheetId="5">#REF!</definedName>
    <definedName name="_2_JAN_2024" localSheetId="5">#REF!</definedName>
    <definedName name="_6_Jan_2020" localSheetId="5">#REF!</definedName>
    <definedName name="_xlnm.Print_Area" localSheetId="5">'MAR 12'!$A$1:$L$25</definedName>
    <definedName name="_1_JAN_2024" localSheetId="6">#REF!</definedName>
    <definedName name="_2_JAN_2024" localSheetId="6">#REF!</definedName>
    <definedName name="_6_Jan_2020" localSheetId="6">#REF!</definedName>
    <definedName name="_xlnm.Print_Area" localSheetId="6">'MAR 14'!$A$1:$L$30</definedName>
    <definedName name="_1_JAN_2024" localSheetId="7">#REF!</definedName>
    <definedName name="_2_JAN_2024" localSheetId="7">#REF!</definedName>
    <definedName name="_6_Jan_2020" localSheetId="7">#REF!</definedName>
    <definedName name="_xlnm.Print_Area" localSheetId="7">'MAR 17'!$A$1:$M$25</definedName>
    <definedName name="_1_JAN_2024" localSheetId="8">#REF!</definedName>
    <definedName name="_2_JAN_2024" localSheetId="8">#REF!</definedName>
    <definedName name="_6_Jan_2020" localSheetId="8">#REF!</definedName>
    <definedName name="_xlnm.Print_Area" localSheetId="8">'MAR 18'!$A$1:$M$18</definedName>
    <definedName name="_1_JAN_2024" localSheetId="9">#REF!</definedName>
    <definedName name="_2_JAN_2024" localSheetId="9">#REF!</definedName>
    <definedName name="_6_Jan_2020" localSheetId="9">#REF!</definedName>
    <definedName name="_xlnm.Print_Area" localSheetId="9">'MAR 20'!$A$38:$L$65</definedName>
    <definedName name="_1_JAN_2024" localSheetId="10">#REF!</definedName>
    <definedName name="_2_JAN_2024" localSheetId="10">#REF!</definedName>
    <definedName name="_6_Jan_2020" localSheetId="10">#REF!</definedName>
    <definedName name="_xlnm.Print_Area" localSheetId="10">'MAR 21'!$A$105:$M$135</definedName>
    <definedName name="_1_JAN_2024" localSheetId="11">#REF!</definedName>
    <definedName name="_2_JAN_2024" localSheetId="11">#REF!</definedName>
    <definedName name="_6_Jan_2020" localSheetId="11">#REF!</definedName>
    <definedName name="_xlnm.Print_Area" localSheetId="11">'MAR 25'!$A$1:$L$20</definedName>
    <definedName name="_1_JAN_2024" localSheetId="12">#REF!</definedName>
    <definedName name="_2_JAN_2024" localSheetId="12">#REF!</definedName>
    <definedName name="_6_Jan_2020" localSheetId="12">#REF!</definedName>
    <definedName name="_xlnm.Print_Area" localSheetId="12">'MAR 26'!$A$34:$L$63</definedName>
    <definedName name="_1_JAN_2024" localSheetId="13">#REF!</definedName>
    <definedName name="_2_JAN_2024" localSheetId="13">#REF!</definedName>
    <definedName name="_6_Jan_2020" localSheetId="13">#REF!</definedName>
    <definedName name="_xlnm.Print_Area" localSheetId="13">'MAR 27'!$A$109:$L$139</definedName>
    <definedName name="_1_JAN_2024" localSheetId="14">#REF!</definedName>
    <definedName name="_2_JAN_2024" localSheetId="14">#REF!</definedName>
    <definedName name="_6_Jan_2020" localSheetId="14">#REF!</definedName>
    <definedName name="_xlnm.Print_Area" localSheetId="14">'MAR 28'!$A$71:$M$92</definedName>
    <definedName name="_1_JAN_2024" localSheetId="15">#REF!</definedName>
    <definedName name="_2_JAN_2024" localSheetId="15">#REF!</definedName>
    <definedName name="_6_Jan_2020" localSheetId="15">#REF!</definedName>
    <definedName name="_xlnm.Print_Area" localSheetId="15">'MAR 31'!$A$61:$L$91</definedName>
  </definedNames>
  <calcPr calcId="144525"/>
</workbook>
</file>

<file path=xl/sharedStrings.xml><?xml version="1.0" encoding="utf-8"?>
<sst xmlns="http://schemas.openxmlformats.org/spreadsheetml/2006/main" count="2370" uniqueCount="311">
  <si>
    <t>SUMMARY DAILY COLLECTION REPORT</t>
  </si>
  <si>
    <t>KMI H.O. SERIES (ALFREDO)</t>
  </si>
  <si>
    <t>DATE</t>
  </si>
  <si>
    <t>KMI OR#</t>
  </si>
  <si>
    <t>CUSTOMER NAME</t>
  </si>
  <si>
    <t>DESCRIPTION OF COLLECTION TRANSACTION</t>
  </si>
  <si>
    <t>KMI SI#</t>
  </si>
  <si>
    <t>CASH</t>
  </si>
  <si>
    <t>CHECK</t>
  </si>
  <si>
    <t>TOTAL</t>
  </si>
  <si>
    <t>DATE OF DEPOSIT</t>
  </si>
  <si>
    <t>Bank</t>
  </si>
  <si>
    <t>Check #</t>
  </si>
  <si>
    <t>Check Date</t>
  </si>
  <si>
    <t>Amount</t>
  </si>
  <si>
    <t>CHINA BANK SAVINGS, INC.</t>
  </si>
  <si>
    <t>UNIT</t>
  </si>
  <si>
    <t>CBS</t>
  </si>
  <si>
    <t>EWT 83.21</t>
  </si>
  <si>
    <t>INTERNATIONAL FARM CORPORATION</t>
  </si>
  <si>
    <t>AUB</t>
  </si>
  <si>
    <t>EWT 446.96</t>
  </si>
  <si>
    <t>FOUNDATION DEVELOPMENT CORP</t>
  </si>
  <si>
    <t>MBTC</t>
  </si>
  <si>
    <t>EWT 147.29</t>
  </si>
  <si>
    <t>METROPOLITAN MEDICAL CENTER</t>
  </si>
  <si>
    <t>RCBC</t>
  </si>
  <si>
    <t>EWT 497.72</t>
  </si>
  <si>
    <t>Prepared By:</t>
  </si>
  <si>
    <t>Noted By:</t>
  </si>
  <si>
    <t>JANELLEN LIM</t>
  </si>
  <si>
    <t>MART NATHANIEL R. FLORES</t>
  </si>
  <si>
    <t>KMI Assistant</t>
  </si>
  <si>
    <t>KMI- Supervisor</t>
  </si>
  <si>
    <t>KMI H.O. SERIES (MART)</t>
  </si>
  <si>
    <t>KMI AR#</t>
  </si>
  <si>
    <t>KM7716</t>
  </si>
  <si>
    <t>CHARLENE RAQUION</t>
  </si>
  <si>
    <t>BS10571</t>
  </si>
  <si>
    <t>Cash Breakdown</t>
  </si>
  <si>
    <t>PCS</t>
  </si>
  <si>
    <t>AMOUNT</t>
  </si>
  <si>
    <t>Received by:</t>
  </si>
  <si>
    <t>RODESSA MANAS</t>
  </si>
  <si>
    <t>Accounting Clerk</t>
  </si>
  <si>
    <t>Total Coins &amp; Bills</t>
  </si>
  <si>
    <t>Total Checks</t>
  </si>
  <si>
    <t>COOLWIN</t>
  </si>
  <si>
    <t>ALFREDO ADRIANO</t>
  </si>
  <si>
    <t>BDO</t>
  </si>
  <si>
    <t>THE PICASSO RENTAL MANAGEMENT CORP</t>
  </si>
  <si>
    <t>EWT 121.78</t>
  </si>
  <si>
    <t>NORINA JANE OFIANA PORTILLO</t>
  </si>
  <si>
    <t>UNIT &amp; DC</t>
  </si>
  <si>
    <t>OVERPAYMENT</t>
  </si>
  <si>
    <t>CHIELO BRACAMONTE</t>
  </si>
  <si>
    <t>WHITE FROST REFRIGERATION</t>
  </si>
  <si>
    <t>HUTCHISON-1 LOGISTICS INC</t>
  </si>
  <si>
    <t>UNIT FP</t>
  </si>
  <si>
    <t>MARCIAL BAYTAN</t>
  </si>
  <si>
    <t>UIC DEVELOPMENT CORP.</t>
  </si>
  <si>
    <t>KM7717</t>
  </si>
  <si>
    <t>BS10578</t>
  </si>
  <si>
    <t>KM7721</t>
  </si>
  <si>
    <t>MARNILLE NORTE</t>
  </si>
  <si>
    <t>BS10582</t>
  </si>
  <si>
    <t>CORNELIO ALFONSO</t>
  </si>
  <si>
    <t>GALO LIM</t>
  </si>
  <si>
    <t>INSTALLATION</t>
  </si>
  <si>
    <t>NANCY ANG</t>
  </si>
  <si>
    <t>LAVERN SAAB</t>
  </si>
  <si>
    <t>KM7722</t>
  </si>
  <si>
    <t>BS10579</t>
  </si>
  <si>
    <t>COOLWIN/ERVIN DELFIN</t>
  </si>
  <si>
    <t>KMI H.O. SERIES (ROLAND)</t>
  </si>
  <si>
    <t>PIONEER FLOAT GLASS MFG INC</t>
  </si>
  <si>
    <t>EWT 142.47</t>
  </si>
  <si>
    <t>GILBERT REDONA</t>
  </si>
  <si>
    <t>LYDIA ECHAUZ</t>
  </si>
  <si>
    <t>UNIT DP</t>
  </si>
  <si>
    <t>CLEO PHILIPPE EVANGELISTA</t>
  </si>
  <si>
    <t>LILIAN KHU</t>
  </si>
  <si>
    <t>BORLAND DEVELOPMENT CORPORATION</t>
  </si>
  <si>
    <t>EWT 553.08</t>
  </si>
  <si>
    <t>STANDARD INSURANCE CO., INC.</t>
  </si>
  <si>
    <t>EWT 447.07</t>
  </si>
  <si>
    <t>PHESCO INC.</t>
  </si>
  <si>
    <t>BIR TRECE</t>
  </si>
  <si>
    <t>MICHAEL SAYAS</t>
  </si>
  <si>
    <t>CARMELITA ABELLO</t>
  </si>
  <si>
    <t>GERALDINE ITO / DYNA COLOMA</t>
  </si>
  <si>
    <t>BPI</t>
  </si>
  <si>
    <t>KOZO DYNAMIC POWER CORP.</t>
  </si>
  <si>
    <t>MARICKSON ASC</t>
  </si>
  <si>
    <t>FREDESVINDA M. FIRME</t>
  </si>
  <si>
    <t>C. RAMIREZ &amp; CO., INC.</t>
  </si>
  <si>
    <t>EWT 249.25</t>
  </si>
  <si>
    <t>INSTALLATION DP</t>
  </si>
  <si>
    <t>GFI ENTERPRISES INC.</t>
  </si>
  <si>
    <t>EWT 152.64</t>
  </si>
  <si>
    <t>RAYMOND DOROMAL</t>
  </si>
  <si>
    <t>MARVIN PACIFICO</t>
  </si>
  <si>
    <t>OPTIA LTD., INC.</t>
  </si>
  <si>
    <t>FL PRO SOLUTIONS INC</t>
  </si>
  <si>
    <t>WIMAX PHILIPPINES INC.</t>
  </si>
  <si>
    <t>EWT 341.89</t>
  </si>
  <si>
    <t>DR. MAE CAMPOMANES</t>
  </si>
  <si>
    <t>STA. CLARA PARISH SCHOOL, INC.</t>
  </si>
  <si>
    <t>JIMMY MIRANDA</t>
  </si>
  <si>
    <t>JEREMIAH SOLOMON</t>
  </si>
  <si>
    <t>GIGI ORTIZ</t>
  </si>
  <si>
    <t>FELICIA ATIENZA</t>
  </si>
  <si>
    <t>YUMEX PHILS INC</t>
  </si>
  <si>
    <t>EWT 299.25</t>
  </si>
  <si>
    <t>EDGAR MAGTOTO</t>
  </si>
  <si>
    <t>NAGA CRUSHING ROCK &amp; DEV'T CORP.</t>
  </si>
  <si>
    <t>EWT 130.14</t>
  </si>
  <si>
    <t>GERALD GARCIA</t>
  </si>
  <si>
    <t>ROBIN TENG</t>
  </si>
  <si>
    <t>CHINA BANK SAVINGS INC.</t>
  </si>
  <si>
    <t>CRIS PINEDA</t>
  </si>
  <si>
    <t>GLAMLAB ESSENTIALS OPC</t>
  </si>
  <si>
    <t>MARICEL CUNANAN</t>
  </si>
  <si>
    <t>NITRAM IVAJ INC.</t>
  </si>
  <si>
    <t>DC BALANCE</t>
  </si>
  <si>
    <t>JASON TAN</t>
  </si>
  <si>
    <t>ARLENE FABREAG</t>
  </si>
  <si>
    <t>1HG CONSTRUCTION OPC</t>
  </si>
  <si>
    <t>EWT 148.00</t>
  </si>
  <si>
    <t>RICHARD GO</t>
  </si>
  <si>
    <t>ADAM AIRCONDITIONING</t>
  </si>
  <si>
    <t>EWT 960.58</t>
  </si>
  <si>
    <t>PAN DE MANILA FOOD CO., INC.</t>
  </si>
  <si>
    <t>EWT 195.47</t>
  </si>
  <si>
    <t>MANILA GRAND OPERA HOTEL INC.</t>
  </si>
  <si>
    <t>CSBANK</t>
  </si>
  <si>
    <t>EWT 56.89</t>
  </si>
  <si>
    <t>PIONEER FLOAT GLASS MFG. INC.</t>
  </si>
  <si>
    <t>EWT 594.97</t>
  </si>
  <si>
    <t>ADEL SAMSON</t>
  </si>
  <si>
    <t>ANTONETTE MANGROBANG</t>
  </si>
  <si>
    <t>MAYNARD LAMUSAD</t>
  </si>
  <si>
    <t>LAKAMBINI HOTEL CORPORATION</t>
  </si>
  <si>
    <t>EWT 390.43</t>
  </si>
  <si>
    <t>GLITTRA TRADING INTERNATIONAL INC.</t>
  </si>
  <si>
    <t>EWT 199.61</t>
  </si>
  <si>
    <t>ARHENNIUS CHENG</t>
  </si>
  <si>
    <t>QC HOLIDAY FOOT SPA</t>
  </si>
  <si>
    <t>CBC</t>
  </si>
  <si>
    <t>JANELLE DELA PEÑA</t>
  </si>
  <si>
    <t>D.I.P DEVELOPMENT INC.</t>
  </si>
  <si>
    <t>HFNAC ENTERPRISES CORP.</t>
  </si>
  <si>
    <t>ANGELO ADRIANO</t>
  </si>
  <si>
    <t>RB ZALAMEA</t>
  </si>
  <si>
    <t>COLDWINS/COOLWIN</t>
  </si>
  <si>
    <t>BORLAND DEVELOPMENT CORP</t>
  </si>
  <si>
    <t>UB</t>
  </si>
  <si>
    <t>EWT 151.66</t>
  </si>
  <si>
    <t>OMI SHEET METAL WORKS INC.</t>
  </si>
  <si>
    <t>EWT 501.93</t>
  </si>
  <si>
    <t>NOCOS HAULING SERVICES INC.</t>
  </si>
  <si>
    <t>EWT 187.50</t>
  </si>
  <si>
    <t>K5 PLUS LOGISTICS CORPORATION</t>
  </si>
  <si>
    <t>JILLA MALABAYABAS</t>
  </si>
  <si>
    <t>HARVEY DYCHIANO</t>
  </si>
  <si>
    <t>KM7725</t>
  </si>
  <si>
    <t>SHEIRY ANNE B. GOMEZ</t>
  </si>
  <si>
    <t>BS10596</t>
  </si>
  <si>
    <t>CAPT. DENNIS SISON</t>
  </si>
  <si>
    <t>LEONILA TUGADE</t>
  </si>
  <si>
    <t>MVF APPLIANNCES TRADING</t>
  </si>
  <si>
    <t>MIKURIYA FOODS CORPORATION</t>
  </si>
  <si>
    <t>NICOLE DRUECO</t>
  </si>
  <si>
    <t>AR6011</t>
  </si>
  <si>
    <t>BS9765</t>
  </si>
  <si>
    <t>BS9767</t>
  </si>
  <si>
    <t>BS9777</t>
  </si>
  <si>
    <t>BS9833</t>
  </si>
  <si>
    <t>SJR#</t>
  </si>
  <si>
    <t>LECETH G. RAGO</t>
  </si>
  <si>
    <t>SOP</t>
  </si>
  <si>
    <t>LAZADA FEE</t>
  </si>
  <si>
    <t xml:space="preserve">TOTAL AMOUNT: </t>
  </si>
  <si>
    <t>ERICSON ANSAY</t>
  </si>
  <si>
    <t>KIRBY JESS CALANZA</t>
  </si>
  <si>
    <t>JOEVEE ALFONSO</t>
  </si>
  <si>
    <t>CHRISTOPHER CRUZ</t>
  </si>
  <si>
    <t>MARIA TERESA TANDOY</t>
  </si>
  <si>
    <t>MARK LIM</t>
  </si>
  <si>
    <t>FELIPA DOCTOLERO</t>
  </si>
  <si>
    <t>ESTELITA MANUEL</t>
  </si>
  <si>
    <t>PHILIP JOHN ASTORGA</t>
  </si>
  <si>
    <t>FRANCIS CORRE</t>
  </si>
  <si>
    <t>WAYNE TAM</t>
  </si>
  <si>
    <t>JAYSON MACARAT</t>
  </si>
  <si>
    <t>EWT</t>
  </si>
  <si>
    <t>SAMANTHA MARIE NABLO</t>
  </si>
  <si>
    <t>CILBERT CORPUZ</t>
  </si>
  <si>
    <t>SHEENA MAE ARAQUIL</t>
  </si>
  <si>
    <t>GEMINI O. MALUBAY</t>
  </si>
  <si>
    <t>ALLAN JOSEPH PIAMONTE</t>
  </si>
  <si>
    <t>ROSALINDA MAESTRE</t>
  </si>
  <si>
    <t>ANTONIO G LIM</t>
  </si>
  <si>
    <t>CINDY ABANA</t>
  </si>
  <si>
    <t>JOSHLY PICHUELA</t>
  </si>
  <si>
    <t>BENILDA QUEYQUEP</t>
  </si>
  <si>
    <t>TOTAL:</t>
  </si>
  <si>
    <t>KENDRICK AQUINO</t>
  </si>
  <si>
    <t>MARTIN TEMBLIQUE</t>
  </si>
  <si>
    <t>MARIVEL C MIGUEL</t>
  </si>
  <si>
    <t>TOBY DIONISIO</t>
  </si>
  <si>
    <t>FAYE VILLANUEVA</t>
  </si>
  <si>
    <t>ROCA FORT</t>
  </si>
  <si>
    <t>MATTHEW M</t>
  </si>
  <si>
    <t>CAMILLE NABLE</t>
  </si>
  <si>
    <t>LYKA SANTOS</t>
  </si>
  <si>
    <t>SANDY LYN SALDI</t>
  </si>
  <si>
    <t>ALYSSA LORENZO</t>
  </si>
  <si>
    <t>KRISTELLE LAUREANO</t>
  </si>
  <si>
    <t>CHRISTIAN BILLANO</t>
  </si>
  <si>
    <t>ALDRIN MENESES</t>
  </si>
  <si>
    <t>C. JOHN BERNARD B. GESTOSO</t>
  </si>
  <si>
    <t>RENE DELMONTE</t>
  </si>
  <si>
    <t>JOSE MARI CONSING</t>
  </si>
  <si>
    <t>PETER VAL MENDOZA</t>
  </si>
  <si>
    <t>GCASH LOADING STORE/MELISSA ALINAS</t>
  </si>
  <si>
    <t>JOAN MARY L. DIZON</t>
  </si>
  <si>
    <t>NEIL JON LOUIE MIRANDA</t>
  </si>
  <si>
    <t>DIANE TAN</t>
  </si>
  <si>
    <t>PAULO BABUL</t>
  </si>
  <si>
    <t>PAOLO FONTANILLA</t>
  </si>
  <si>
    <t>AL PLAN</t>
  </si>
  <si>
    <t>NICA JIMENEZ</t>
  </si>
  <si>
    <t>ANDRIA MAY LOUISE S. PINGOL</t>
  </si>
  <si>
    <t>DUSTIN GO</t>
  </si>
  <si>
    <t>KERSTIN WIGFORSS</t>
  </si>
  <si>
    <t>ALMER ARON REDILLA</t>
  </si>
  <si>
    <t>MARIA VICTORIA LABITAD</t>
  </si>
  <si>
    <t>JASON DANGAN</t>
  </si>
  <si>
    <t>JETHRO JAKE TABARES</t>
  </si>
  <si>
    <t>JUN ALIPIO</t>
  </si>
  <si>
    <t>JEANELYN DOMANDAN</t>
  </si>
  <si>
    <t>ERIK PETERSON</t>
  </si>
  <si>
    <t>PHILLIP JAMES MANGLICMOT</t>
  </si>
  <si>
    <t>JOVELYN ALCANTARA</t>
  </si>
  <si>
    <t>CHRISTIAN PETER BERONDO</t>
  </si>
  <si>
    <t>JERICK V. CRUZ</t>
  </si>
  <si>
    <t>MELODY MERCADO</t>
  </si>
  <si>
    <t>MARGH SUMAYLO</t>
  </si>
  <si>
    <t>ARAJOY D. PEDIMONTE</t>
  </si>
  <si>
    <t>MICHELLE ZOLETA</t>
  </si>
  <si>
    <t>HAZE QUINTERO</t>
  </si>
  <si>
    <t>JOSEPH MENESES</t>
  </si>
  <si>
    <t>RIZZA JANE MARQUEZ</t>
  </si>
  <si>
    <t>DENNIES BUENAOBRA</t>
  </si>
  <si>
    <t>RANDY REX GALERA</t>
  </si>
  <si>
    <t>ROMEO SUDARIO</t>
  </si>
  <si>
    <t>MARY JOYCE AGCAOILI</t>
  </si>
  <si>
    <t>PETER J. MILLER</t>
  </si>
  <si>
    <t>JOEY SALVADOR</t>
  </si>
  <si>
    <t>BRYAN JOHN T. DANAO</t>
  </si>
  <si>
    <t>CANDY VICTORIA AROGAR</t>
  </si>
  <si>
    <t>JOHN UEL</t>
  </si>
  <si>
    <t>KENT LASDACAN</t>
  </si>
  <si>
    <t>ORESSA JEAN M. ICARANOM</t>
  </si>
  <si>
    <t>JOHN MARVIN HAO</t>
  </si>
  <si>
    <t>GRACE MANUEL</t>
  </si>
  <si>
    <t>GILARNE ECLEVIA</t>
  </si>
  <si>
    <t>JULIUS PALAGANAS</t>
  </si>
  <si>
    <t>JANNO BEGUELME</t>
  </si>
  <si>
    <t>JOSEPHINE GONZALES</t>
  </si>
  <si>
    <t>RIO PASCUAL</t>
  </si>
  <si>
    <t>JOEREY B. ENCIO</t>
  </si>
  <si>
    <t>JENNYLYN TEODORO BITUIN</t>
  </si>
  <si>
    <t>PRINCESS JOY CABIAO</t>
  </si>
  <si>
    <t>MARK ULYSSES VASQUEZ</t>
  </si>
  <si>
    <t>SAM DIONISIO</t>
  </si>
  <si>
    <t>MEG OCAMPO</t>
  </si>
  <si>
    <t>ANNE KLEIN SERRANO</t>
  </si>
  <si>
    <t>JOHNNEAL CABALTEJA</t>
  </si>
  <si>
    <t>MICHAEL SAMONTE</t>
  </si>
  <si>
    <t>DIONARD MAGLUYAN</t>
  </si>
  <si>
    <t>MARJORIE PADILLA</t>
  </si>
  <si>
    <t>IAN CAUNCA</t>
  </si>
  <si>
    <t>FRANKIE SANTOS</t>
  </si>
  <si>
    <t>DIANA JEAN DIAZ</t>
  </si>
  <si>
    <t>MATTHEW SIY</t>
  </si>
  <si>
    <t>KARL LOU PORQUIADO</t>
  </si>
  <si>
    <t>E. PRADO</t>
  </si>
  <si>
    <t>MARCELINA GUECO</t>
  </si>
  <si>
    <t>JANUS ANTONIO</t>
  </si>
  <si>
    <t>MARK GLENN MIGUEL YAMAR</t>
  </si>
  <si>
    <t>JAY A. AGONCILLO</t>
  </si>
  <si>
    <t>WENDY REYES</t>
  </si>
  <si>
    <t>BRYANTH ABRAJANO</t>
  </si>
  <si>
    <t>MYRU JARIGUE</t>
  </si>
  <si>
    <t>ROSEBEL SANCHO</t>
  </si>
  <si>
    <t>JEMYRA DUCUSIN</t>
  </si>
  <si>
    <t>MIRA COLLANTES</t>
  </si>
  <si>
    <t>ABIGAIL BELLEN</t>
  </si>
  <si>
    <t>JAN DARREL OLIVER</t>
  </si>
  <si>
    <t>KENNETH OLIVER M. NEGADO</t>
  </si>
  <si>
    <t>SARA ALVAREZ</t>
  </si>
  <si>
    <t>RHEY LOPEZ</t>
  </si>
  <si>
    <t>TOBBY LLANA</t>
  </si>
  <si>
    <t>MARRIEL BAQUING</t>
  </si>
  <si>
    <t>KAREN MAXIMO</t>
  </si>
  <si>
    <t>JUSTIN LUMAPAS JR.</t>
  </si>
  <si>
    <t>JAMES CHUA</t>
  </si>
  <si>
    <t>DAVE ANTHONY OCHOA</t>
  </si>
  <si>
    <t>RAYMOND PALIZA</t>
  </si>
</sst>
</file>

<file path=xl/styles.xml><?xml version="1.0" encoding="utf-8"?>
<styleSheet xmlns="http://schemas.openxmlformats.org/spreadsheetml/2006/main">
  <numFmts count="6">
    <numFmt numFmtId="176" formatCode="[$-409]d\-mmm\-yyyy;@"/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7" formatCode="_(* #,##0.00_);_(* \(#,##0.00\);_(* &quot;-&quot;??_);_(@_)"/>
  </numFmts>
  <fonts count="24">
    <font>
      <sz val="11"/>
      <color theme="1"/>
      <name val="Calibri"/>
      <charset val="134"/>
      <scheme val="minor"/>
    </font>
    <font>
      <sz val="7"/>
      <name val="Tahoma"/>
      <charset val="134"/>
    </font>
    <font>
      <b/>
      <sz val="7"/>
      <name val="Tahoma"/>
      <charset val="134"/>
    </font>
    <font>
      <b/>
      <sz val="7"/>
      <color rgb="FFFF0000"/>
      <name val="Tahoma"/>
      <charset val="134"/>
    </font>
    <font>
      <b/>
      <sz val="8"/>
      <name val="Tahoma"/>
      <charset val="134"/>
    </font>
    <font>
      <sz val="11"/>
      <color theme="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13" borderId="12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0" fillId="12" borderId="11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10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18" borderId="15" applyNumberFormat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8" fillId="17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center" wrapText="1"/>
    </xf>
    <xf numFmtId="177" fontId="2" fillId="0" borderId="5" xfId="2" applyNumberFormat="1" applyFont="1" applyFill="1" applyBorder="1" applyAlignment="1">
      <alignment horizontal="left"/>
    </xf>
    <xf numFmtId="0" fontId="2" fillId="0" borderId="6" xfId="0" applyFont="1" applyFill="1" applyBorder="1" applyAlignment="1">
      <alignment horizontal="center" vertical="center" wrapText="1"/>
    </xf>
    <xf numFmtId="176" fontId="1" fillId="0" borderId="6" xfId="0" applyNumberFormat="1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center" wrapText="1"/>
    </xf>
    <xf numFmtId="177" fontId="1" fillId="0" borderId="5" xfId="2" applyNumberFormat="1" applyFont="1" applyFill="1" applyBorder="1" applyAlignment="1">
      <alignment horizontal="left"/>
    </xf>
    <xf numFmtId="0" fontId="1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/>
    </xf>
    <xf numFmtId="0" fontId="2" fillId="0" borderId="3" xfId="0" applyFont="1" applyFill="1" applyBorder="1" applyAlignment="1">
      <alignment horizontal="right"/>
    </xf>
    <xf numFmtId="0" fontId="3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center" vertical="center" wrapText="1"/>
    </xf>
    <xf numFmtId="58" fontId="2" fillId="0" borderId="6" xfId="2" applyNumberFormat="1" applyFont="1" applyBorder="1" applyAlignment="1">
      <alignment horizontal="center"/>
    </xf>
    <xf numFmtId="177" fontId="1" fillId="0" borderId="6" xfId="2" applyNumberFormat="1" applyFont="1" applyFill="1" applyBorder="1" applyAlignment="1"/>
    <xf numFmtId="177" fontId="1" fillId="0" borderId="6" xfId="2" applyNumberFormat="1" applyFont="1" applyFill="1" applyBorder="1" applyAlignment="1">
      <alignment vertical="center"/>
    </xf>
    <xf numFmtId="58" fontId="1" fillId="0" borderId="6" xfId="2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177" fontId="2" fillId="2" borderId="6" xfId="2" applyNumberFormat="1" applyFont="1" applyFill="1" applyBorder="1" applyAlignment="1"/>
    <xf numFmtId="177" fontId="3" fillId="2" borderId="6" xfId="2" applyNumberFormat="1" applyFont="1" applyFill="1" applyBorder="1" applyAlignment="1"/>
    <xf numFmtId="0" fontId="4" fillId="0" borderId="0" xfId="0" applyFont="1" applyFill="1" applyAlignment="1">
      <alignment horizontal="left"/>
    </xf>
    <xf numFmtId="177" fontId="4" fillId="0" borderId="0" xfId="0" applyNumberFormat="1" applyFont="1" applyFill="1" applyAlignment="1"/>
    <xf numFmtId="0" fontId="4" fillId="0" borderId="0" xfId="0" applyFont="1" applyFill="1" applyAlignment="1"/>
    <xf numFmtId="177" fontId="2" fillId="2" borderId="6" xfId="2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7" fontId="1" fillId="0" borderId="5" xfId="2" applyNumberFormat="1" applyFont="1" applyFill="1" applyBorder="1" applyAlignment="1">
      <alignment horizontal="center" vertical="center"/>
    </xf>
    <xf numFmtId="177" fontId="1" fillId="0" borderId="0" xfId="2" applyNumberFormat="1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177" fontId="1" fillId="0" borderId="5" xfId="2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wrapText="1"/>
    </xf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177" fontId="2" fillId="0" borderId="0" xfId="2" applyNumberFormat="1" applyFont="1" applyAlignment="1">
      <alignment horizontal="center"/>
    </xf>
    <xf numFmtId="4" fontId="2" fillId="0" borderId="8" xfId="0" applyNumberFormat="1" applyFont="1" applyFill="1" applyBorder="1" applyAlignment="1"/>
    <xf numFmtId="177" fontId="2" fillId="0" borderId="0" xfId="2" applyNumberFormat="1" applyFont="1" applyAlignment="1"/>
    <xf numFmtId="177" fontId="2" fillId="0" borderId="0" xfId="2" applyNumberFormat="1" applyFont="1" applyFill="1" applyBorder="1" applyAlignment="1">
      <alignment vertical="center"/>
    </xf>
    <xf numFmtId="4" fontId="2" fillId="0" borderId="9" xfId="0" applyNumberFormat="1" applyFont="1" applyFill="1" applyBorder="1" applyAlignment="1"/>
    <xf numFmtId="177" fontId="1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Alignment="1">
      <alignment horizontal="left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7"/>
  <sheetViews>
    <sheetView zoomScale="130" zoomScaleNormal="130" topLeftCell="A75" workbookViewId="0">
      <selection activeCell="F105" sqref="F105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45719</v>
      </c>
      <c r="B7" s="15">
        <v>20554</v>
      </c>
      <c r="C7" s="16" t="s">
        <v>15</v>
      </c>
      <c r="D7" s="17" t="s">
        <v>16</v>
      </c>
      <c r="E7" s="40">
        <v>59271</v>
      </c>
      <c r="F7" s="41"/>
      <c r="G7" s="42" t="s">
        <v>17</v>
      </c>
      <c r="H7" s="42">
        <v>151796</v>
      </c>
      <c r="I7" s="27">
        <v>45695</v>
      </c>
      <c r="J7" s="25">
        <v>9236.79</v>
      </c>
      <c r="K7" s="25">
        <f>J7+F7</f>
        <v>9236.79</v>
      </c>
      <c r="L7" s="14">
        <v>45719</v>
      </c>
      <c r="M7" s="2" t="s">
        <v>18</v>
      </c>
    </row>
    <row r="8" spans="1:13">
      <c r="A8" s="14">
        <v>45719</v>
      </c>
      <c r="B8" s="15">
        <v>20555</v>
      </c>
      <c r="C8" s="16" t="s">
        <v>19</v>
      </c>
      <c r="D8" s="17" t="s">
        <v>16</v>
      </c>
      <c r="E8" s="40">
        <v>59290</v>
      </c>
      <c r="F8" s="41"/>
      <c r="G8" s="42" t="s">
        <v>20</v>
      </c>
      <c r="H8" s="42">
        <v>1489971</v>
      </c>
      <c r="I8" s="27">
        <v>45714</v>
      </c>
      <c r="J8" s="25">
        <v>49013.24</v>
      </c>
      <c r="K8" s="25">
        <f>J8+F8</f>
        <v>49013.24</v>
      </c>
      <c r="L8" s="14">
        <v>45719</v>
      </c>
      <c r="M8" s="2" t="s">
        <v>21</v>
      </c>
    </row>
    <row r="9" spans="1:13">
      <c r="A9" s="14">
        <v>45719</v>
      </c>
      <c r="B9" s="15">
        <v>20556</v>
      </c>
      <c r="C9" s="16" t="s">
        <v>22</v>
      </c>
      <c r="D9" s="17" t="s">
        <v>16</v>
      </c>
      <c r="E9" s="40">
        <v>59286</v>
      </c>
      <c r="F9" s="41"/>
      <c r="G9" s="42" t="s">
        <v>23</v>
      </c>
      <c r="H9" s="42">
        <v>672123710</v>
      </c>
      <c r="I9" s="27">
        <v>45716</v>
      </c>
      <c r="J9" s="25">
        <v>16348.91</v>
      </c>
      <c r="K9" s="25">
        <f>J9+F9</f>
        <v>16348.91</v>
      </c>
      <c r="L9" s="14">
        <v>45719</v>
      </c>
      <c r="M9" s="2" t="s">
        <v>24</v>
      </c>
    </row>
    <row r="10" spans="1:13">
      <c r="A10" s="14">
        <v>45719</v>
      </c>
      <c r="B10" s="15">
        <v>20557</v>
      </c>
      <c r="C10" s="16" t="s">
        <v>25</v>
      </c>
      <c r="D10" s="17" t="s">
        <v>16</v>
      </c>
      <c r="E10" s="40">
        <v>58506</v>
      </c>
      <c r="F10" s="41"/>
      <c r="G10" s="42" t="s">
        <v>26</v>
      </c>
      <c r="H10" s="42">
        <v>1200011510</v>
      </c>
      <c r="I10" s="27">
        <v>45645</v>
      </c>
      <c r="J10" s="25">
        <v>55246.38</v>
      </c>
      <c r="K10" s="25">
        <f>J10+F10</f>
        <v>55246.38</v>
      </c>
      <c r="L10" s="14">
        <v>45719</v>
      </c>
      <c r="M10" s="2" t="s">
        <v>27</v>
      </c>
    </row>
    <row r="11" spans="6:11">
      <c r="F11" s="39">
        <f>SUM(F7:F10)</f>
        <v>0</v>
      </c>
      <c r="G11" s="2"/>
      <c r="H11" s="2"/>
      <c r="I11" s="2"/>
      <c r="J11" s="39">
        <f>SUM(J7:J10)</f>
        <v>129845.32</v>
      </c>
      <c r="K11" s="39">
        <f>SUM(K7:K10)</f>
        <v>129845.32</v>
      </c>
    </row>
    <row r="13" spans="1:4">
      <c r="A13" s="2" t="s">
        <v>28</v>
      </c>
      <c r="D13" s="2" t="s">
        <v>29</v>
      </c>
    </row>
    <row r="14" spans="1:1">
      <c r="A14" s="2"/>
    </row>
    <row r="15" spans="1:1">
      <c r="A15" s="2"/>
    </row>
    <row r="16" spans="1:4">
      <c r="A16" s="2" t="s">
        <v>30</v>
      </c>
      <c r="D16" s="2" t="s">
        <v>31</v>
      </c>
    </row>
    <row r="17" spans="1:4">
      <c r="A17" s="1" t="s">
        <v>32</v>
      </c>
      <c r="D17" s="1" t="s">
        <v>33</v>
      </c>
    </row>
    <row r="31" spans="1:1">
      <c r="A31" s="2" t="s">
        <v>0</v>
      </c>
    </row>
    <row r="32" spans="1:1">
      <c r="A32" s="2" t="s">
        <v>34</v>
      </c>
    </row>
    <row r="34" spans="1:12">
      <c r="A34" s="3" t="s">
        <v>2</v>
      </c>
      <c r="B34" s="35" t="s">
        <v>35</v>
      </c>
      <c r="C34" s="3" t="s">
        <v>4</v>
      </c>
      <c r="D34" s="3" t="s">
        <v>5</v>
      </c>
      <c r="E34" s="3" t="s">
        <v>6</v>
      </c>
      <c r="F34" s="3" t="s">
        <v>7</v>
      </c>
      <c r="G34" s="4" t="s">
        <v>8</v>
      </c>
      <c r="H34" s="5"/>
      <c r="I34" s="5"/>
      <c r="J34" s="23"/>
      <c r="K34" s="3" t="s">
        <v>9</v>
      </c>
      <c r="L34" s="3" t="s">
        <v>10</v>
      </c>
    </row>
    <row r="35" spans="1:12">
      <c r="A35" s="6"/>
      <c r="B35" s="36"/>
      <c r="C35" s="6"/>
      <c r="D35" s="6"/>
      <c r="E35" s="6"/>
      <c r="F35" s="6"/>
      <c r="G35" s="3" t="s">
        <v>11</v>
      </c>
      <c r="H35" s="3" t="s">
        <v>12</v>
      </c>
      <c r="I35" s="3" t="s">
        <v>13</v>
      </c>
      <c r="J35" s="3" t="s">
        <v>14</v>
      </c>
      <c r="K35" s="6"/>
      <c r="L35" s="6"/>
    </row>
    <row r="36" ht="10.15" customHeight="1" spans="1:12">
      <c r="A36" s="7"/>
      <c r="B36" s="3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ht="10.15" customHeight="1" spans="1:13">
      <c r="A37" s="14">
        <v>45719</v>
      </c>
      <c r="B37" s="15" t="s">
        <v>36</v>
      </c>
      <c r="C37" s="16" t="s">
        <v>37</v>
      </c>
      <c r="D37" s="17" t="s">
        <v>16</v>
      </c>
      <c r="E37" s="15" t="s">
        <v>38</v>
      </c>
      <c r="F37" s="38">
        <v>4286.3</v>
      </c>
      <c r="G37" s="19"/>
      <c r="H37" s="19"/>
      <c r="I37" s="14"/>
      <c r="J37" s="38"/>
      <c r="K37" s="25">
        <f>J37+F37</f>
        <v>4286.3</v>
      </c>
      <c r="L37" s="14">
        <v>45719</v>
      </c>
      <c r="M37" s="2"/>
    </row>
    <row r="38" ht="9.95" customHeight="1" spans="1:13">
      <c r="A38" s="14"/>
      <c r="B38" s="15"/>
      <c r="C38" s="16"/>
      <c r="D38" s="17"/>
      <c r="E38" s="15"/>
      <c r="F38" s="38"/>
      <c r="G38" s="19"/>
      <c r="H38" s="19"/>
      <c r="I38" s="14"/>
      <c r="J38" s="38"/>
      <c r="K38" s="25"/>
      <c r="L38" s="14"/>
      <c r="M38" s="2"/>
    </row>
    <row r="39" spans="6:11">
      <c r="F39" s="39">
        <f>SUM(F34:F38)</f>
        <v>4286.3</v>
      </c>
      <c r="G39" s="2"/>
      <c r="H39" s="2"/>
      <c r="I39" s="2"/>
      <c r="J39" s="39">
        <f>SUM(J37:J38)</f>
        <v>0</v>
      </c>
      <c r="K39" s="39">
        <f>SUM(K38:K38)</f>
        <v>0</v>
      </c>
    </row>
    <row r="40" spans="9:9">
      <c r="I40" s="1" t="s">
        <v>13</v>
      </c>
    </row>
    <row r="41" spans="8:11">
      <c r="H41" s="2" t="s">
        <v>39</v>
      </c>
      <c r="J41" s="43" t="s">
        <v>40</v>
      </c>
      <c r="K41" s="43" t="s">
        <v>41</v>
      </c>
    </row>
    <row r="42" spans="11:11">
      <c r="K42" s="2"/>
    </row>
    <row r="43" spans="1:11">
      <c r="A43" s="2" t="s">
        <v>28</v>
      </c>
      <c r="D43" s="2" t="s">
        <v>29</v>
      </c>
      <c r="G43" s="2" t="s">
        <v>42</v>
      </c>
      <c r="I43" s="44">
        <v>1000</v>
      </c>
      <c r="J43" s="45">
        <v>4</v>
      </c>
      <c r="K43" s="46">
        <f t="shared" ref="K43:K53" si="0">J43*I43</f>
        <v>4000</v>
      </c>
    </row>
    <row r="44" spans="1:11">
      <c r="A44" s="2"/>
      <c r="G44" s="2"/>
      <c r="I44" s="44">
        <v>500</v>
      </c>
      <c r="J44" s="45"/>
      <c r="K44" s="46">
        <f t="shared" si="0"/>
        <v>0</v>
      </c>
    </row>
    <row r="45" spans="1:11">
      <c r="A45" s="2"/>
      <c r="G45" s="2"/>
      <c r="I45" s="44">
        <v>200</v>
      </c>
      <c r="J45" s="45"/>
      <c r="K45" s="46">
        <f t="shared" si="0"/>
        <v>0</v>
      </c>
    </row>
    <row r="46" spans="1:11">
      <c r="A46" s="2" t="s">
        <v>30</v>
      </c>
      <c r="D46" s="2" t="s">
        <v>31</v>
      </c>
      <c r="G46" s="2" t="s">
        <v>43</v>
      </c>
      <c r="I46" s="44">
        <v>100</v>
      </c>
      <c r="J46" s="45">
        <v>2</v>
      </c>
      <c r="K46" s="46">
        <f t="shared" si="0"/>
        <v>200</v>
      </c>
    </row>
    <row r="47" spans="1:11">
      <c r="A47" s="1" t="s">
        <v>32</v>
      </c>
      <c r="D47" s="1" t="s">
        <v>33</v>
      </c>
      <c r="G47" s="1" t="s">
        <v>44</v>
      </c>
      <c r="I47" s="44">
        <v>50</v>
      </c>
      <c r="J47" s="45">
        <v>1</v>
      </c>
      <c r="K47" s="46">
        <f t="shared" si="0"/>
        <v>50</v>
      </c>
    </row>
    <row r="48" spans="9:11">
      <c r="I48" s="44">
        <v>20</v>
      </c>
      <c r="J48" s="45">
        <v>1</v>
      </c>
      <c r="K48" s="46">
        <f t="shared" si="0"/>
        <v>20</v>
      </c>
    </row>
    <row r="49" spans="9:11">
      <c r="I49" s="44">
        <v>10</v>
      </c>
      <c r="J49" s="45">
        <v>1</v>
      </c>
      <c r="K49" s="46">
        <f t="shared" si="0"/>
        <v>10</v>
      </c>
    </row>
    <row r="50" spans="9:11">
      <c r="I50" s="44">
        <v>5</v>
      </c>
      <c r="J50" s="45">
        <v>1</v>
      </c>
      <c r="K50" s="46">
        <f t="shared" si="0"/>
        <v>5</v>
      </c>
    </row>
    <row r="51" spans="9:11">
      <c r="I51" s="44">
        <v>1</v>
      </c>
      <c r="J51" s="45">
        <v>1</v>
      </c>
      <c r="K51" s="46">
        <f t="shared" si="0"/>
        <v>1</v>
      </c>
    </row>
    <row r="52" spans="9:11">
      <c r="I52" s="44">
        <v>0.25</v>
      </c>
      <c r="J52" s="45">
        <v>1</v>
      </c>
      <c r="K52" s="46">
        <f t="shared" si="0"/>
        <v>0.25</v>
      </c>
    </row>
    <row r="53" spans="9:11">
      <c r="I53" s="47">
        <v>0.05</v>
      </c>
      <c r="J53" s="45">
        <v>1</v>
      </c>
      <c r="K53" s="46">
        <f t="shared" si="0"/>
        <v>0.05</v>
      </c>
    </row>
    <row r="54" spans="9:11">
      <c r="I54" s="2" t="s">
        <v>45</v>
      </c>
      <c r="K54" s="48">
        <f>SUM(K43:K53)</f>
        <v>4286.3</v>
      </c>
    </row>
    <row r="55" spans="9:11">
      <c r="I55" s="2" t="s">
        <v>46</v>
      </c>
      <c r="K55" s="49">
        <f>J39</f>
        <v>0</v>
      </c>
    </row>
    <row r="56" ht="9.75" spans="11:11">
      <c r="K56" s="50">
        <f>SUM(K54:K55)</f>
        <v>4286.3</v>
      </c>
    </row>
    <row r="57" ht="9.75"/>
    <row r="69" spans="1:1">
      <c r="A69" s="2" t="s">
        <v>0</v>
      </c>
    </row>
    <row r="70" spans="1:1">
      <c r="A70" s="2" t="s">
        <v>34</v>
      </c>
    </row>
    <row r="72" spans="1:12">
      <c r="A72" s="3" t="s">
        <v>2</v>
      </c>
      <c r="B72" s="3" t="s">
        <v>3</v>
      </c>
      <c r="C72" s="3" t="s">
        <v>4</v>
      </c>
      <c r="D72" s="3" t="s">
        <v>5</v>
      </c>
      <c r="E72" s="3" t="s">
        <v>6</v>
      </c>
      <c r="F72" s="3" t="s">
        <v>7</v>
      </c>
      <c r="G72" s="4" t="s">
        <v>8</v>
      </c>
      <c r="H72" s="5"/>
      <c r="I72" s="5"/>
      <c r="J72" s="23"/>
      <c r="K72" s="3" t="s">
        <v>9</v>
      </c>
      <c r="L72" s="3" t="s">
        <v>10</v>
      </c>
    </row>
    <row r="73" spans="1:12">
      <c r="A73" s="6"/>
      <c r="B73" s="6"/>
      <c r="C73" s="6"/>
      <c r="D73" s="6"/>
      <c r="E73" s="6"/>
      <c r="F73" s="6"/>
      <c r="G73" s="3" t="s">
        <v>11</v>
      </c>
      <c r="H73" s="3" t="s">
        <v>12</v>
      </c>
      <c r="I73" s="3" t="s">
        <v>13</v>
      </c>
      <c r="J73" s="3" t="s">
        <v>14</v>
      </c>
      <c r="K73" s="6"/>
      <c r="L73" s="6"/>
    </row>
    <row r="74" spans="1:12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3">
      <c r="A75" s="14">
        <v>45719</v>
      </c>
      <c r="B75" s="15">
        <v>20103</v>
      </c>
      <c r="C75" s="16" t="s">
        <v>47</v>
      </c>
      <c r="D75" s="17" t="s">
        <v>16</v>
      </c>
      <c r="E75" s="15">
        <v>59296</v>
      </c>
      <c r="F75" s="38">
        <v>16096.2</v>
      </c>
      <c r="G75" s="19"/>
      <c r="H75" s="19"/>
      <c r="I75" s="14"/>
      <c r="J75" s="38"/>
      <c r="K75" s="25">
        <f>F75+J75</f>
        <v>16096.2</v>
      </c>
      <c r="L75" s="14">
        <v>45719</v>
      </c>
      <c r="M75" s="2"/>
    </row>
    <row r="76" spans="1:13">
      <c r="A76" s="14"/>
      <c r="B76" s="15"/>
      <c r="C76" s="16"/>
      <c r="D76" s="17"/>
      <c r="E76" s="15"/>
      <c r="F76" s="38"/>
      <c r="G76" s="19"/>
      <c r="H76" s="19"/>
      <c r="I76" s="14"/>
      <c r="J76" s="38"/>
      <c r="K76" s="25"/>
      <c r="L76" s="14"/>
      <c r="M76" s="2"/>
    </row>
    <row r="77" spans="6:11">
      <c r="F77" s="39">
        <f t="shared" ref="F77:K77" si="1">SUM(F75:F76)</f>
        <v>16096.2</v>
      </c>
      <c r="G77" s="2"/>
      <c r="H77" s="2"/>
      <c r="I77" s="2"/>
      <c r="J77" s="51">
        <f t="shared" si="1"/>
        <v>0</v>
      </c>
      <c r="K77" s="39">
        <f t="shared" si="1"/>
        <v>16096.2</v>
      </c>
    </row>
    <row r="78" spans="6:11">
      <c r="F78" s="39"/>
      <c r="G78" s="2"/>
      <c r="H78" s="2"/>
      <c r="I78" s="2"/>
      <c r="J78" s="39"/>
      <c r="K78" s="39"/>
    </row>
    <row r="79" spans="6:11">
      <c r="F79" s="39"/>
      <c r="I79" s="1" t="s">
        <v>13</v>
      </c>
      <c r="K79" s="39"/>
    </row>
    <row r="80" spans="8:10">
      <c r="H80" s="2" t="s">
        <v>39</v>
      </c>
      <c r="J80" s="43" t="s">
        <v>40</v>
      </c>
    </row>
    <row r="81" spans="11:11">
      <c r="K81" s="43" t="s">
        <v>41</v>
      </c>
    </row>
    <row r="82" spans="7:11">
      <c r="G82" s="2" t="s">
        <v>42</v>
      </c>
      <c r="I82" s="44">
        <v>1000</v>
      </c>
      <c r="J82" s="45">
        <v>16</v>
      </c>
      <c r="K82" s="46">
        <f t="shared" ref="K82:K93" si="2">J81*I81</f>
        <v>0</v>
      </c>
    </row>
    <row r="83" spans="1:11">
      <c r="A83" s="2" t="s">
        <v>28</v>
      </c>
      <c r="D83" s="2" t="s">
        <v>29</v>
      </c>
      <c r="G83" s="2"/>
      <c r="I83" s="44">
        <v>500</v>
      </c>
      <c r="J83" s="45"/>
      <c r="K83" s="46">
        <f t="shared" si="2"/>
        <v>16000</v>
      </c>
    </row>
    <row r="84" spans="1:11">
      <c r="A84" s="2"/>
      <c r="G84" s="2"/>
      <c r="I84" s="44">
        <v>200</v>
      </c>
      <c r="J84" s="45"/>
      <c r="K84" s="46">
        <f t="shared" si="2"/>
        <v>0</v>
      </c>
    </row>
    <row r="85" spans="1:11">
      <c r="A85" s="2"/>
      <c r="G85" s="2" t="s">
        <v>43</v>
      </c>
      <c r="I85" s="44">
        <v>100</v>
      </c>
      <c r="J85" s="45"/>
      <c r="K85" s="46">
        <f t="shared" si="2"/>
        <v>0</v>
      </c>
    </row>
    <row r="86" spans="1:11">
      <c r="A86" s="2" t="s">
        <v>30</v>
      </c>
      <c r="D86" s="2" t="s">
        <v>31</v>
      </c>
      <c r="G86" s="1" t="s">
        <v>44</v>
      </c>
      <c r="I86" s="44">
        <v>50</v>
      </c>
      <c r="J86" s="45">
        <v>1</v>
      </c>
      <c r="K86" s="46">
        <f t="shared" si="2"/>
        <v>0</v>
      </c>
    </row>
    <row r="87" spans="1:11">
      <c r="A87" s="1" t="s">
        <v>32</v>
      </c>
      <c r="D87" s="1" t="s">
        <v>33</v>
      </c>
      <c r="I87" s="44">
        <v>20</v>
      </c>
      <c r="J87" s="45">
        <v>2</v>
      </c>
      <c r="K87" s="46">
        <f t="shared" si="2"/>
        <v>50</v>
      </c>
    </row>
    <row r="88" spans="9:11">
      <c r="I88" s="44">
        <v>10</v>
      </c>
      <c r="J88" s="45"/>
      <c r="K88" s="46">
        <f t="shared" si="2"/>
        <v>40</v>
      </c>
    </row>
    <row r="89" spans="9:11">
      <c r="I89" s="44">
        <v>5</v>
      </c>
      <c r="J89" s="45">
        <v>1</v>
      </c>
      <c r="K89" s="46">
        <f t="shared" si="2"/>
        <v>0</v>
      </c>
    </row>
    <row r="90" spans="9:11">
      <c r="I90" s="44">
        <v>1</v>
      </c>
      <c r="J90" s="45">
        <v>1</v>
      </c>
      <c r="K90" s="46">
        <f t="shared" si="2"/>
        <v>5</v>
      </c>
    </row>
    <row r="91" spans="9:11">
      <c r="I91" s="44">
        <v>0.25</v>
      </c>
      <c r="J91" s="45"/>
      <c r="K91" s="46">
        <f t="shared" si="2"/>
        <v>1</v>
      </c>
    </row>
    <row r="92" spans="9:11">
      <c r="I92" s="47">
        <v>0.05</v>
      </c>
      <c r="J92" s="45">
        <v>4</v>
      </c>
      <c r="K92" s="46">
        <f t="shared" si="2"/>
        <v>0</v>
      </c>
    </row>
    <row r="93" spans="9:11">
      <c r="I93" s="2" t="s">
        <v>45</v>
      </c>
      <c r="K93" s="46">
        <f t="shared" si="2"/>
        <v>0.2</v>
      </c>
    </row>
    <row r="94" spans="9:11">
      <c r="I94" s="2" t="s">
        <v>46</v>
      </c>
      <c r="K94" s="52">
        <f>SUM(K82:K93)</f>
        <v>16096.2</v>
      </c>
    </row>
    <row r="95" spans="11:11">
      <c r="K95" s="49">
        <f>J77</f>
        <v>0</v>
      </c>
    </row>
    <row r="96" ht="9.75" spans="11:11">
      <c r="K96" s="50">
        <f>SUM(K94:K95)</f>
        <v>16096.2</v>
      </c>
    </row>
    <row r="97" ht="9.75"/>
  </sheetData>
  <mergeCells count="39">
    <mergeCell ref="G4:J4"/>
    <mergeCell ref="G34:J34"/>
    <mergeCell ref="G72:J72"/>
    <mergeCell ref="A4:A6"/>
    <mergeCell ref="A34:A36"/>
    <mergeCell ref="A72:A74"/>
    <mergeCell ref="B4:B6"/>
    <mergeCell ref="B34:B36"/>
    <mergeCell ref="B72:B74"/>
    <mergeCell ref="C4:C6"/>
    <mergeCell ref="C34:C36"/>
    <mergeCell ref="C72:C74"/>
    <mergeCell ref="D4:D6"/>
    <mergeCell ref="D34:D36"/>
    <mergeCell ref="D72:D74"/>
    <mergeCell ref="E4:E6"/>
    <mergeCell ref="E34:E36"/>
    <mergeCell ref="E72:E74"/>
    <mergeCell ref="F4:F6"/>
    <mergeCell ref="F34:F36"/>
    <mergeCell ref="F72:F74"/>
    <mergeCell ref="G5:G6"/>
    <mergeCell ref="G35:G36"/>
    <mergeCell ref="G73:G74"/>
    <mergeCell ref="H5:H6"/>
    <mergeCell ref="H35:H36"/>
    <mergeCell ref="H73:H74"/>
    <mergeCell ref="I5:I6"/>
    <mergeCell ref="I35:I36"/>
    <mergeCell ref="I73:I74"/>
    <mergeCell ref="J5:J6"/>
    <mergeCell ref="J35:J36"/>
    <mergeCell ref="J73:J74"/>
    <mergeCell ref="K4:K6"/>
    <mergeCell ref="K34:K36"/>
    <mergeCell ref="K72:K74"/>
    <mergeCell ref="L4:L6"/>
    <mergeCell ref="L34:L36"/>
    <mergeCell ref="L72:L7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2"/>
  <sheetViews>
    <sheetView zoomScale="130" zoomScaleNormal="130" topLeftCell="A51" workbookViewId="0">
      <selection activeCell="E23" sqref="E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45735</v>
      </c>
      <c r="B7" s="15">
        <v>20568</v>
      </c>
      <c r="C7" s="16" t="s">
        <v>119</v>
      </c>
      <c r="D7" s="17" t="s">
        <v>16</v>
      </c>
      <c r="E7" s="15">
        <v>59271</v>
      </c>
      <c r="F7" s="38"/>
      <c r="G7" s="19" t="s">
        <v>17</v>
      </c>
      <c r="H7" s="19">
        <v>152222</v>
      </c>
      <c r="I7" s="14">
        <v>45721</v>
      </c>
      <c r="J7" s="38">
        <v>9236.79</v>
      </c>
      <c r="K7" s="25">
        <f>F7+J7</f>
        <v>9236.79</v>
      </c>
      <c r="L7" s="14">
        <v>45736</v>
      </c>
      <c r="M7" s="2" t="s">
        <v>18</v>
      </c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51">
        <f t="shared" si="0"/>
        <v>9236.79</v>
      </c>
      <c r="K9" s="39">
        <f t="shared" si="0"/>
        <v>9236.79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/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/>
      <c r="K15" s="46">
        <f t="shared" si="1"/>
        <v>0</v>
      </c>
    </row>
    <row r="16" spans="1:11">
      <c r="A16" s="2"/>
      <c r="G16" s="2"/>
      <c r="I16" s="44">
        <v>200</v>
      </c>
      <c r="J16" s="45"/>
      <c r="K16" s="46">
        <f t="shared" si="1"/>
        <v>0</v>
      </c>
    </row>
    <row r="17" spans="1:11">
      <c r="A17" s="2"/>
      <c r="G17" s="2" t="s">
        <v>43</v>
      </c>
      <c r="I17" s="44">
        <v>100</v>
      </c>
      <c r="J17" s="45"/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/>
      <c r="K18" s="46">
        <f t="shared" si="1"/>
        <v>0</v>
      </c>
    </row>
    <row r="19" spans="1:11">
      <c r="A19" s="1" t="s">
        <v>32</v>
      </c>
      <c r="D19" s="1" t="s">
        <v>33</v>
      </c>
      <c r="I19" s="44">
        <v>20</v>
      </c>
      <c r="J19" s="45"/>
      <c r="K19" s="46">
        <f t="shared" si="1"/>
        <v>0</v>
      </c>
    </row>
    <row r="20" spans="9:11">
      <c r="I20" s="44">
        <v>10</v>
      </c>
      <c r="J20" s="45"/>
      <c r="K20" s="46">
        <f t="shared" si="1"/>
        <v>0</v>
      </c>
    </row>
    <row r="21" spans="9:11">
      <c r="I21" s="44">
        <v>5</v>
      </c>
      <c r="J21" s="45"/>
      <c r="K21" s="46">
        <f t="shared" si="1"/>
        <v>0</v>
      </c>
    </row>
    <row r="22" spans="9:11">
      <c r="I22" s="44">
        <v>1</v>
      </c>
      <c r="J22" s="45"/>
      <c r="K22" s="46">
        <f t="shared" si="1"/>
        <v>0</v>
      </c>
    </row>
    <row r="23" spans="9:11">
      <c r="I23" s="44">
        <v>0.25</v>
      </c>
      <c r="J23" s="45"/>
      <c r="K23" s="46">
        <f t="shared" si="1"/>
        <v>0</v>
      </c>
    </row>
    <row r="24" spans="9:11">
      <c r="I24" s="47">
        <v>0.05</v>
      </c>
      <c r="J24" s="45"/>
      <c r="K24" s="46">
        <f t="shared" si="1"/>
        <v>0</v>
      </c>
    </row>
    <row r="25" spans="9:11">
      <c r="I25" s="2" t="s">
        <v>45</v>
      </c>
      <c r="K25" s="46">
        <f t="shared" si="1"/>
        <v>0</v>
      </c>
    </row>
    <row r="26" spans="9:11">
      <c r="I26" s="2" t="s">
        <v>46</v>
      </c>
      <c r="K26" s="52">
        <f>SUM(K14:K25)</f>
        <v>0</v>
      </c>
    </row>
    <row r="27" spans="11:11">
      <c r="K27" s="49">
        <f>J9</f>
        <v>9236.79</v>
      </c>
    </row>
    <row r="28" ht="9.75" spans="11:11">
      <c r="K28" s="50">
        <f>SUM(K26:K27)</f>
        <v>9236.79</v>
      </c>
    </row>
    <row r="29" ht="9.75"/>
    <row r="39" spans="1:1">
      <c r="A39" s="2" t="s">
        <v>0</v>
      </c>
    </row>
    <row r="40" spans="1:1">
      <c r="A40" s="2" t="s">
        <v>34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45736</v>
      </c>
      <c r="B45" s="15">
        <v>20659</v>
      </c>
      <c r="C45" s="16" t="s">
        <v>120</v>
      </c>
      <c r="D45" s="17" t="s">
        <v>53</v>
      </c>
      <c r="E45" s="40">
        <v>59818</v>
      </c>
      <c r="F45" s="41">
        <v>84728.4</v>
      </c>
      <c r="G45" s="42"/>
      <c r="H45" s="42"/>
      <c r="I45" s="27"/>
      <c r="J45" s="25">
        <v>0</v>
      </c>
      <c r="K45" s="25">
        <f t="shared" ref="K45:K55" si="2">J45+F45</f>
        <v>84728.4</v>
      </c>
      <c r="L45" s="14">
        <v>45734</v>
      </c>
      <c r="M45" s="2"/>
    </row>
    <row r="46" spans="1:13">
      <c r="A46" s="14">
        <v>45736</v>
      </c>
      <c r="B46" s="15">
        <v>20659</v>
      </c>
      <c r="C46" s="16" t="s">
        <v>120</v>
      </c>
      <c r="D46" s="17" t="s">
        <v>54</v>
      </c>
      <c r="E46" s="40">
        <v>59818</v>
      </c>
      <c r="F46" s="41">
        <v>0.6</v>
      </c>
      <c r="G46" s="42"/>
      <c r="H46" s="42"/>
      <c r="I46" s="27"/>
      <c r="J46" s="25">
        <v>0</v>
      </c>
      <c r="K46" s="25">
        <f t="shared" si="2"/>
        <v>0.6</v>
      </c>
      <c r="L46" s="14">
        <v>45734</v>
      </c>
      <c r="M46" s="2"/>
    </row>
    <row r="47" spans="1:13">
      <c r="A47" s="14">
        <v>45736</v>
      </c>
      <c r="B47" s="15">
        <v>20660</v>
      </c>
      <c r="C47" s="16" t="s">
        <v>121</v>
      </c>
      <c r="D47" s="17" t="s">
        <v>53</v>
      </c>
      <c r="E47" s="40">
        <v>59819</v>
      </c>
      <c r="F47" s="41">
        <v>28516.2</v>
      </c>
      <c r="G47" s="42"/>
      <c r="H47" s="42"/>
      <c r="I47" s="27"/>
      <c r="J47" s="25">
        <v>0</v>
      </c>
      <c r="K47" s="25">
        <f t="shared" si="2"/>
        <v>28516.2</v>
      </c>
      <c r="L47" s="14">
        <v>45735</v>
      </c>
      <c r="M47" s="2"/>
    </row>
    <row r="48" spans="1:13">
      <c r="A48" s="14">
        <v>45736</v>
      </c>
      <c r="B48" s="15">
        <v>20660</v>
      </c>
      <c r="C48" s="16" t="s">
        <v>121</v>
      </c>
      <c r="D48" s="17" t="s">
        <v>54</v>
      </c>
      <c r="E48" s="40">
        <v>59819</v>
      </c>
      <c r="F48" s="41">
        <v>0.6</v>
      </c>
      <c r="G48" s="42"/>
      <c r="H48" s="42"/>
      <c r="I48" s="27"/>
      <c r="J48" s="25">
        <v>0</v>
      </c>
      <c r="K48" s="25">
        <f t="shared" si="2"/>
        <v>0.6</v>
      </c>
      <c r="L48" s="14">
        <v>45735</v>
      </c>
      <c r="M48" s="2"/>
    </row>
    <row r="49" spans="1:13">
      <c r="A49" s="14">
        <v>45736</v>
      </c>
      <c r="B49" s="15">
        <v>20661</v>
      </c>
      <c r="C49" s="16" t="s">
        <v>122</v>
      </c>
      <c r="D49" s="17" t="s">
        <v>16</v>
      </c>
      <c r="E49" s="40">
        <v>59822</v>
      </c>
      <c r="F49" s="41">
        <v>20276.2</v>
      </c>
      <c r="G49" s="42"/>
      <c r="H49" s="42"/>
      <c r="I49" s="27"/>
      <c r="J49" s="25">
        <v>0</v>
      </c>
      <c r="K49" s="25">
        <f t="shared" si="2"/>
        <v>20276.2</v>
      </c>
      <c r="L49" s="14">
        <v>45735</v>
      </c>
      <c r="M49" s="2"/>
    </row>
    <row r="50" spans="1:13">
      <c r="A50" s="14">
        <v>45736</v>
      </c>
      <c r="B50" s="15">
        <v>20662</v>
      </c>
      <c r="C50" s="16" t="s">
        <v>123</v>
      </c>
      <c r="D50" s="17" t="s">
        <v>124</v>
      </c>
      <c r="E50" s="40">
        <v>59621</v>
      </c>
      <c r="F50" s="41">
        <v>372.2</v>
      </c>
      <c r="G50" s="42"/>
      <c r="H50" s="42"/>
      <c r="I50" s="27"/>
      <c r="J50" s="25">
        <v>0</v>
      </c>
      <c r="K50" s="25">
        <f t="shared" si="2"/>
        <v>372.2</v>
      </c>
      <c r="L50" s="14">
        <v>45735</v>
      </c>
      <c r="M50" s="2"/>
    </row>
    <row r="51" spans="1:13">
      <c r="A51" s="14">
        <v>45736</v>
      </c>
      <c r="B51" s="15">
        <v>20663</v>
      </c>
      <c r="C51" s="16" t="s">
        <v>125</v>
      </c>
      <c r="D51" s="17" t="s">
        <v>16</v>
      </c>
      <c r="E51" s="40">
        <v>59827</v>
      </c>
      <c r="F51" s="41"/>
      <c r="G51" s="42"/>
      <c r="H51" s="42"/>
      <c r="I51" s="27"/>
      <c r="J51" s="25">
        <v>104996.6</v>
      </c>
      <c r="K51" s="25">
        <f t="shared" si="2"/>
        <v>104996.6</v>
      </c>
      <c r="L51" s="14">
        <v>45736</v>
      </c>
      <c r="M51" s="2"/>
    </row>
    <row r="52" spans="1:13">
      <c r="A52" s="14">
        <v>45736</v>
      </c>
      <c r="B52" s="15">
        <v>20664</v>
      </c>
      <c r="C52" s="16" t="s">
        <v>126</v>
      </c>
      <c r="D52" s="17" t="s">
        <v>16</v>
      </c>
      <c r="E52" s="40">
        <v>59826</v>
      </c>
      <c r="F52" s="41">
        <v>7514.3</v>
      </c>
      <c r="G52" s="42"/>
      <c r="H52" s="42"/>
      <c r="I52" s="27"/>
      <c r="J52" s="25">
        <v>0</v>
      </c>
      <c r="K52" s="25">
        <f t="shared" si="2"/>
        <v>7514.3</v>
      </c>
      <c r="L52" s="14">
        <v>45736</v>
      </c>
      <c r="M52" s="2"/>
    </row>
    <row r="53" spans="1:13">
      <c r="A53" s="14">
        <v>45736</v>
      </c>
      <c r="B53" s="15">
        <v>20665</v>
      </c>
      <c r="C53" s="16" t="s">
        <v>127</v>
      </c>
      <c r="D53" s="17" t="s">
        <v>16</v>
      </c>
      <c r="E53" s="40">
        <v>59824</v>
      </c>
      <c r="F53" s="41"/>
      <c r="G53" s="42"/>
      <c r="H53" s="42"/>
      <c r="I53" s="27"/>
      <c r="J53" s="25">
        <v>35808.2</v>
      </c>
      <c r="K53" s="25">
        <f t="shared" si="2"/>
        <v>35808.2</v>
      </c>
      <c r="L53" s="14">
        <v>45735</v>
      </c>
      <c r="M53" s="2"/>
    </row>
    <row r="54" spans="1:13">
      <c r="A54" s="14">
        <v>45736</v>
      </c>
      <c r="B54" s="15">
        <v>20666</v>
      </c>
      <c r="C54" s="16" t="s">
        <v>117</v>
      </c>
      <c r="D54" s="17" t="s">
        <v>16</v>
      </c>
      <c r="E54" s="40">
        <v>59823</v>
      </c>
      <c r="F54" s="41">
        <v>15590</v>
      </c>
      <c r="G54" s="42"/>
      <c r="H54" s="42"/>
      <c r="I54" s="27"/>
      <c r="J54" s="25">
        <v>0</v>
      </c>
      <c r="K54" s="25">
        <f t="shared" si="2"/>
        <v>15590</v>
      </c>
      <c r="L54" s="14">
        <v>45735</v>
      </c>
      <c r="M54" s="2"/>
    </row>
    <row r="55" spans="1:13">
      <c r="A55" s="14">
        <v>45736</v>
      </c>
      <c r="B55" s="15">
        <v>20666</v>
      </c>
      <c r="C55" s="16" t="s">
        <v>117</v>
      </c>
      <c r="D55" s="17" t="s">
        <v>54</v>
      </c>
      <c r="E55" s="40">
        <v>59823</v>
      </c>
      <c r="F55" s="41">
        <v>400</v>
      </c>
      <c r="G55" s="42"/>
      <c r="H55" s="42"/>
      <c r="I55" s="27"/>
      <c r="J55" s="25">
        <v>0</v>
      </c>
      <c r="K55" s="25">
        <f t="shared" si="2"/>
        <v>400</v>
      </c>
      <c r="L55" s="14">
        <v>45735</v>
      </c>
      <c r="M55" s="2"/>
    </row>
    <row r="56" spans="6:11">
      <c r="F56" s="39">
        <f>SUM(F45:F55)</f>
        <v>157398.5</v>
      </c>
      <c r="G56" s="2"/>
      <c r="H56" s="2"/>
      <c r="I56" s="2"/>
      <c r="J56" s="39">
        <f>SUM(J45:J55)</f>
        <v>140804.8</v>
      </c>
      <c r="K56" s="39">
        <f>SUM(K45:K55)</f>
        <v>298203.3</v>
      </c>
    </row>
    <row r="58" spans="1:4">
      <c r="A58" s="2" t="s">
        <v>28</v>
      </c>
      <c r="D58" s="2" t="s">
        <v>29</v>
      </c>
    </row>
    <row r="59" spans="1:1">
      <c r="A59" s="2"/>
    </row>
    <row r="60" spans="1:1">
      <c r="A60" s="2"/>
    </row>
    <row r="61" spans="1:4">
      <c r="A61" s="2" t="s">
        <v>30</v>
      </c>
      <c r="D61" s="2" t="s">
        <v>31</v>
      </c>
    </row>
    <row r="62" spans="1:4">
      <c r="A62" s="1" t="s">
        <v>32</v>
      </c>
      <c r="D62" s="1" t="s">
        <v>33</v>
      </c>
    </row>
  </sheetData>
  <mergeCells count="26">
    <mergeCell ref="G4:J4"/>
    <mergeCell ref="G42:J42"/>
    <mergeCell ref="A4:A6"/>
    <mergeCell ref="A42:A44"/>
    <mergeCell ref="B4:B6"/>
    <mergeCell ref="B42:B44"/>
    <mergeCell ref="C4:C6"/>
    <mergeCell ref="C42:C44"/>
    <mergeCell ref="D4:D6"/>
    <mergeCell ref="D42:D44"/>
    <mergeCell ref="E4:E6"/>
    <mergeCell ref="E42:E44"/>
    <mergeCell ref="F4:F6"/>
    <mergeCell ref="F42:F44"/>
    <mergeCell ref="G5:G6"/>
    <mergeCell ref="G43:G44"/>
    <mergeCell ref="H5:H6"/>
    <mergeCell ref="H43:H44"/>
    <mergeCell ref="I5:I6"/>
    <mergeCell ref="I43:I44"/>
    <mergeCell ref="J5:J6"/>
    <mergeCell ref="J43:J44"/>
    <mergeCell ref="K4:K6"/>
    <mergeCell ref="K42:K44"/>
    <mergeCell ref="L4:L6"/>
    <mergeCell ref="L42:L4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4"/>
  <sheetViews>
    <sheetView zoomScale="130" zoomScaleNormal="130" topLeftCell="A139" workbookViewId="0">
      <selection activeCell="E119" sqref="E119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74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45736</v>
      </c>
      <c r="B7" s="15">
        <v>18891</v>
      </c>
      <c r="C7" s="16" t="s">
        <v>82</v>
      </c>
      <c r="D7" s="17" t="s">
        <v>16</v>
      </c>
      <c r="E7" s="15">
        <v>59814</v>
      </c>
      <c r="F7" s="38">
        <v>15428.2</v>
      </c>
      <c r="G7" s="19"/>
      <c r="H7" s="19"/>
      <c r="I7" s="14"/>
      <c r="J7" s="38">
        <v>0</v>
      </c>
      <c r="K7" s="25">
        <f>F7+J7</f>
        <v>15428.2</v>
      </c>
      <c r="L7" s="14">
        <v>45737</v>
      </c>
      <c r="M7" s="2" t="s">
        <v>128</v>
      </c>
    </row>
    <row r="8" spans="1:13">
      <c r="A8" s="14">
        <v>45736</v>
      </c>
      <c r="B8" s="15">
        <v>18892</v>
      </c>
      <c r="C8" s="16" t="s">
        <v>129</v>
      </c>
      <c r="D8" s="17" t="s">
        <v>16</v>
      </c>
      <c r="E8" s="15">
        <v>59615</v>
      </c>
      <c r="F8" s="38"/>
      <c r="G8" s="19" t="s">
        <v>49</v>
      </c>
      <c r="H8" s="19">
        <v>3202929</v>
      </c>
      <c r="I8" s="14">
        <v>45729</v>
      </c>
      <c r="J8" s="38">
        <v>126756.2</v>
      </c>
      <c r="K8" s="25">
        <f>F8+J8</f>
        <v>126756.2</v>
      </c>
      <c r="L8" s="14">
        <v>45737</v>
      </c>
      <c r="M8" s="2"/>
    </row>
    <row r="9" spans="6:11">
      <c r="F9" s="39">
        <f>SUM(F7:F8)</f>
        <v>15428.2</v>
      </c>
      <c r="G9" s="2"/>
      <c r="H9" s="2"/>
      <c r="I9" s="2"/>
      <c r="J9" s="51">
        <f>SUM(J7:J8)</f>
        <v>126756.2</v>
      </c>
      <c r="K9" s="39">
        <f>SUM(K7:K8)</f>
        <v>142184.4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>
        <v>15</v>
      </c>
      <c r="K14" s="46">
        <f t="shared" ref="K14:K25" si="0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/>
      <c r="K15" s="46">
        <f t="shared" si="0"/>
        <v>15000</v>
      </c>
    </row>
    <row r="16" spans="1:11">
      <c r="A16" s="2"/>
      <c r="G16" s="2"/>
      <c r="I16" s="44">
        <v>200</v>
      </c>
      <c r="J16" s="45"/>
      <c r="K16" s="46">
        <f t="shared" si="0"/>
        <v>0</v>
      </c>
    </row>
    <row r="17" spans="1:11">
      <c r="A17" s="2"/>
      <c r="G17" s="2" t="s">
        <v>43</v>
      </c>
      <c r="I17" s="44">
        <v>100</v>
      </c>
      <c r="J17" s="45">
        <v>4</v>
      </c>
      <c r="K17" s="46">
        <f t="shared" si="0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/>
      <c r="K18" s="46">
        <f t="shared" si="0"/>
        <v>400</v>
      </c>
    </row>
    <row r="19" spans="1:11">
      <c r="A19" s="1" t="s">
        <v>32</v>
      </c>
      <c r="D19" s="1" t="s">
        <v>33</v>
      </c>
      <c r="I19" s="44">
        <v>20</v>
      </c>
      <c r="J19" s="45">
        <v>1</v>
      </c>
      <c r="K19" s="46">
        <f t="shared" si="0"/>
        <v>0</v>
      </c>
    </row>
    <row r="20" spans="9:11">
      <c r="I20" s="44">
        <v>10</v>
      </c>
      <c r="J20" s="45"/>
      <c r="K20" s="46">
        <f t="shared" si="0"/>
        <v>20</v>
      </c>
    </row>
    <row r="21" spans="9:11">
      <c r="I21" s="44">
        <v>5</v>
      </c>
      <c r="J21" s="45">
        <v>1</v>
      </c>
      <c r="K21" s="46">
        <f t="shared" si="0"/>
        <v>0</v>
      </c>
    </row>
    <row r="22" spans="9:11">
      <c r="I22" s="44">
        <v>1</v>
      </c>
      <c r="J22" s="45">
        <v>3</v>
      </c>
      <c r="K22" s="46">
        <f t="shared" si="0"/>
        <v>5</v>
      </c>
    </row>
    <row r="23" spans="9:11">
      <c r="I23" s="44">
        <v>0.25</v>
      </c>
      <c r="J23" s="45"/>
      <c r="K23" s="46">
        <f t="shared" si="0"/>
        <v>3</v>
      </c>
    </row>
    <row r="24" spans="9:11">
      <c r="I24" s="47">
        <v>0.05</v>
      </c>
      <c r="J24" s="45">
        <v>4</v>
      </c>
      <c r="K24" s="46">
        <f t="shared" si="0"/>
        <v>0</v>
      </c>
    </row>
    <row r="25" spans="9:11">
      <c r="I25" s="2" t="s">
        <v>45</v>
      </c>
      <c r="K25" s="46">
        <f t="shared" si="0"/>
        <v>0.2</v>
      </c>
    </row>
    <row r="26" spans="9:11">
      <c r="I26" s="2" t="s">
        <v>46</v>
      </c>
      <c r="K26" s="52">
        <f>SUM(K14:K25)</f>
        <v>15428.2</v>
      </c>
    </row>
    <row r="27" spans="11:11">
      <c r="K27" s="49">
        <f>J9</f>
        <v>126756.2</v>
      </c>
    </row>
    <row r="28" ht="9.75" spans="11:11">
      <c r="K28" s="50">
        <f>SUM(K26:K27)</f>
        <v>142184.4</v>
      </c>
    </row>
    <row r="29" ht="9.75"/>
    <row r="36" spans="1:1">
      <c r="A36" s="2" t="s">
        <v>0</v>
      </c>
    </row>
    <row r="37" spans="1:1">
      <c r="A37" s="2" t="s">
        <v>34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45737</v>
      </c>
      <c r="B42" s="15">
        <v>20668</v>
      </c>
      <c r="C42" s="16" t="s">
        <v>130</v>
      </c>
      <c r="D42" s="17" t="s">
        <v>16</v>
      </c>
      <c r="E42" s="15">
        <v>59821</v>
      </c>
      <c r="F42" s="38">
        <v>15456.4</v>
      </c>
      <c r="G42" s="19"/>
      <c r="H42" s="19"/>
      <c r="I42" s="14"/>
      <c r="J42" s="38">
        <v>0</v>
      </c>
      <c r="K42" s="25">
        <f>F42+J42</f>
        <v>15456.4</v>
      </c>
      <c r="L42" s="14">
        <v>45740</v>
      </c>
      <c r="M42" s="2"/>
    </row>
    <row r="43" spans="1:13">
      <c r="A43" s="14"/>
      <c r="B43" s="15"/>
      <c r="C43" s="16"/>
      <c r="D43" s="17"/>
      <c r="E43" s="15"/>
      <c r="F43" s="38"/>
      <c r="G43" s="19"/>
      <c r="H43" s="19"/>
      <c r="I43" s="14"/>
      <c r="J43" s="38"/>
      <c r="K43" s="25"/>
      <c r="L43" s="14"/>
      <c r="M43" s="2"/>
    </row>
    <row r="44" spans="6:11">
      <c r="F44" s="39">
        <f t="shared" ref="F44:K44" si="1">SUM(F42:F43)</f>
        <v>15456.4</v>
      </c>
      <c r="G44" s="2"/>
      <c r="H44" s="2"/>
      <c r="I44" s="2"/>
      <c r="J44" s="51">
        <f t="shared" si="1"/>
        <v>0</v>
      </c>
      <c r="K44" s="39">
        <f t="shared" si="1"/>
        <v>15456.4</v>
      </c>
    </row>
    <row r="45" spans="6:11">
      <c r="F45" s="39"/>
      <c r="G45" s="2"/>
      <c r="H45" s="2"/>
      <c r="I45" s="2"/>
      <c r="J45" s="39"/>
      <c r="K45" s="39"/>
    </row>
    <row r="46" spans="6:11">
      <c r="F46" s="39"/>
      <c r="I46" s="1" t="s">
        <v>13</v>
      </c>
      <c r="K46" s="39"/>
    </row>
    <row r="47" spans="8:10">
      <c r="H47" s="2" t="s">
        <v>39</v>
      </c>
      <c r="J47" s="43" t="s">
        <v>40</v>
      </c>
    </row>
    <row r="48" spans="11:11">
      <c r="K48" s="43" t="s">
        <v>41</v>
      </c>
    </row>
    <row r="49" spans="7:11">
      <c r="G49" s="2" t="s">
        <v>42</v>
      </c>
      <c r="I49" s="44">
        <v>1000</v>
      </c>
      <c r="J49" s="45">
        <v>15</v>
      </c>
      <c r="K49" s="46">
        <f t="shared" ref="K49:K60" si="2">J48*I48</f>
        <v>0</v>
      </c>
    </row>
    <row r="50" spans="1:11">
      <c r="A50" s="2" t="s">
        <v>28</v>
      </c>
      <c r="D50" s="2" t="s">
        <v>29</v>
      </c>
      <c r="G50" s="2"/>
      <c r="I50" s="44">
        <v>500</v>
      </c>
      <c r="J50" s="45"/>
      <c r="K50" s="46">
        <f t="shared" si="2"/>
        <v>15000</v>
      </c>
    </row>
    <row r="51" spans="1:11">
      <c r="A51" s="2"/>
      <c r="G51" s="2"/>
      <c r="I51" s="44">
        <v>200</v>
      </c>
      <c r="J51" s="45"/>
      <c r="K51" s="46">
        <f t="shared" si="2"/>
        <v>0</v>
      </c>
    </row>
    <row r="52" spans="1:11">
      <c r="A52" s="2"/>
      <c r="G52" s="2" t="s">
        <v>43</v>
      </c>
      <c r="I52" s="44">
        <v>100</v>
      </c>
      <c r="J52" s="45">
        <v>4</v>
      </c>
      <c r="K52" s="46">
        <f t="shared" si="2"/>
        <v>0</v>
      </c>
    </row>
    <row r="53" spans="1:11">
      <c r="A53" s="2" t="s">
        <v>30</v>
      </c>
      <c r="D53" s="2" t="s">
        <v>31</v>
      </c>
      <c r="G53" s="1" t="s">
        <v>44</v>
      </c>
      <c r="I53" s="44">
        <v>50</v>
      </c>
      <c r="J53" s="45">
        <v>1</v>
      </c>
      <c r="K53" s="46">
        <f t="shared" si="2"/>
        <v>400</v>
      </c>
    </row>
    <row r="54" spans="1:11">
      <c r="A54" s="1" t="s">
        <v>32</v>
      </c>
      <c r="D54" s="1" t="s">
        <v>33</v>
      </c>
      <c r="I54" s="44">
        <v>20</v>
      </c>
      <c r="J54" s="45"/>
      <c r="K54" s="46">
        <f t="shared" si="2"/>
        <v>50</v>
      </c>
    </row>
    <row r="55" spans="9:11">
      <c r="I55" s="44">
        <v>10</v>
      </c>
      <c r="J55" s="45"/>
      <c r="K55" s="46">
        <f t="shared" si="2"/>
        <v>0</v>
      </c>
    </row>
    <row r="56" spans="9:11">
      <c r="I56" s="44">
        <v>5</v>
      </c>
      <c r="J56" s="45">
        <v>1</v>
      </c>
      <c r="K56" s="46">
        <f t="shared" si="2"/>
        <v>0</v>
      </c>
    </row>
    <row r="57" spans="9:11">
      <c r="I57" s="44">
        <v>1</v>
      </c>
      <c r="J57" s="45">
        <v>1</v>
      </c>
      <c r="K57" s="46">
        <f t="shared" si="2"/>
        <v>5</v>
      </c>
    </row>
    <row r="58" spans="9:11">
      <c r="I58" s="44">
        <v>0.25</v>
      </c>
      <c r="J58" s="45">
        <v>1</v>
      </c>
      <c r="K58" s="46">
        <f t="shared" si="2"/>
        <v>1</v>
      </c>
    </row>
    <row r="59" spans="9:11">
      <c r="I59" s="47">
        <v>0.05</v>
      </c>
      <c r="J59" s="45">
        <v>3</v>
      </c>
      <c r="K59" s="46">
        <f t="shared" si="2"/>
        <v>0.25</v>
      </c>
    </row>
    <row r="60" spans="9:11">
      <c r="I60" s="2" t="s">
        <v>45</v>
      </c>
      <c r="K60" s="46">
        <f t="shared" si="2"/>
        <v>0.15</v>
      </c>
    </row>
    <row r="61" spans="9:11">
      <c r="I61" s="2" t="s">
        <v>46</v>
      </c>
      <c r="K61" s="52">
        <f>SUM(K49:K60)</f>
        <v>15456.4</v>
      </c>
    </row>
    <row r="62" spans="11:11">
      <c r="K62" s="49">
        <f>J44</f>
        <v>0</v>
      </c>
    </row>
    <row r="63" ht="9.75" spans="11:11">
      <c r="K63" s="50">
        <f>SUM(K61:K62)</f>
        <v>15456.4</v>
      </c>
    </row>
    <row r="64" ht="9.75"/>
    <row r="70" spans="1:1">
      <c r="A70" s="2" t="s">
        <v>0</v>
      </c>
    </row>
    <row r="71" spans="1:1">
      <c r="A71" s="2" t="s">
        <v>1</v>
      </c>
    </row>
    <row r="73" spans="1:12">
      <c r="A73" s="3" t="s">
        <v>2</v>
      </c>
      <c r="B73" s="3" t="s">
        <v>3</v>
      </c>
      <c r="C73" s="3" t="s">
        <v>4</v>
      </c>
      <c r="D73" s="3" t="s">
        <v>5</v>
      </c>
      <c r="E73" s="3" t="s">
        <v>6</v>
      </c>
      <c r="F73" s="3" t="s">
        <v>7</v>
      </c>
      <c r="G73" s="4" t="s">
        <v>8</v>
      </c>
      <c r="H73" s="5"/>
      <c r="I73" s="5"/>
      <c r="J73" s="23"/>
      <c r="K73" s="3" t="s">
        <v>9</v>
      </c>
      <c r="L73" s="3" t="s">
        <v>10</v>
      </c>
    </row>
    <row r="74" spans="1:12">
      <c r="A74" s="6"/>
      <c r="B74" s="6"/>
      <c r="C74" s="6"/>
      <c r="D74" s="6"/>
      <c r="E74" s="6"/>
      <c r="F74" s="6"/>
      <c r="G74" s="3" t="s">
        <v>11</v>
      </c>
      <c r="H74" s="3" t="s">
        <v>12</v>
      </c>
      <c r="I74" s="3" t="s">
        <v>13</v>
      </c>
      <c r="J74" s="3" t="s">
        <v>14</v>
      </c>
      <c r="K74" s="6"/>
      <c r="L74" s="6"/>
    </row>
    <row r="75" spans="1:12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3">
      <c r="A76" s="14">
        <v>45737</v>
      </c>
      <c r="B76" s="15">
        <v>20569</v>
      </c>
      <c r="C76" s="16" t="s">
        <v>84</v>
      </c>
      <c r="D76" s="17" t="s">
        <v>16</v>
      </c>
      <c r="E76" s="15">
        <v>58897</v>
      </c>
      <c r="F76" s="38"/>
      <c r="G76" s="19" t="s">
        <v>49</v>
      </c>
      <c r="H76" s="19">
        <v>53542</v>
      </c>
      <c r="I76" s="14">
        <v>45729</v>
      </c>
      <c r="J76" s="38">
        <v>52831.63</v>
      </c>
      <c r="K76" s="25">
        <f>F76+J76</f>
        <v>52831.63</v>
      </c>
      <c r="L76" s="14">
        <v>45740</v>
      </c>
      <c r="M76" s="2" t="s">
        <v>131</v>
      </c>
    </row>
    <row r="77" spans="1:13">
      <c r="A77" s="14">
        <v>45737</v>
      </c>
      <c r="B77" s="15">
        <v>20570</v>
      </c>
      <c r="C77" s="16" t="s">
        <v>132</v>
      </c>
      <c r="D77" s="17" t="s">
        <v>16</v>
      </c>
      <c r="E77" s="15">
        <v>59809</v>
      </c>
      <c r="F77" s="38"/>
      <c r="G77" s="19" t="s">
        <v>49</v>
      </c>
      <c r="H77" s="19">
        <v>93116</v>
      </c>
      <c r="I77" s="14">
        <v>45736</v>
      </c>
      <c r="J77" s="38">
        <v>21697.03</v>
      </c>
      <c r="K77" s="25">
        <f>F77+J77</f>
        <v>21697.03</v>
      </c>
      <c r="L77" s="14">
        <v>45740</v>
      </c>
      <c r="M77" s="2" t="s">
        <v>133</v>
      </c>
    </row>
    <row r="78" spans="1:13">
      <c r="A78" s="14">
        <v>45737</v>
      </c>
      <c r="B78" s="15">
        <v>20578</v>
      </c>
      <c r="C78" s="16" t="s">
        <v>134</v>
      </c>
      <c r="D78" s="17" t="s">
        <v>16</v>
      </c>
      <c r="E78" s="15">
        <v>59820</v>
      </c>
      <c r="F78" s="38"/>
      <c r="G78" s="19" t="s">
        <v>135</v>
      </c>
      <c r="H78" s="19">
        <v>1328591</v>
      </c>
      <c r="I78" s="14">
        <v>45723</v>
      </c>
      <c r="J78" s="38">
        <v>6314.36</v>
      </c>
      <c r="K78" s="25">
        <f>F78+J78</f>
        <v>6314.36</v>
      </c>
      <c r="L78" s="14">
        <v>45740</v>
      </c>
      <c r="M78" s="2" t="s">
        <v>136</v>
      </c>
    </row>
    <row r="79" spans="6:11">
      <c r="F79" s="39">
        <f>SUM(F76:F78)</f>
        <v>0</v>
      </c>
      <c r="G79" s="2"/>
      <c r="H79" s="2"/>
      <c r="I79" s="2"/>
      <c r="J79" s="51">
        <f>SUM(J76:J78)</f>
        <v>80843.02</v>
      </c>
      <c r="K79" s="39">
        <f>SUM(K76:K78)</f>
        <v>80843.02</v>
      </c>
    </row>
    <row r="80" spans="6:11">
      <c r="F80" s="39"/>
      <c r="G80" s="2"/>
      <c r="H80" s="2"/>
      <c r="I80" s="2"/>
      <c r="J80" s="39"/>
      <c r="K80" s="39"/>
    </row>
    <row r="81" spans="6:11">
      <c r="F81" s="39"/>
      <c r="I81" s="1" t="s">
        <v>13</v>
      </c>
      <c r="K81" s="39"/>
    </row>
    <row r="82" spans="8:10">
      <c r="H82" s="2" t="s">
        <v>39</v>
      </c>
      <c r="J82" s="43" t="s">
        <v>40</v>
      </c>
    </row>
    <row r="83" spans="11:11">
      <c r="K83" s="43" t="s">
        <v>41</v>
      </c>
    </row>
    <row r="84" spans="7:11">
      <c r="G84" s="2" t="s">
        <v>42</v>
      </c>
      <c r="I84" s="44">
        <v>1000</v>
      </c>
      <c r="J84" s="45"/>
      <c r="K84" s="46">
        <f t="shared" ref="K84:K95" si="3">J83*I83</f>
        <v>0</v>
      </c>
    </row>
    <row r="85" spans="1:11">
      <c r="A85" s="2" t="s">
        <v>28</v>
      </c>
      <c r="D85" s="2" t="s">
        <v>29</v>
      </c>
      <c r="G85" s="2"/>
      <c r="I85" s="44">
        <v>500</v>
      </c>
      <c r="J85" s="45"/>
      <c r="K85" s="46">
        <f t="shared" si="3"/>
        <v>0</v>
      </c>
    </row>
    <row r="86" spans="1:11">
      <c r="A86" s="2"/>
      <c r="G86" s="2"/>
      <c r="I86" s="44">
        <v>200</v>
      </c>
      <c r="J86" s="45"/>
      <c r="K86" s="46">
        <f t="shared" si="3"/>
        <v>0</v>
      </c>
    </row>
    <row r="87" spans="1:11">
      <c r="A87" s="2"/>
      <c r="G87" s="2" t="s">
        <v>43</v>
      </c>
      <c r="I87" s="44">
        <v>100</v>
      </c>
      <c r="J87" s="45"/>
      <c r="K87" s="46">
        <f t="shared" si="3"/>
        <v>0</v>
      </c>
    </row>
    <row r="88" spans="1:11">
      <c r="A88" s="2" t="s">
        <v>30</v>
      </c>
      <c r="D88" s="2" t="s">
        <v>31</v>
      </c>
      <c r="G88" s="1" t="s">
        <v>44</v>
      </c>
      <c r="I88" s="44">
        <v>50</v>
      </c>
      <c r="J88" s="45"/>
      <c r="K88" s="46">
        <f t="shared" si="3"/>
        <v>0</v>
      </c>
    </row>
    <row r="89" spans="1:11">
      <c r="A89" s="1" t="s">
        <v>32</v>
      </c>
      <c r="D89" s="1" t="s">
        <v>33</v>
      </c>
      <c r="I89" s="44">
        <v>20</v>
      </c>
      <c r="J89" s="45"/>
      <c r="K89" s="46">
        <f t="shared" si="3"/>
        <v>0</v>
      </c>
    </row>
    <row r="90" spans="9:11">
      <c r="I90" s="44">
        <v>10</v>
      </c>
      <c r="J90" s="45"/>
      <c r="K90" s="46">
        <f t="shared" si="3"/>
        <v>0</v>
      </c>
    </row>
    <row r="91" spans="9:11">
      <c r="I91" s="44">
        <v>5</v>
      </c>
      <c r="J91" s="45"/>
      <c r="K91" s="46">
        <f t="shared" si="3"/>
        <v>0</v>
      </c>
    </row>
    <row r="92" spans="9:11">
      <c r="I92" s="44">
        <v>1</v>
      </c>
      <c r="J92" s="45"/>
      <c r="K92" s="46">
        <f t="shared" si="3"/>
        <v>0</v>
      </c>
    </row>
    <row r="93" spans="9:11">
      <c r="I93" s="44">
        <v>0.25</v>
      </c>
      <c r="J93" s="45"/>
      <c r="K93" s="46">
        <f t="shared" si="3"/>
        <v>0</v>
      </c>
    </row>
    <row r="94" spans="9:11">
      <c r="I94" s="47">
        <v>0.05</v>
      </c>
      <c r="J94" s="45"/>
      <c r="K94" s="46">
        <f t="shared" si="3"/>
        <v>0</v>
      </c>
    </row>
    <row r="95" spans="9:11">
      <c r="I95" s="2" t="s">
        <v>45</v>
      </c>
      <c r="K95" s="46">
        <f t="shared" si="3"/>
        <v>0</v>
      </c>
    </row>
    <row r="96" spans="9:11">
      <c r="I96" s="2" t="s">
        <v>46</v>
      </c>
      <c r="K96" s="52">
        <f>SUM(K84:K95)</f>
        <v>0</v>
      </c>
    </row>
    <row r="97" spans="11:11">
      <c r="K97" s="49">
        <f>J79</f>
        <v>80843.02</v>
      </c>
    </row>
    <row r="98" ht="9.75" spans="11:11">
      <c r="K98" s="50">
        <f>SUM(K96:K97)</f>
        <v>80843.02</v>
      </c>
    </row>
    <row r="99" ht="9.75"/>
    <row r="106" spans="1:1">
      <c r="A106" s="2" t="s">
        <v>0</v>
      </c>
    </row>
    <row r="107" spans="1:1">
      <c r="A107" s="2" t="s">
        <v>74</v>
      </c>
    </row>
    <row r="109" spans="1:12">
      <c r="A109" s="3" t="s">
        <v>2</v>
      </c>
      <c r="B109" s="3" t="s">
        <v>3</v>
      </c>
      <c r="C109" s="3" t="s">
        <v>4</v>
      </c>
      <c r="D109" s="3" t="s">
        <v>5</v>
      </c>
      <c r="E109" s="3" t="s">
        <v>6</v>
      </c>
      <c r="F109" s="3" t="s">
        <v>7</v>
      </c>
      <c r="G109" s="4" t="s">
        <v>8</v>
      </c>
      <c r="H109" s="5"/>
      <c r="I109" s="5"/>
      <c r="J109" s="23"/>
      <c r="K109" s="3" t="s">
        <v>9</v>
      </c>
      <c r="L109" s="3" t="s">
        <v>10</v>
      </c>
    </row>
    <row r="110" spans="1:12">
      <c r="A110" s="6"/>
      <c r="B110" s="6"/>
      <c r="C110" s="6"/>
      <c r="D110" s="6"/>
      <c r="E110" s="6"/>
      <c r="F110" s="6"/>
      <c r="G110" s="3" t="s">
        <v>11</v>
      </c>
      <c r="H110" s="3" t="s">
        <v>12</v>
      </c>
      <c r="I110" s="3" t="s">
        <v>13</v>
      </c>
      <c r="J110" s="3" t="s">
        <v>14</v>
      </c>
      <c r="K110" s="6"/>
      <c r="L110" s="6"/>
    </row>
    <row r="111" spans="1:12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3">
      <c r="A112" s="14">
        <v>45737</v>
      </c>
      <c r="B112" s="15">
        <v>18893</v>
      </c>
      <c r="C112" s="16" t="s">
        <v>137</v>
      </c>
      <c r="D112" s="17" t="s">
        <v>16</v>
      </c>
      <c r="E112" s="15">
        <v>59641</v>
      </c>
      <c r="F112" s="38"/>
      <c r="G112" s="19" t="s">
        <v>49</v>
      </c>
      <c r="H112" s="19">
        <v>1402375</v>
      </c>
      <c r="I112" s="14">
        <v>45737</v>
      </c>
      <c r="J112" s="38">
        <v>58901.99</v>
      </c>
      <c r="K112" s="25">
        <f>F112+J112</f>
        <v>58901.99</v>
      </c>
      <c r="L112" s="14">
        <v>45740</v>
      </c>
      <c r="M112" s="2" t="s">
        <v>138</v>
      </c>
    </row>
    <row r="113" spans="1:13">
      <c r="A113" s="14"/>
      <c r="B113" s="15"/>
      <c r="C113" s="16"/>
      <c r="D113" s="17"/>
      <c r="E113" s="15"/>
      <c r="F113" s="38"/>
      <c r="G113" s="19"/>
      <c r="H113" s="19"/>
      <c r="I113" s="14"/>
      <c r="J113" s="38"/>
      <c r="K113" s="25"/>
      <c r="L113" s="14"/>
      <c r="M113" s="2"/>
    </row>
    <row r="114" spans="6:11">
      <c r="F114" s="39">
        <f t="shared" ref="F114:K114" si="4">SUM(F112:F113)</f>
        <v>0</v>
      </c>
      <c r="G114" s="2"/>
      <c r="H114" s="2"/>
      <c r="I114" s="2"/>
      <c r="J114" s="51">
        <f t="shared" si="4"/>
        <v>58901.99</v>
      </c>
      <c r="K114" s="39">
        <f t="shared" si="4"/>
        <v>58901.99</v>
      </c>
    </row>
    <row r="115" spans="6:11">
      <c r="F115" s="39"/>
      <c r="G115" s="2"/>
      <c r="H115" s="2"/>
      <c r="I115" s="2"/>
      <c r="J115" s="39"/>
      <c r="K115" s="39"/>
    </row>
    <row r="116" spans="6:11">
      <c r="F116" s="39"/>
      <c r="I116" s="1" t="s">
        <v>13</v>
      </c>
      <c r="K116" s="39"/>
    </row>
    <row r="117" spans="8:10">
      <c r="H117" s="2" t="s">
        <v>39</v>
      </c>
      <c r="J117" s="43" t="s">
        <v>40</v>
      </c>
    </row>
    <row r="118" spans="11:11">
      <c r="K118" s="43" t="s">
        <v>41</v>
      </c>
    </row>
    <row r="119" spans="7:11">
      <c r="G119" s="2" t="s">
        <v>42</v>
      </c>
      <c r="I119" s="44">
        <v>1000</v>
      </c>
      <c r="J119" s="45"/>
      <c r="K119" s="46">
        <f t="shared" ref="K119:K130" si="5">J118*I118</f>
        <v>0</v>
      </c>
    </row>
    <row r="120" spans="1:11">
      <c r="A120" s="2" t="s">
        <v>28</v>
      </c>
      <c r="D120" s="2" t="s">
        <v>29</v>
      </c>
      <c r="G120" s="2"/>
      <c r="I120" s="44">
        <v>500</v>
      </c>
      <c r="J120" s="45"/>
      <c r="K120" s="46">
        <f t="shared" si="5"/>
        <v>0</v>
      </c>
    </row>
    <row r="121" spans="1:11">
      <c r="A121" s="2"/>
      <c r="G121" s="2"/>
      <c r="I121" s="44">
        <v>200</v>
      </c>
      <c r="J121" s="45"/>
      <c r="K121" s="46">
        <f t="shared" si="5"/>
        <v>0</v>
      </c>
    </row>
    <row r="122" spans="1:11">
      <c r="A122" s="2"/>
      <c r="G122" s="2" t="s">
        <v>43</v>
      </c>
      <c r="I122" s="44">
        <v>100</v>
      </c>
      <c r="J122" s="45"/>
      <c r="K122" s="46">
        <f t="shared" si="5"/>
        <v>0</v>
      </c>
    </row>
    <row r="123" spans="1:11">
      <c r="A123" s="2" t="s">
        <v>30</v>
      </c>
      <c r="D123" s="2" t="s">
        <v>31</v>
      </c>
      <c r="G123" s="1" t="s">
        <v>44</v>
      </c>
      <c r="I123" s="44">
        <v>50</v>
      </c>
      <c r="J123" s="45"/>
      <c r="K123" s="46">
        <f t="shared" si="5"/>
        <v>0</v>
      </c>
    </row>
    <row r="124" spans="1:11">
      <c r="A124" s="1" t="s">
        <v>32</v>
      </c>
      <c r="D124" s="1" t="s">
        <v>33</v>
      </c>
      <c r="I124" s="44">
        <v>20</v>
      </c>
      <c r="J124" s="45"/>
      <c r="K124" s="46">
        <f t="shared" si="5"/>
        <v>0</v>
      </c>
    </row>
    <row r="125" spans="9:11">
      <c r="I125" s="44">
        <v>10</v>
      </c>
      <c r="J125" s="45"/>
      <c r="K125" s="46">
        <f t="shared" si="5"/>
        <v>0</v>
      </c>
    </row>
    <row r="126" spans="9:11">
      <c r="I126" s="44">
        <v>5</v>
      </c>
      <c r="J126" s="45"/>
      <c r="K126" s="46">
        <f t="shared" si="5"/>
        <v>0</v>
      </c>
    </row>
    <row r="127" spans="9:11">
      <c r="I127" s="44">
        <v>1</v>
      </c>
      <c r="J127" s="45"/>
      <c r="K127" s="46">
        <f t="shared" si="5"/>
        <v>0</v>
      </c>
    </row>
    <row r="128" spans="9:11">
      <c r="I128" s="44">
        <v>0.25</v>
      </c>
      <c r="J128" s="45"/>
      <c r="K128" s="46">
        <f t="shared" si="5"/>
        <v>0</v>
      </c>
    </row>
    <row r="129" spans="9:11">
      <c r="I129" s="47">
        <v>0.05</v>
      </c>
      <c r="J129" s="45"/>
      <c r="K129" s="46">
        <f t="shared" si="5"/>
        <v>0</v>
      </c>
    </row>
    <row r="130" spans="9:11">
      <c r="I130" s="2" t="s">
        <v>45</v>
      </c>
      <c r="K130" s="46">
        <f t="shared" si="5"/>
        <v>0</v>
      </c>
    </row>
    <row r="131" spans="9:11">
      <c r="I131" s="2" t="s">
        <v>46</v>
      </c>
      <c r="K131" s="52">
        <f>SUM(K119:K130)</f>
        <v>0</v>
      </c>
    </row>
    <row r="132" spans="11:11">
      <c r="K132" s="49">
        <f>J114</f>
        <v>58901.99</v>
      </c>
    </row>
    <row r="133" ht="9.75" spans="11:11">
      <c r="K133" s="50">
        <f>SUM(K131:K132)</f>
        <v>58901.99</v>
      </c>
    </row>
    <row r="134" ht="9.75"/>
  </sheetData>
  <mergeCells count="52">
    <mergeCell ref="G4:J4"/>
    <mergeCell ref="G39:J39"/>
    <mergeCell ref="G73:J73"/>
    <mergeCell ref="G109:J109"/>
    <mergeCell ref="A4:A6"/>
    <mergeCell ref="A39:A41"/>
    <mergeCell ref="A73:A75"/>
    <mergeCell ref="A109:A111"/>
    <mergeCell ref="B4:B6"/>
    <mergeCell ref="B39:B41"/>
    <mergeCell ref="B73:B75"/>
    <mergeCell ref="B109:B111"/>
    <mergeCell ref="C4:C6"/>
    <mergeCell ref="C39:C41"/>
    <mergeCell ref="C73:C75"/>
    <mergeCell ref="C109:C111"/>
    <mergeCell ref="D4:D6"/>
    <mergeCell ref="D39:D41"/>
    <mergeCell ref="D73:D75"/>
    <mergeCell ref="D109:D111"/>
    <mergeCell ref="E4:E6"/>
    <mergeCell ref="E39:E41"/>
    <mergeCell ref="E73:E75"/>
    <mergeCell ref="E109:E111"/>
    <mergeCell ref="F4:F6"/>
    <mergeCell ref="F39:F41"/>
    <mergeCell ref="F73:F75"/>
    <mergeCell ref="F109:F111"/>
    <mergeCell ref="G5:G6"/>
    <mergeCell ref="G40:G41"/>
    <mergeCell ref="G74:G75"/>
    <mergeCell ref="G110:G111"/>
    <mergeCell ref="H5:H6"/>
    <mergeCell ref="H40:H41"/>
    <mergeCell ref="H74:H75"/>
    <mergeCell ref="H110:H111"/>
    <mergeCell ref="I5:I6"/>
    <mergeCell ref="I40:I41"/>
    <mergeCell ref="I74:I75"/>
    <mergeCell ref="I110:I111"/>
    <mergeCell ref="J5:J6"/>
    <mergeCell ref="J40:J41"/>
    <mergeCell ref="J74:J75"/>
    <mergeCell ref="J110:J111"/>
    <mergeCell ref="K4:K6"/>
    <mergeCell ref="K39:K41"/>
    <mergeCell ref="K73:K75"/>
    <mergeCell ref="K109:K111"/>
    <mergeCell ref="L4:L6"/>
    <mergeCell ref="L39:L41"/>
    <mergeCell ref="L73:L75"/>
    <mergeCell ref="L109:L111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zoomScale="130" zoomScaleNormal="130" workbookViewId="0">
      <selection activeCell="F27" sqref="F2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45740</v>
      </c>
      <c r="B7" s="15">
        <v>20669</v>
      </c>
      <c r="C7" s="16" t="s">
        <v>139</v>
      </c>
      <c r="D7" s="17" t="s">
        <v>16</v>
      </c>
      <c r="E7" s="40">
        <v>59644</v>
      </c>
      <c r="F7" s="41">
        <v>20276.2</v>
      </c>
      <c r="G7" s="42"/>
      <c r="H7" s="42"/>
      <c r="I7" s="27"/>
      <c r="J7" s="25">
        <v>0</v>
      </c>
      <c r="K7" s="25">
        <f>J7+F7</f>
        <v>20276.2</v>
      </c>
      <c r="L7" s="14">
        <v>45736</v>
      </c>
      <c r="M7" s="2"/>
    </row>
    <row r="8" spans="1:13">
      <c r="A8" s="14">
        <v>45741</v>
      </c>
      <c r="B8" s="15">
        <v>20670</v>
      </c>
      <c r="C8" s="16" t="s">
        <v>140</v>
      </c>
      <c r="D8" s="17" t="s">
        <v>16</v>
      </c>
      <c r="E8" s="40">
        <v>59828</v>
      </c>
      <c r="F8" s="41">
        <v>19396.2</v>
      </c>
      <c r="G8" s="42"/>
      <c r="H8" s="42"/>
      <c r="I8" s="27"/>
      <c r="J8" s="25">
        <v>0</v>
      </c>
      <c r="K8" s="25">
        <f>J8+F8</f>
        <v>19396.2</v>
      </c>
      <c r="L8" s="14">
        <v>45737</v>
      </c>
      <c r="M8" s="2"/>
    </row>
    <row r="9" spans="1:13">
      <c r="A9" s="14">
        <v>45741</v>
      </c>
      <c r="B9" s="15">
        <v>20671</v>
      </c>
      <c r="C9" s="16" t="s">
        <v>89</v>
      </c>
      <c r="D9" s="17" t="s">
        <v>16</v>
      </c>
      <c r="E9" s="40">
        <v>59832</v>
      </c>
      <c r="F9" s="41">
        <v>67500</v>
      </c>
      <c r="G9" s="42"/>
      <c r="H9" s="42"/>
      <c r="I9" s="27"/>
      <c r="J9" s="25">
        <v>0</v>
      </c>
      <c r="K9" s="25">
        <f>J9+F9</f>
        <v>67500</v>
      </c>
      <c r="L9" s="14">
        <v>45740</v>
      </c>
      <c r="M9" s="2"/>
    </row>
    <row r="10" spans="6:11">
      <c r="F10" s="39">
        <f>SUM(F7:F9)</f>
        <v>107172.4</v>
      </c>
      <c r="G10" s="2"/>
      <c r="H10" s="2"/>
      <c r="I10" s="2"/>
      <c r="J10" s="39">
        <f>SUM(J7:J9)</f>
        <v>0</v>
      </c>
      <c r="K10" s="39">
        <f>SUM(K7:K9)</f>
        <v>107172.4</v>
      </c>
    </row>
    <row r="12" spans="1:4">
      <c r="A12" s="2" t="s">
        <v>28</v>
      </c>
      <c r="D12" s="2" t="s">
        <v>29</v>
      </c>
    </row>
    <row r="13" spans="1:1">
      <c r="A13" s="2"/>
    </row>
    <row r="14" spans="1:1">
      <c r="A14" s="2"/>
    </row>
    <row r="15" spans="1:4">
      <c r="A15" s="2" t="s">
        <v>30</v>
      </c>
      <c r="D15" s="2" t="s">
        <v>31</v>
      </c>
    </row>
    <row r="16" spans="1:4">
      <c r="A16" s="1" t="s">
        <v>32</v>
      </c>
      <c r="D16" s="1" t="s">
        <v>33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3"/>
  <sheetViews>
    <sheetView zoomScale="130" zoomScaleNormal="130" topLeftCell="A53" workbookViewId="0">
      <selection activeCell="D44" sqref="D4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45742</v>
      </c>
      <c r="B7" s="15">
        <v>20145</v>
      </c>
      <c r="C7" s="16" t="s">
        <v>141</v>
      </c>
      <c r="D7" s="17" t="s">
        <v>16</v>
      </c>
      <c r="E7" s="15">
        <v>59840</v>
      </c>
      <c r="F7" s="38">
        <v>68788</v>
      </c>
      <c r="G7" s="19"/>
      <c r="H7" s="19"/>
      <c r="I7" s="14"/>
      <c r="J7" s="38">
        <v>0</v>
      </c>
      <c r="K7" s="25">
        <f>F7+J7</f>
        <v>68788</v>
      </c>
      <c r="L7" s="14">
        <v>45743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68788</v>
      </c>
      <c r="G9" s="2"/>
      <c r="H9" s="2"/>
      <c r="I9" s="2"/>
      <c r="J9" s="51">
        <f t="shared" si="0"/>
        <v>0</v>
      </c>
      <c r="K9" s="39">
        <f t="shared" si="0"/>
        <v>68788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>
        <v>68</v>
      </c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>
        <v>1</v>
      </c>
      <c r="K15" s="46">
        <f t="shared" si="1"/>
        <v>68000</v>
      </c>
    </row>
    <row r="16" spans="1:11">
      <c r="A16" s="2"/>
      <c r="G16" s="2"/>
      <c r="I16" s="44">
        <v>200</v>
      </c>
      <c r="J16" s="45"/>
      <c r="K16" s="46">
        <f t="shared" si="1"/>
        <v>500</v>
      </c>
    </row>
    <row r="17" spans="1:11">
      <c r="A17" s="2"/>
      <c r="G17" s="2" t="s">
        <v>43</v>
      </c>
      <c r="I17" s="44">
        <v>100</v>
      </c>
      <c r="J17" s="45">
        <v>2</v>
      </c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>
        <v>1</v>
      </c>
      <c r="K18" s="46">
        <f t="shared" si="1"/>
        <v>200</v>
      </c>
    </row>
    <row r="19" spans="1:11">
      <c r="A19" s="1" t="s">
        <v>32</v>
      </c>
      <c r="D19" s="1" t="s">
        <v>33</v>
      </c>
      <c r="I19" s="44">
        <v>20</v>
      </c>
      <c r="J19" s="45">
        <v>1</v>
      </c>
      <c r="K19" s="46">
        <f t="shared" si="1"/>
        <v>50</v>
      </c>
    </row>
    <row r="20" spans="9:11">
      <c r="I20" s="44">
        <v>10</v>
      </c>
      <c r="J20" s="45">
        <v>1</v>
      </c>
      <c r="K20" s="46">
        <f t="shared" si="1"/>
        <v>20</v>
      </c>
    </row>
    <row r="21" spans="9:11">
      <c r="I21" s="44">
        <v>5</v>
      </c>
      <c r="J21" s="45">
        <v>1</v>
      </c>
      <c r="K21" s="46">
        <f t="shared" si="1"/>
        <v>10</v>
      </c>
    </row>
    <row r="22" spans="9:11">
      <c r="I22" s="44">
        <v>1</v>
      </c>
      <c r="J22" s="45">
        <v>3</v>
      </c>
      <c r="K22" s="46">
        <f t="shared" si="1"/>
        <v>5</v>
      </c>
    </row>
    <row r="23" spans="9:11">
      <c r="I23" s="44">
        <v>0.25</v>
      </c>
      <c r="J23" s="45"/>
      <c r="K23" s="46">
        <f t="shared" si="1"/>
        <v>3</v>
      </c>
    </row>
    <row r="24" spans="9:11">
      <c r="I24" s="47">
        <v>0.05</v>
      </c>
      <c r="J24" s="45"/>
      <c r="K24" s="46">
        <f t="shared" si="1"/>
        <v>0</v>
      </c>
    </row>
    <row r="25" spans="9:11">
      <c r="I25" s="2" t="s">
        <v>45</v>
      </c>
      <c r="K25" s="46">
        <f t="shared" si="1"/>
        <v>0</v>
      </c>
    </row>
    <row r="26" spans="9:11">
      <c r="I26" s="2" t="s">
        <v>46</v>
      </c>
      <c r="K26" s="52">
        <f>SUM(K14:K25)</f>
        <v>68788</v>
      </c>
    </row>
    <row r="27" spans="11:11">
      <c r="K27" s="49">
        <f>J9</f>
        <v>0</v>
      </c>
    </row>
    <row r="28" ht="9.75" spans="11:11">
      <c r="K28" s="50">
        <f>SUM(K26:K27)</f>
        <v>68788</v>
      </c>
    </row>
    <row r="29" ht="9.75"/>
    <row r="35" spans="1:1">
      <c r="A35" s="2" t="s">
        <v>0</v>
      </c>
    </row>
    <row r="36" spans="1:1">
      <c r="A36" s="2" t="s">
        <v>34</v>
      </c>
    </row>
    <row r="38" spans="1:12">
      <c r="A38" s="3" t="s">
        <v>2</v>
      </c>
      <c r="B38" s="3" t="s">
        <v>3</v>
      </c>
      <c r="C38" s="3" t="s">
        <v>4</v>
      </c>
      <c r="D38" s="3" t="s">
        <v>5</v>
      </c>
      <c r="E38" s="3" t="s">
        <v>6</v>
      </c>
      <c r="F38" s="3" t="s">
        <v>7</v>
      </c>
      <c r="G38" s="4" t="s">
        <v>8</v>
      </c>
      <c r="H38" s="5"/>
      <c r="I38" s="5"/>
      <c r="J38" s="23"/>
      <c r="K38" s="3" t="s">
        <v>9</v>
      </c>
      <c r="L38" s="3" t="s">
        <v>10</v>
      </c>
    </row>
    <row r="39" spans="1:12">
      <c r="A39" s="6"/>
      <c r="B39" s="6"/>
      <c r="C39" s="6"/>
      <c r="D39" s="6"/>
      <c r="E39" s="6"/>
      <c r="F39" s="6"/>
      <c r="G39" s="3" t="s">
        <v>11</v>
      </c>
      <c r="H39" s="3" t="s">
        <v>12</v>
      </c>
      <c r="I39" s="3" t="s">
        <v>13</v>
      </c>
      <c r="J39" s="3" t="s">
        <v>14</v>
      </c>
      <c r="K39" s="6"/>
      <c r="L39" s="6"/>
    </row>
    <row r="40" spans="1:1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3">
      <c r="A41" s="14">
        <v>45742</v>
      </c>
      <c r="B41" s="15">
        <v>20667</v>
      </c>
      <c r="C41" s="16" t="s">
        <v>87</v>
      </c>
      <c r="D41" s="17" t="s">
        <v>16</v>
      </c>
      <c r="E41" s="15">
        <v>59825</v>
      </c>
      <c r="F41" s="38">
        <v>51212.2</v>
      </c>
      <c r="G41" s="19"/>
      <c r="H41" s="19"/>
      <c r="I41" s="14"/>
      <c r="J41" s="38">
        <v>0</v>
      </c>
      <c r="K41" s="25">
        <f>F41+J41</f>
        <v>51212.2</v>
      </c>
      <c r="L41" s="14">
        <v>45742</v>
      </c>
      <c r="M41" s="2"/>
    </row>
    <row r="42" spans="1:13">
      <c r="A42" s="14"/>
      <c r="B42" s="15"/>
      <c r="C42" s="16"/>
      <c r="D42" s="17"/>
      <c r="E42" s="15"/>
      <c r="F42" s="38"/>
      <c r="G42" s="19"/>
      <c r="H42" s="19"/>
      <c r="I42" s="14"/>
      <c r="J42" s="38"/>
      <c r="K42" s="25"/>
      <c r="L42" s="14"/>
      <c r="M42" s="2"/>
    </row>
    <row r="43" spans="6:11">
      <c r="F43" s="39">
        <f t="shared" ref="F43:K43" si="2">SUM(F41:F42)</f>
        <v>51212.2</v>
      </c>
      <c r="G43" s="2"/>
      <c r="H43" s="2"/>
      <c r="I43" s="2"/>
      <c r="J43" s="51">
        <f t="shared" si="2"/>
        <v>0</v>
      </c>
      <c r="K43" s="39">
        <f t="shared" si="2"/>
        <v>51212.2</v>
      </c>
    </row>
    <row r="44" spans="6:11">
      <c r="F44" s="39"/>
      <c r="G44" s="2"/>
      <c r="H44" s="2"/>
      <c r="I44" s="2"/>
      <c r="J44" s="39"/>
      <c r="K44" s="39"/>
    </row>
    <row r="45" spans="6:6">
      <c r="F45" s="39"/>
    </row>
    <row r="49" spans="1:4">
      <c r="A49" s="2" t="s">
        <v>28</v>
      </c>
      <c r="D49" s="2" t="s">
        <v>29</v>
      </c>
    </row>
    <row r="50" spans="1:1">
      <c r="A50" s="2"/>
    </row>
    <row r="51" spans="1:1">
      <c r="A51" s="2"/>
    </row>
    <row r="52" spans="1:4">
      <c r="A52" s="2" t="s">
        <v>30</v>
      </c>
      <c r="D52" s="2" t="s">
        <v>31</v>
      </c>
    </row>
    <row r="53" spans="1:4">
      <c r="A53" s="1" t="s">
        <v>32</v>
      </c>
      <c r="D53" s="1" t="s">
        <v>33</v>
      </c>
    </row>
  </sheetData>
  <mergeCells count="26">
    <mergeCell ref="G4:J4"/>
    <mergeCell ref="G38:J38"/>
    <mergeCell ref="A4:A6"/>
    <mergeCell ref="A38:A40"/>
    <mergeCell ref="B4:B6"/>
    <mergeCell ref="B38:B40"/>
    <mergeCell ref="C4:C6"/>
    <mergeCell ref="C38:C40"/>
    <mergeCell ref="D4:D6"/>
    <mergeCell ref="D38:D40"/>
    <mergeCell ref="E4:E6"/>
    <mergeCell ref="E38:E40"/>
    <mergeCell ref="F4:F6"/>
    <mergeCell ref="F38:F40"/>
    <mergeCell ref="G5:G6"/>
    <mergeCell ref="G39:G40"/>
    <mergeCell ref="H5:H6"/>
    <mergeCell ref="H39:H40"/>
    <mergeCell ref="I5:I6"/>
    <mergeCell ref="I39:I40"/>
    <mergeCell ref="J5:J6"/>
    <mergeCell ref="J39:J40"/>
    <mergeCell ref="K4:K6"/>
    <mergeCell ref="K38:K40"/>
    <mergeCell ref="L4:L6"/>
    <mergeCell ref="L38:L40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8"/>
  <sheetViews>
    <sheetView zoomScale="130" zoomScaleNormal="130" topLeftCell="A120" workbookViewId="0">
      <selection activeCell="H37" sqref="H37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45743</v>
      </c>
      <c r="B7" s="15">
        <v>16691</v>
      </c>
      <c r="C7" s="16" t="s">
        <v>130</v>
      </c>
      <c r="D7" s="17" t="s">
        <v>16</v>
      </c>
      <c r="E7" s="15">
        <v>59842</v>
      </c>
      <c r="F7" s="38">
        <v>14576.2</v>
      </c>
      <c r="G7" s="19"/>
      <c r="H7" s="19"/>
      <c r="I7" s="14"/>
      <c r="J7" s="38">
        <v>0</v>
      </c>
      <c r="K7" s="25">
        <f>F7+J7</f>
        <v>14576.2</v>
      </c>
      <c r="L7" s="14">
        <v>45744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14576.2</v>
      </c>
      <c r="G9" s="2"/>
      <c r="H9" s="2"/>
      <c r="I9" s="2"/>
      <c r="J9" s="51">
        <f t="shared" si="0"/>
        <v>0</v>
      </c>
      <c r="K9" s="39">
        <f t="shared" si="0"/>
        <v>14576.2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>
        <v>14</v>
      </c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>
        <v>1</v>
      </c>
      <c r="K15" s="46">
        <f t="shared" si="1"/>
        <v>14000</v>
      </c>
    </row>
    <row r="16" spans="1:11">
      <c r="A16" s="2"/>
      <c r="G16" s="2"/>
      <c r="I16" s="44">
        <v>200</v>
      </c>
      <c r="J16" s="45"/>
      <c r="K16" s="46">
        <f t="shared" si="1"/>
        <v>500</v>
      </c>
    </row>
    <row r="17" spans="1:11">
      <c r="A17" s="2"/>
      <c r="G17" s="2" t="s">
        <v>43</v>
      </c>
      <c r="I17" s="44">
        <v>100</v>
      </c>
      <c r="J17" s="45"/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>
        <v>1</v>
      </c>
      <c r="K18" s="46">
        <f t="shared" si="1"/>
        <v>0</v>
      </c>
    </row>
    <row r="19" spans="1:11">
      <c r="A19" s="1" t="s">
        <v>32</v>
      </c>
      <c r="D19" s="1" t="s">
        <v>33</v>
      </c>
      <c r="I19" s="44">
        <v>20</v>
      </c>
      <c r="J19" s="45">
        <v>1</v>
      </c>
      <c r="K19" s="46">
        <f t="shared" si="1"/>
        <v>50</v>
      </c>
    </row>
    <row r="20" spans="9:11">
      <c r="I20" s="44">
        <v>10</v>
      </c>
      <c r="J20" s="45"/>
      <c r="K20" s="46">
        <f t="shared" si="1"/>
        <v>20</v>
      </c>
    </row>
    <row r="21" spans="9:11">
      <c r="I21" s="44">
        <v>5</v>
      </c>
      <c r="J21" s="45">
        <v>1</v>
      </c>
      <c r="K21" s="46">
        <f t="shared" si="1"/>
        <v>0</v>
      </c>
    </row>
    <row r="22" spans="9:11">
      <c r="I22" s="44">
        <v>1</v>
      </c>
      <c r="J22" s="45">
        <v>1</v>
      </c>
      <c r="K22" s="46">
        <f t="shared" si="1"/>
        <v>5</v>
      </c>
    </row>
    <row r="23" spans="9:11">
      <c r="I23" s="44">
        <v>0.25</v>
      </c>
      <c r="J23" s="45"/>
      <c r="K23" s="46">
        <f t="shared" si="1"/>
        <v>1</v>
      </c>
    </row>
    <row r="24" spans="9:11">
      <c r="I24" s="47">
        <v>0.05</v>
      </c>
      <c r="J24" s="45">
        <v>4</v>
      </c>
      <c r="K24" s="46">
        <f t="shared" si="1"/>
        <v>0</v>
      </c>
    </row>
    <row r="25" spans="9:11">
      <c r="I25" s="2" t="s">
        <v>45</v>
      </c>
      <c r="K25" s="46">
        <f t="shared" si="1"/>
        <v>0.2</v>
      </c>
    </row>
    <row r="26" spans="9:11">
      <c r="I26" s="2" t="s">
        <v>46</v>
      </c>
      <c r="K26" s="52">
        <f>SUM(K14:K25)</f>
        <v>14576.2</v>
      </c>
    </row>
    <row r="27" spans="11:11">
      <c r="K27" s="49">
        <f>J9</f>
        <v>0</v>
      </c>
    </row>
    <row r="28" ht="9.75" spans="11:11">
      <c r="K28" s="50">
        <f>SUM(K26:K27)</f>
        <v>14576.2</v>
      </c>
    </row>
    <row r="29" ht="9.75"/>
    <row r="39" spans="1:1">
      <c r="A39" s="2" t="s">
        <v>0</v>
      </c>
    </row>
    <row r="40" spans="1:1">
      <c r="A40" s="2" t="s">
        <v>34</v>
      </c>
    </row>
    <row r="42" spans="1:12">
      <c r="A42" s="3" t="s">
        <v>2</v>
      </c>
      <c r="B42" s="3" t="s">
        <v>3</v>
      </c>
      <c r="C42" s="3" t="s">
        <v>4</v>
      </c>
      <c r="D42" s="3" t="s">
        <v>5</v>
      </c>
      <c r="E42" s="3" t="s">
        <v>6</v>
      </c>
      <c r="F42" s="3" t="s">
        <v>7</v>
      </c>
      <c r="G42" s="4" t="s">
        <v>8</v>
      </c>
      <c r="H42" s="5"/>
      <c r="I42" s="5"/>
      <c r="J42" s="23"/>
      <c r="K42" s="3" t="s">
        <v>9</v>
      </c>
      <c r="L42" s="3" t="s">
        <v>10</v>
      </c>
    </row>
    <row r="43" spans="1:12">
      <c r="A43" s="6"/>
      <c r="B43" s="6"/>
      <c r="C43" s="6"/>
      <c r="D43" s="6"/>
      <c r="E43" s="6"/>
      <c r="F43" s="6"/>
      <c r="G43" s="3" t="s">
        <v>11</v>
      </c>
      <c r="H43" s="3" t="s">
        <v>12</v>
      </c>
      <c r="I43" s="3" t="s">
        <v>13</v>
      </c>
      <c r="J43" s="3" t="s">
        <v>14</v>
      </c>
      <c r="K43" s="6"/>
      <c r="L43" s="6"/>
    </row>
    <row r="44" spans="1:12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3">
      <c r="A45" s="14">
        <v>45743</v>
      </c>
      <c r="B45" s="15">
        <v>16698</v>
      </c>
      <c r="C45" s="16" t="s">
        <v>142</v>
      </c>
      <c r="D45" s="17" t="s">
        <v>16</v>
      </c>
      <c r="E45" s="15">
        <v>59850</v>
      </c>
      <c r="F45" s="38"/>
      <c r="G45" s="19" t="s">
        <v>135</v>
      </c>
      <c r="H45" s="19">
        <v>1271180</v>
      </c>
      <c r="I45" s="14">
        <v>45735</v>
      </c>
      <c r="J45" s="38">
        <v>43938.17</v>
      </c>
      <c r="K45" s="25">
        <f>F45+J45</f>
        <v>43938.17</v>
      </c>
      <c r="L45" s="14">
        <v>45744</v>
      </c>
      <c r="M45" s="2" t="s">
        <v>143</v>
      </c>
    </row>
    <row r="46" spans="1:13">
      <c r="A46" s="14"/>
      <c r="B46" s="15"/>
      <c r="C46" s="16"/>
      <c r="D46" s="17"/>
      <c r="E46" s="15"/>
      <c r="F46" s="38"/>
      <c r="G46" s="19"/>
      <c r="H46" s="19"/>
      <c r="I46" s="14"/>
      <c r="J46" s="38"/>
      <c r="K46" s="25"/>
      <c r="L46" s="14"/>
      <c r="M46" s="2"/>
    </row>
    <row r="47" spans="6:11">
      <c r="F47" s="39">
        <f t="shared" ref="F47:K47" si="2">SUM(F45:F46)</f>
        <v>0</v>
      </c>
      <c r="G47" s="2"/>
      <c r="H47" s="2"/>
      <c r="I47" s="2"/>
      <c r="J47" s="51">
        <f t="shared" si="2"/>
        <v>43938.17</v>
      </c>
      <c r="K47" s="39">
        <f t="shared" si="2"/>
        <v>43938.17</v>
      </c>
    </row>
    <row r="48" spans="6:11">
      <c r="F48" s="39"/>
      <c r="G48" s="2"/>
      <c r="H48" s="2"/>
      <c r="I48" s="2"/>
      <c r="J48" s="39"/>
      <c r="K48" s="39"/>
    </row>
    <row r="49" spans="6:11">
      <c r="F49" s="39"/>
      <c r="I49" s="1" t="s">
        <v>13</v>
      </c>
      <c r="K49" s="39"/>
    </row>
    <row r="50" spans="8:10">
      <c r="H50" s="2" t="s">
        <v>39</v>
      </c>
      <c r="J50" s="43" t="s">
        <v>40</v>
      </c>
    </row>
    <row r="51" spans="11:11">
      <c r="K51" s="43" t="s">
        <v>41</v>
      </c>
    </row>
    <row r="52" spans="7:11">
      <c r="G52" s="2" t="s">
        <v>42</v>
      </c>
      <c r="I52" s="44">
        <v>1000</v>
      </c>
      <c r="J52" s="45"/>
      <c r="K52" s="46">
        <f t="shared" ref="K52:K63" si="3">J51*I51</f>
        <v>0</v>
      </c>
    </row>
    <row r="53" spans="1:11">
      <c r="A53" s="2" t="s">
        <v>28</v>
      </c>
      <c r="D53" s="2" t="s">
        <v>29</v>
      </c>
      <c r="G53" s="2"/>
      <c r="I53" s="44">
        <v>500</v>
      </c>
      <c r="J53" s="45"/>
      <c r="K53" s="46">
        <f t="shared" si="3"/>
        <v>0</v>
      </c>
    </row>
    <row r="54" spans="1:11">
      <c r="A54" s="2"/>
      <c r="G54" s="2"/>
      <c r="I54" s="44">
        <v>200</v>
      </c>
      <c r="J54" s="45"/>
      <c r="K54" s="46">
        <f t="shared" si="3"/>
        <v>0</v>
      </c>
    </row>
    <row r="55" spans="1:11">
      <c r="A55" s="2"/>
      <c r="G55" s="2" t="s">
        <v>43</v>
      </c>
      <c r="I55" s="44">
        <v>100</v>
      </c>
      <c r="J55" s="45"/>
      <c r="K55" s="46">
        <f t="shared" si="3"/>
        <v>0</v>
      </c>
    </row>
    <row r="56" spans="1:11">
      <c r="A56" s="2" t="s">
        <v>30</v>
      </c>
      <c r="D56" s="2" t="s">
        <v>31</v>
      </c>
      <c r="G56" s="1" t="s">
        <v>44</v>
      </c>
      <c r="I56" s="44">
        <v>50</v>
      </c>
      <c r="J56" s="45"/>
      <c r="K56" s="46">
        <f t="shared" si="3"/>
        <v>0</v>
      </c>
    </row>
    <row r="57" spans="1:11">
      <c r="A57" s="1" t="s">
        <v>32</v>
      </c>
      <c r="D57" s="1" t="s">
        <v>33</v>
      </c>
      <c r="I57" s="44">
        <v>20</v>
      </c>
      <c r="J57" s="45"/>
      <c r="K57" s="46">
        <f t="shared" si="3"/>
        <v>0</v>
      </c>
    </row>
    <row r="58" spans="9:11">
      <c r="I58" s="44">
        <v>10</v>
      </c>
      <c r="J58" s="45"/>
      <c r="K58" s="46">
        <f t="shared" si="3"/>
        <v>0</v>
      </c>
    </row>
    <row r="59" spans="9:11">
      <c r="I59" s="44">
        <v>5</v>
      </c>
      <c r="J59" s="45"/>
      <c r="K59" s="46">
        <f t="shared" si="3"/>
        <v>0</v>
      </c>
    </row>
    <row r="60" spans="9:11">
      <c r="I60" s="44">
        <v>1</v>
      </c>
      <c r="J60" s="45"/>
      <c r="K60" s="46">
        <f t="shared" si="3"/>
        <v>0</v>
      </c>
    </row>
    <row r="61" spans="9:11">
      <c r="I61" s="44">
        <v>0.25</v>
      </c>
      <c r="J61" s="45"/>
      <c r="K61" s="46">
        <f t="shared" si="3"/>
        <v>0</v>
      </c>
    </row>
    <row r="62" spans="9:11">
      <c r="I62" s="47">
        <v>0.05</v>
      </c>
      <c r="J62" s="45"/>
      <c r="K62" s="46">
        <f t="shared" si="3"/>
        <v>0</v>
      </c>
    </row>
    <row r="63" spans="9:11">
      <c r="I63" s="2" t="s">
        <v>45</v>
      </c>
      <c r="K63" s="46">
        <f t="shared" si="3"/>
        <v>0</v>
      </c>
    </row>
    <row r="64" spans="9:11">
      <c r="I64" s="2" t="s">
        <v>46</v>
      </c>
      <c r="K64" s="52">
        <f>SUM(K52:K63)</f>
        <v>0</v>
      </c>
    </row>
    <row r="65" spans="11:11">
      <c r="K65" s="49">
        <f>J47</f>
        <v>43938.17</v>
      </c>
    </row>
    <row r="66" ht="9.75" spans="11:11">
      <c r="K66" s="50">
        <f>SUM(K64:K65)</f>
        <v>43938.17</v>
      </c>
    </row>
    <row r="67" ht="9.75"/>
    <row r="73" spans="1:1">
      <c r="A73" s="2" t="s">
        <v>0</v>
      </c>
    </row>
    <row r="74" spans="1:1">
      <c r="A74" s="2" t="s">
        <v>74</v>
      </c>
    </row>
    <row r="76" spans="1:12">
      <c r="A76" s="3" t="s">
        <v>2</v>
      </c>
      <c r="B76" s="3" t="s">
        <v>3</v>
      </c>
      <c r="C76" s="3" t="s">
        <v>4</v>
      </c>
      <c r="D76" s="3" t="s">
        <v>5</v>
      </c>
      <c r="E76" s="3" t="s">
        <v>6</v>
      </c>
      <c r="F76" s="3" t="s">
        <v>7</v>
      </c>
      <c r="G76" s="4" t="s">
        <v>8</v>
      </c>
      <c r="H76" s="5"/>
      <c r="I76" s="5"/>
      <c r="J76" s="23"/>
      <c r="K76" s="3" t="s">
        <v>9</v>
      </c>
      <c r="L76" s="3" t="s">
        <v>10</v>
      </c>
    </row>
    <row r="77" spans="1:12">
      <c r="A77" s="6"/>
      <c r="B77" s="6"/>
      <c r="C77" s="6"/>
      <c r="D77" s="6"/>
      <c r="E77" s="6"/>
      <c r="F77" s="6"/>
      <c r="G77" s="3" t="s">
        <v>11</v>
      </c>
      <c r="H77" s="3" t="s">
        <v>12</v>
      </c>
      <c r="I77" s="3" t="s">
        <v>13</v>
      </c>
      <c r="J77" s="3" t="s">
        <v>14</v>
      </c>
      <c r="K77" s="6"/>
      <c r="L77" s="6"/>
    </row>
    <row r="78" spans="1:12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3">
      <c r="A79" s="14">
        <v>45743</v>
      </c>
      <c r="B79" s="15">
        <v>18894</v>
      </c>
      <c r="C79" s="16" t="s">
        <v>144</v>
      </c>
      <c r="D79" s="17" t="s">
        <v>16</v>
      </c>
      <c r="E79" s="15">
        <v>59833</v>
      </c>
      <c r="F79" s="38"/>
      <c r="G79" s="19" t="s">
        <v>49</v>
      </c>
      <c r="H79" s="19">
        <v>68594</v>
      </c>
      <c r="I79" s="14">
        <v>45740</v>
      </c>
      <c r="J79" s="38">
        <v>22156.59</v>
      </c>
      <c r="K79" s="25">
        <f t="shared" ref="K79:K81" si="4">F79+J79</f>
        <v>22156.59</v>
      </c>
      <c r="L79" s="14">
        <v>45744</v>
      </c>
      <c r="M79" s="2" t="s">
        <v>145</v>
      </c>
    </row>
    <row r="80" spans="1:13">
      <c r="A80" s="14">
        <v>45743</v>
      </c>
      <c r="B80" s="15">
        <v>18895</v>
      </c>
      <c r="C80" s="16" t="s">
        <v>146</v>
      </c>
      <c r="D80" s="17" t="s">
        <v>16</v>
      </c>
      <c r="E80" s="15">
        <v>59289</v>
      </c>
      <c r="F80" s="38"/>
      <c r="G80" s="19" t="s">
        <v>49</v>
      </c>
      <c r="H80" s="19">
        <v>762033</v>
      </c>
      <c r="I80" s="14">
        <v>45738</v>
      </c>
      <c r="J80" s="38">
        <v>15956.2</v>
      </c>
      <c r="K80" s="25">
        <f t="shared" si="4"/>
        <v>15956.2</v>
      </c>
      <c r="L80" s="14">
        <v>45744</v>
      </c>
      <c r="M80" s="2"/>
    </row>
    <row r="81" spans="1:13">
      <c r="A81" s="14">
        <v>45743</v>
      </c>
      <c r="B81" s="15">
        <v>18896</v>
      </c>
      <c r="C81" s="16" t="s">
        <v>147</v>
      </c>
      <c r="D81" s="17" t="s">
        <v>16</v>
      </c>
      <c r="E81" s="15">
        <v>59645</v>
      </c>
      <c r="F81" s="38"/>
      <c r="G81" s="19" t="s">
        <v>148</v>
      </c>
      <c r="H81" s="19">
        <v>303381</v>
      </c>
      <c r="I81" s="14">
        <v>45741</v>
      </c>
      <c r="J81" s="38">
        <v>28516.2</v>
      </c>
      <c r="K81" s="25">
        <f t="shared" si="4"/>
        <v>28516.2</v>
      </c>
      <c r="L81" s="14">
        <v>45744</v>
      </c>
      <c r="M81" s="2"/>
    </row>
    <row r="82" spans="6:11">
      <c r="F82" s="39">
        <f>SUM(F79:F81)</f>
        <v>0</v>
      </c>
      <c r="G82" s="2"/>
      <c r="H82" s="2"/>
      <c r="I82" s="2"/>
      <c r="J82" s="51">
        <f>SUM(J79:J81)</f>
        <v>66628.99</v>
      </c>
      <c r="K82" s="39">
        <f>SUM(K79:K81)</f>
        <v>66628.99</v>
      </c>
    </row>
    <row r="83" spans="6:11">
      <c r="F83" s="39"/>
      <c r="G83" s="2"/>
      <c r="H83" s="2"/>
      <c r="I83" s="2"/>
      <c r="J83" s="39"/>
      <c r="K83" s="39"/>
    </row>
    <row r="84" spans="6:11">
      <c r="F84" s="39"/>
      <c r="I84" s="1" t="s">
        <v>13</v>
      </c>
      <c r="K84" s="39"/>
    </row>
    <row r="85" spans="8:10">
      <c r="H85" s="2" t="s">
        <v>39</v>
      </c>
      <c r="J85" s="43" t="s">
        <v>40</v>
      </c>
    </row>
    <row r="86" spans="11:11">
      <c r="K86" s="43" t="s">
        <v>41</v>
      </c>
    </row>
    <row r="87" spans="7:11">
      <c r="G87" s="2" t="s">
        <v>42</v>
      </c>
      <c r="I87" s="44">
        <v>1000</v>
      </c>
      <c r="J87" s="45"/>
      <c r="K87" s="46">
        <f t="shared" ref="K87:K98" si="5">J86*I86</f>
        <v>0</v>
      </c>
    </row>
    <row r="88" spans="1:11">
      <c r="A88" s="2" t="s">
        <v>28</v>
      </c>
      <c r="D88" s="2" t="s">
        <v>29</v>
      </c>
      <c r="G88" s="2"/>
      <c r="I88" s="44">
        <v>500</v>
      </c>
      <c r="J88" s="45"/>
      <c r="K88" s="46">
        <f t="shared" si="5"/>
        <v>0</v>
      </c>
    </row>
    <row r="89" spans="1:11">
      <c r="A89" s="2"/>
      <c r="G89" s="2"/>
      <c r="I89" s="44">
        <v>200</v>
      </c>
      <c r="J89" s="45"/>
      <c r="K89" s="46">
        <f t="shared" si="5"/>
        <v>0</v>
      </c>
    </row>
    <row r="90" spans="1:11">
      <c r="A90" s="2"/>
      <c r="G90" s="2" t="s">
        <v>43</v>
      </c>
      <c r="I90" s="44">
        <v>100</v>
      </c>
      <c r="J90" s="45"/>
      <c r="K90" s="46">
        <f t="shared" si="5"/>
        <v>0</v>
      </c>
    </row>
    <row r="91" spans="1:11">
      <c r="A91" s="2" t="s">
        <v>30</v>
      </c>
      <c r="D91" s="2" t="s">
        <v>31</v>
      </c>
      <c r="G91" s="1" t="s">
        <v>44</v>
      </c>
      <c r="I91" s="44">
        <v>50</v>
      </c>
      <c r="J91" s="45"/>
      <c r="K91" s="46">
        <f t="shared" si="5"/>
        <v>0</v>
      </c>
    </row>
    <row r="92" spans="1:11">
      <c r="A92" s="1" t="s">
        <v>32</v>
      </c>
      <c r="D92" s="1" t="s">
        <v>33</v>
      </c>
      <c r="I92" s="44">
        <v>20</v>
      </c>
      <c r="J92" s="45"/>
      <c r="K92" s="46">
        <f t="shared" si="5"/>
        <v>0</v>
      </c>
    </row>
    <row r="93" spans="9:11">
      <c r="I93" s="44">
        <v>10</v>
      </c>
      <c r="J93" s="45"/>
      <c r="K93" s="46">
        <f t="shared" si="5"/>
        <v>0</v>
      </c>
    </row>
    <row r="94" spans="9:11">
      <c r="I94" s="44">
        <v>5</v>
      </c>
      <c r="J94" s="45"/>
      <c r="K94" s="46">
        <f t="shared" si="5"/>
        <v>0</v>
      </c>
    </row>
    <row r="95" spans="9:11">
      <c r="I95" s="44">
        <v>1</v>
      </c>
      <c r="J95" s="45"/>
      <c r="K95" s="46">
        <f t="shared" si="5"/>
        <v>0</v>
      </c>
    </row>
    <row r="96" spans="9:11">
      <c r="I96" s="44">
        <v>0.25</v>
      </c>
      <c r="J96" s="45"/>
      <c r="K96" s="46">
        <f t="shared" si="5"/>
        <v>0</v>
      </c>
    </row>
    <row r="97" spans="9:11">
      <c r="I97" s="47">
        <v>0.05</v>
      </c>
      <c r="J97" s="45"/>
      <c r="K97" s="46">
        <f t="shared" si="5"/>
        <v>0</v>
      </c>
    </row>
    <row r="98" spans="9:11">
      <c r="I98" s="2" t="s">
        <v>45</v>
      </c>
      <c r="K98" s="46">
        <f t="shared" si="5"/>
        <v>0</v>
      </c>
    </row>
    <row r="99" spans="9:11">
      <c r="I99" s="2" t="s">
        <v>46</v>
      </c>
      <c r="K99" s="52">
        <f>SUM(K87:K98)</f>
        <v>0</v>
      </c>
    </row>
    <row r="100" spans="11:11">
      <c r="K100" s="49">
        <f>J82</f>
        <v>66628.99</v>
      </c>
    </row>
    <row r="101" ht="9.75" spans="11:11">
      <c r="K101" s="50">
        <f>SUM(K99:K100)</f>
        <v>66628.99</v>
      </c>
    </row>
    <row r="102" ht="9.75"/>
    <row r="110" spans="1:1">
      <c r="A110" s="2" t="s">
        <v>0</v>
      </c>
    </row>
    <row r="111" spans="1:1">
      <c r="A111" s="2" t="s">
        <v>34</v>
      </c>
    </row>
    <row r="113" spans="1:12">
      <c r="A113" s="3" t="s">
        <v>2</v>
      </c>
      <c r="B113" s="3" t="s">
        <v>3</v>
      </c>
      <c r="C113" s="3" t="s">
        <v>4</v>
      </c>
      <c r="D113" s="3" t="s">
        <v>5</v>
      </c>
      <c r="E113" s="3" t="s">
        <v>6</v>
      </c>
      <c r="F113" s="3" t="s">
        <v>7</v>
      </c>
      <c r="G113" s="4" t="s">
        <v>8</v>
      </c>
      <c r="H113" s="5"/>
      <c r="I113" s="5"/>
      <c r="J113" s="23"/>
      <c r="K113" s="3" t="s">
        <v>9</v>
      </c>
      <c r="L113" s="3" t="s">
        <v>10</v>
      </c>
    </row>
    <row r="114" spans="1:12">
      <c r="A114" s="6"/>
      <c r="B114" s="6"/>
      <c r="C114" s="6"/>
      <c r="D114" s="6"/>
      <c r="E114" s="6"/>
      <c r="F114" s="6"/>
      <c r="G114" s="3" t="s">
        <v>11</v>
      </c>
      <c r="H114" s="3" t="s">
        <v>12</v>
      </c>
      <c r="I114" s="3" t="s">
        <v>13</v>
      </c>
      <c r="J114" s="3" t="s">
        <v>14</v>
      </c>
      <c r="K114" s="6"/>
      <c r="L114" s="6"/>
    </row>
    <row r="115" spans="1:12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3">
      <c r="A116" s="14">
        <v>45743</v>
      </c>
      <c r="B116" s="15">
        <v>16692</v>
      </c>
      <c r="C116" s="16" t="s">
        <v>149</v>
      </c>
      <c r="D116" s="17" t="s">
        <v>16</v>
      </c>
      <c r="E116" s="40">
        <v>59837</v>
      </c>
      <c r="F116" s="41">
        <v>18196.2</v>
      </c>
      <c r="G116" s="42"/>
      <c r="H116" s="42"/>
      <c r="I116" s="27"/>
      <c r="J116" s="25">
        <v>0</v>
      </c>
      <c r="K116" s="25">
        <f t="shared" ref="K116:K121" si="6">J116+F116</f>
        <v>18196.2</v>
      </c>
      <c r="L116" s="14">
        <v>45741</v>
      </c>
      <c r="M116" s="2"/>
    </row>
    <row r="117" spans="1:13">
      <c r="A117" s="14">
        <v>45743</v>
      </c>
      <c r="B117" s="15">
        <v>16693</v>
      </c>
      <c r="C117" s="16" t="s">
        <v>117</v>
      </c>
      <c r="D117" s="17" t="s">
        <v>16</v>
      </c>
      <c r="E117" s="40">
        <v>59838</v>
      </c>
      <c r="F117" s="41">
        <v>78891.2</v>
      </c>
      <c r="G117" s="42"/>
      <c r="H117" s="42"/>
      <c r="I117" s="27"/>
      <c r="J117" s="25">
        <v>0</v>
      </c>
      <c r="K117" s="25">
        <f t="shared" si="6"/>
        <v>78891.2</v>
      </c>
      <c r="L117" s="14">
        <v>45741</v>
      </c>
      <c r="M117" s="2"/>
    </row>
    <row r="118" spans="1:13">
      <c r="A118" s="14">
        <v>45743</v>
      </c>
      <c r="B118" s="15">
        <v>16694</v>
      </c>
      <c r="C118" s="16" t="s">
        <v>150</v>
      </c>
      <c r="D118" s="17" t="s">
        <v>53</v>
      </c>
      <c r="E118" s="40">
        <v>59834</v>
      </c>
      <c r="F118" s="41">
        <v>77904.8</v>
      </c>
      <c r="G118" s="42"/>
      <c r="H118" s="42"/>
      <c r="I118" s="27"/>
      <c r="J118" s="25">
        <v>0</v>
      </c>
      <c r="K118" s="25">
        <f t="shared" si="6"/>
        <v>77904.8</v>
      </c>
      <c r="L118" s="14">
        <v>45737</v>
      </c>
      <c r="M118" s="2"/>
    </row>
    <row r="119" spans="1:13">
      <c r="A119" s="14">
        <v>45743</v>
      </c>
      <c r="B119" s="15">
        <v>16695</v>
      </c>
      <c r="C119" s="16" t="s">
        <v>151</v>
      </c>
      <c r="D119" s="17" t="s">
        <v>53</v>
      </c>
      <c r="E119" s="40">
        <v>59848</v>
      </c>
      <c r="F119" s="41">
        <v>28516.2</v>
      </c>
      <c r="G119" s="42"/>
      <c r="H119" s="42"/>
      <c r="I119" s="27"/>
      <c r="J119" s="25">
        <v>0</v>
      </c>
      <c r="K119" s="25">
        <f t="shared" si="6"/>
        <v>28516.2</v>
      </c>
      <c r="L119" s="14">
        <v>45743</v>
      </c>
      <c r="M119" s="2"/>
    </row>
    <row r="120" spans="1:13">
      <c r="A120" s="14">
        <v>45743</v>
      </c>
      <c r="B120" s="15">
        <v>16696</v>
      </c>
      <c r="C120" s="16" t="s">
        <v>152</v>
      </c>
      <c r="D120" s="17" t="s">
        <v>53</v>
      </c>
      <c r="E120" s="40">
        <v>59845</v>
      </c>
      <c r="F120" s="41">
        <v>247660.8</v>
      </c>
      <c r="G120" s="42"/>
      <c r="H120" s="42"/>
      <c r="I120" s="27"/>
      <c r="J120" s="25">
        <v>0</v>
      </c>
      <c r="K120" s="25">
        <f t="shared" si="6"/>
        <v>247660.8</v>
      </c>
      <c r="L120" s="14">
        <v>45742</v>
      </c>
      <c r="M120" s="2"/>
    </row>
    <row r="121" spans="1:13">
      <c r="A121" s="14">
        <v>45743</v>
      </c>
      <c r="B121" s="15">
        <v>16697</v>
      </c>
      <c r="C121" s="16" t="s">
        <v>153</v>
      </c>
      <c r="D121" s="17" t="s">
        <v>53</v>
      </c>
      <c r="E121" s="40">
        <v>59844</v>
      </c>
      <c r="F121" s="41">
        <v>35808.2</v>
      </c>
      <c r="G121" s="42"/>
      <c r="H121" s="42"/>
      <c r="I121" s="27"/>
      <c r="J121" s="25">
        <v>0</v>
      </c>
      <c r="K121" s="25">
        <f t="shared" si="6"/>
        <v>35808.2</v>
      </c>
      <c r="L121" s="14">
        <v>45742</v>
      </c>
      <c r="M121" s="2"/>
    </row>
    <row r="122" spans="6:11">
      <c r="F122" s="39">
        <f>SUM(F116:F121)</f>
        <v>486977.4</v>
      </c>
      <c r="G122" s="2"/>
      <c r="H122" s="2"/>
      <c r="I122" s="2"/>
      <c r="J122" s="39">
        <f>SUM(J116:J121)</f>
        <v>0</v>
      </c>
      <c r="K122" s="39">
        <f>SUM(K116:K121)</f>
        <v>486977.4</v>
      </c>
    </row>
    <row r="124" spans="1:4">
      <c r="A124" s="2" t="s">
        <v>28</v>
      </c>
      <c r="D124" s="2" t="s">
        <v>29</v>
      </c>
    </row>
    <row r="125" spans="1:1">
      <c r="A125" s="2"/>
    </row>
    <row r="126" spans="1:1">
      <c r="A126" s="2"/>
    </row>
    <row r="127" spans="1:4">
      <c r="A127" s="2" t="s">
        <v>30</v>
      </c>
      <c r="D127" s="2" t="s">
        <v>31</v>
      </c>
    </row>
    <row r="128" spans="1:4">
      <c r="A128" s="1" t="s">
        <v>32</v>
      </c>
      <c r="D128" s="1" t="s">
        <v>33</v>
      </c>
    </row>
  </sheetData>
  <mergeCells count="52">
    <mergeCell ref="G4:J4"/>
    <mergeCell ref="G42:J42"/>
    <mergeCell ref="G76:J76"/>
    <mergeCell ref="G113:J113"/>
    <mergeCell ref="A4:A6"/>
    <mergeCell ref="A42:A44"/>
    <mergeCell ref="A76:A78"/>
    <mergeCell ref="A113:A115"/>
    <mergeCell ref="B4:B6"/>
    <mergeCell ref="B42:B44"/>
    <mergeCell ref="B76:B78"/>
    <mergeCell ref="B113:B115"/>
    <mergeCell ref="C4:C6"/>
    <mergeCell ref="C42:C44"/>
    <mergeCell ref="C76:C78"/>
    <mergeCell ref="C113:C115"/>
    <mergeCell ref="D4:D6"/>
    <mergeCell ref="D42:D44"/>
    <mergeCell ref="D76:D78"/>
    <mergeCell ref="D113:D115"/>
    <mergeCell ref="E4:E6"/>
    <mergeCell ref="E42:E44"/>
    <mergeCell ref="E76:E78"/>
    <mergeCell ref="E113:E115"/>
    <mergeCell ref="F4:F6"/>
    <mergeCell ref="F42:F44"/>
    <mergeCell ref="F76:F78"/>
    <mergeCell ref="F113:F115"/>
    <mergeCell ref="G5:G6"/>
    <mergeCell ref="G43:G44"/>
    <mergeCell ref="G77:G78"/>
    <mergeCell ref="G114:G115"/>
    <mergeCell ref="H5:H6"/>
    <mergeCell ref="H43:H44"/>
    <mergeCell ref="H77:H78"/>
    <mergeCell ref="H114:H115"/>
    <mergeCell ref="I5:I6"/>
    <mergeCell ref="I43:I44"/>
    <mergeCell ref="I77:I78"/>
    <mergeCell ref="I114:I115"/>
    <mergeCell ref="J5:J6"/>
    <mergeCell ref="J43:J44"/>
    <mergeCell ref="J77:J78"/>
    <mergeCell ref="J114:J115"/>
    <mergeCell ref="K4:K6"/>
    <mergeCell ref="K42:K44"/>
    <mergeCell ref="K76:K78"/>
    <mergeCell ref="K113:K115"/>
    <mergeCell ref="L4:L6"/>
    <mergeCell ref="L42:L44"/>
    <mergeCell ref="L76:L78"/>
    <mergeCell ref="L113:L115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84" workbookViewId="0">
      <selection activeCell="A72" sqref="$A72:$XFD91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45744</v>
      </c>
      <c r="B7" s="15">
        <v>16699</v>
      </c>
      <c r="C7" s="16" t="s">
        <v>154</v>
      </c>
      <c r="D7" s="17" t="s">
        <v>16</v>
      </c>
      <c r="E7" s="15">
        <v>59841</v>
      </c>
      <c r="F7" s="38">
        <v>33996.2</v>
      </c>
      <c r="G7" s="19"/>
      <c r="H7" s="19"/>
      <c r="I7" s="14"/>
      <c r="J7" s="38">
        <v>0</v>
      </c>
      <c r="K7" s="25">
        <f>F7+J7</f>
        <v>33996.2</v>
      </c>
      <c r="L7" s="14">
        <v>45747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33996.2</v>
      </c>
      <c r="G9" s="2"/>
      <c r="H9" s="2"/>
      <c r="I9" s="2"/>
      <c r="J9" s="51">
        <f t="shared" si="0"/>
        <v>0</v>
      </c>
      <c r="K9" s="39">
        <f t="shared" si="0"/>
        <v>33996.2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>
        <v>33</v>
      </c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>
        <v>1</v>
      </c>
      <c r="K15" s="46">
        <f t="shared" si="1"/>
        <v>33000</v>
      </c>
    </row>
    <row r="16" spans="1:11">
      <c r="A16" s="2"/>
      <c r="G16" s="2"/>
      <c r="I16" s="44">
        <v>200</v>
      </c>
      <c r="J16" s="45"/>
      <c r="K16" s="46">
        <f t="shared" si="1"/>
        <v>500</v>
      </c>
    </row>
    <row r="17" spans="1:11">
      <c r="A17" s="2"/>
      <c r="G17" s="2" t="s">
        <v>43</v>
      </c>
      <c r="I17" s="44">
        <v>100</v>
      </c>
      <c r="J17" s="45">
        <v>4</v>
      </c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>
        <v>1</v>
      </c>
      <c r="K18" s="46">
        <f t="shared" si="1"/>
        <v>400</v>
      </c>
    </row>
    <row r="19" spans="1:11">
      <c r="A19" s="1" t="s">
        <v>32</v>
      </c>
      <c r="D19" s="1" t="s">
        <v>33</v>
      </c>
      <c r="I19" s="44">
        <v>20</v>
      </c>
      <c r="J19" s="45">
        <v>2</v>
      </c>
      <c r="K19" s="46">
        <f t="shared" si="1"/>
        <v>50</v>
      </c>
    </row>
    <row r="20" spans="9:11">
      <c r="I20" s="44">
        <v>10</v>
      </c>
      <c r="J20" s="45"/>
      <c r="K20" s="46">
        <f t="shared" si="1"/>
        <v>40</v>
      </c>
    </row>
    <row r="21" spans="9:11">
      <c r="I21" s="44">
        <v>5</v>
      </c>
      <c r="J21" s="45">
        <v>1</v>
      </c>
      <c r="K21" s="46">
        <f t="shared" si="1"/>
        <v>0</v>
      </c>
    </row>
    <row r="22" spans="9:11">
      <c r="I22" s="44">
        <v>1</v>
      </c>
      <c r="J22" s="45">
        <v>1</v>
      </c>
      <c r="K22" s="46">
        <f t="shared" si="1"/>
        <v>5</v>
      </c>
    </row>
    <row r="23" spans="9:11">
      <c r="I23" s="44">
        <v>0.25</v>
      </c>
      <c r="J23" s="45"/>
      <c r="K23" s="46">
        <f t="shared" si="1"/>
        <v>1</v>
      </c>
    </row>
    <row r="24" spans="9:11">
      <c r="I24" s="47">
        <v>0.05</v>
      </c>
      <c r="J24" s="45">
        <v>4</v>
      </c>
      <c r="K24" s="46">
        <f t="shared" si="1"/>
        <v>0</v>
      </c>
    </row>
    <row r="25" spans="9:11">
      <c r="I25" s="2" t="s">
        <v>45</v>
      </c>
      <c r="K25" s="46">
        <f t="shared" si="1"/>
        <v>0.2</v>
      </c>
    </row>
    <row r="26" spans="9:11">
      <c r="I26" s="2" t="s">
        <v>46</v>
      </c>
      <c r="K26" s="52">
        <f>SUM(K14:K25)</f>
        <v>33996.2</v>
      </c>
    </row>
    <row r="27" spans="11:11">
      <c r="K27" s="49">
        <f>J9</f>
        <v>0</v>
      </c>
    </row>
    <row r="28" ht="9.75" spans="11:11">
      <c r="K28" s="50">
        <f>SUM(K26:K27)</f>
        <v>33996.2</v>
      </c>
    </row>
    <row r="29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45744</v>
      </c>
      <c r="B43" s="15">
        <v>20571</v>
      </c>
      <c r="C43" s="16" t="s">
        <v>155</v>
      </c>
      <c r="D43" s="17" t="s">
        <v>16</v>
      </c>
      <c r="E43" s="15">
        <v>59835</v>
      </c>
      <c r="F43" s="38"/>
      <c r="G43" s="19" t="s">
        <v>156</v>
      </c>
      <c r="H43" s="19">
        <v>1000003659</v>
      </c>
      <c r="I43" s="14">
        <v>45737</v>
      </c>
      <c r="J43" s="38">
        <v>15834.44</v>
      </c>
      <c r="K43" s="25">
        <f>F43+J43</f>
        <v>15834.44</v>
      </c>
      <c r="L43" s="14">
        <v>45747</v>
      </c>
      <c r="M43" s="2" t="s">
        <v>157</v>
      </c>
    </row>
    <row r="44" spans="1:13">
      <c r="A44" s="14"/>
      <c r="B44" s="15"/>
      <c r="C44" s="16"/>
      <c r="D44" s="17"/>
      <c r="E44" s="15"/>
      <c r="F44" s="38"/>
      <c r="G44" s="19"/>
      <c r="H44" s="19"/>
      <c r="I44" s="14"/>
      <c r="J44" s="38"/>
      <c r="K44" s="25"/>
      <c r="L44" s="14"/>
      <c r="M44" s="2"/>
    </row>
    <row r="45" spans="6:11">
      <c r="F45" s="39">
        <f t="shared" ref="F45:K45" si="2">SUM(F43:F44)</f>
        <v>0</v>
      </c>
      <c r="G45" s="2"/>
      <c r="H45" s="2"/>
      <c r="I45" s="2"/>
      <c r="J45" s="51">
        <f t="shared" si="2"/>
        <v>15834.44</v>
      </c>
      <c r="K45" s="39">
        <f t="shared" si="2"/>
        <v>15834.44</v>
      </c>
    </row>
    <row r="46" spans="6:11">
      <c r="F46" s="39"/>
      <c r="G46" s="2"/>
      <c r="H46" s="2"/>
      <c r="I46" s="2"/>
      <c r="J46" s="39"/>
      <c r="K46" s="39"/>
    </row>
    <row r="47" spans="6:11">
      <c r="F47" s="39"/>
      <c r="I47" s="1" t="s">
        <v>13</v>
      </c>
      <c r="K47" s="39"/>
    </row>
    <row r="48" spans="8:10">
      <c r="H48" s="2" t="s">
        <v>39</v>
      </c>
      <c r="J48" s="43" t="s">
        <v>40</v>
      </c>
    </row>
    <row r="49" spans="11:11">
      <c r="K49" s="43" t="s">
        <v>41</v>
      </c>
    </row>
    <row r="50" spans="7:11">
      <c r="G50" s="2" t="s">
        <v>42</v>
      </c>
      <c r="I50" s="44">
        <v>1000</v>
      </c>
      <c r="J50" s="45"/>
      <c r="K50" s="46">
        <f t="shared" ref="K50:K61" si="3">J49*I49</f>
        <v>0</v>
      </c>
    </row>
    <row r="51" spans="1:11">
      <c r="A51" s="2" t="s">
        <v>28</v>
      </c>
      <c r="D51" s="2" t="s">
        <v>29</v>
      </c>
      <c r="G51" s="2"/>
      <c r="I51" s="44">
        <v>500</v>
      </c>
      <c r="J51" s="45"/>
      <c r="K51" s="46">
        <f t="shared" si="3"/>
        <v>0</v>
      </c>
    </row>
    <row r="52" spans="1:11">
      <c r="A52" s="2"/>
      <c r="G52" s="2"/>
      <c r="I52" s="44">
        <v>200</v>
      </c>
      <c r="J52" s="45"/>
      <c r="K52" s="46">
        <f t="shared" si="3"/>
        <v>0</v>
      </c>
    </row>
    <row r="53" spans="1:11">
      <c r="A53" s="2"/>
      <c r="G53" s="2" t="s">
        <v>43</v>
      </c>
      <c r="I53" s="44">
        <v>100</v>
      </c>
      <c r="J53" s="45"/>
      <c r="K53" s="46">
        <f t="shared" si="3"/>
        <v>0</v>
      </c>
    </row>
    <row r="54" spans="1:11">
      <c r="A54" s="2" t="s">
        <v>30</v>
      </c>
      <c r="D54" s="2" t="s">
        <v>31</v>
      </c>
      <c r="G54" s="1" t="s">
        <v>44</v>
      </c>
      <c r="I54" s="44">
        <v>50</v>
      </c>
      <c r="J54" s="45"/>
      <c r="K54" s="46">
        <f t="shared" si="3"/>
        <v>0</v>
      </c>
    </row>
    <row r="55" spans="1:11">
      <c r="A55" s="1" t="s">
        <v>32</v>
      </c>
      <c r="D55" s="1" t="s">
        <v>33</v>
      </c>
      <c r="I55" s="44">
        <v>20</v>
      </c>
      <c r="J55" s="45"/>
      <c r="K55" s="46">
        <f t="shared" si="3"/>
        <v>0</v>
      </c>
    </row>
    <row r="56" spans="9:11">
      <c r="I56" s="44">
        <v>10</v>
      </c>
      <c r="J56" s="45"/>
      <c r="K56" s="46">
        <f t="shared" si="3"/>
        <v>0</v>
      </c>
    </row>
    <row r="57" spans="9:11">
      <c r="I57" s="44">
        <v>5</v>
      </c>
      <c r="J57" s="45"/>
      <c r="K57" s="46">
        <f t="shared" si="3"/>
        <v>0</v>
      </c>
    </row>
    <row r="58" spans="9:11">
      <c r="I58" s="44">
        <v>1</v>
      </c>
      <c r="J58" s="45"/>
      <c r="K58" s="46">
        <f t="shared" si="3"/>
        <v>0</v>
      </c>
    </row>
    <row r="59" spans="9:11">
      <c r="I59" s="44">
        <v>0.25</v>
      </c>
      <c r="J59" s="45"/>
      <c r="K59" s="46">
        <f t="shared" si="3"/>
        <v>0</v>
      </c>
    </row>
    <row r="60" spans="9:11">
      <c r="I60" s="47">
        <v>0.05</v>
      </c>
      <c r="J60" s="45"/>
      <c r="K60" s="46">
        <f t="shared" si="3"/>
        <v>0</v>
      </c>
    </row>
    <row r="61" spans="9:11">
      <c r="I61" s="2" t="s">
        <v>45</v>
      </c>
      <c r="K61" s="46">
        <f t="shared" si="3"/>
        <v>0</v>
      </c>
    </row>
    <row r="62" spans="9:11">
      <c r="I62" s="2" t="s">
        <v>46</v>
      </c>
      <c r="K62" s="52">
        <f>SUM(K50:K61)</f>
        <v>0</v>
      </c>
    </row>
    <row r="63" spans="11:11">
      <c r="K63" s="49">
        <f>J45</f>
        <v>15834.44</v>
      </c>
    </row>
    <row r="64" ht="9.75" spans="11:11">
      <c r="K64" s="50">
        <f>SUM(K62:K63)</f>
        <v>15834.44</v>
      </c>
    </row>
    <row r="65" ht="9.75"/>
    <row r="72" spans="1:1">
      <c r="A72" s="2" t="s">
        <v>0</v>
      </c>
    </row>
    <row r="73" spans="1:1">
      <c r="A73" s="2" t="s">
        <v>34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3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45744</v>
      </c>
      <c r="B78" s="15">
        <v>16700</v>
      </c>
      <c r="C78" s="16" t="s">
        <v>158</v>
      </c>
      <c r="D78" s="17" t="s">
        <v>53</v>
      </c>
      <c r="E78" s="40">
        <v>59853</v>
      </c>
      <c r="F78" s="41"/>
      <c r="G78" s="42"/>
      <c r="H78" s="42"/>
      <c r="I78" s="27"/>
      <c r="J78" s="25">
        <v>49091.29</v>
      </c>
      <c r="K78" s="25">
        <f t="shared" ref="K78:K83" si="4">J78+F78</f>
        <v>49091.29</v>
      </c>
      <c r="L78" s="14">
        <v>45744</v>
      </c>
      <c r="M78" s="2" t="s">
        <v>159</v>
      </c>
    </row>
    <row r="79" spans="1:13">
      <c r="A79" s="14">
        <v>45744</v>
      </c>
      <c r="B79" s="15">
        <v>20673</v>
      </c>
      <c r="C79" s="16" t="s">
        <v>93</v>
      </c>
      <c r="D79" s="17" t="s">
        <v>16</v>
      </c>
      <c r="E79" s="40">
        <v>59851</v>
      </c>
      <c r="F79" s="41">
        <v>19396.1</v>
      </c>
      <c r="G79" s="42"/>
      <c r="H79" s="42"/>
      <c r="I79" s="27"/>
      <c r="J79" s="25">
        <v>0</v>
      </c>
      <c r="K79" s="25">
        <f t="shared" si="4"/>
        <v>19396.1</v>
      </c>
      <c r="L79" s="14">
        <v>45744</v>
      </c>
      <c r="M79" s="2"/>
    </row>
    <row r="80" spans="1:13">
      <c r="A80" s="14">
        <v>45744</v>
      </c>
      <c r="B80" s="15">
        <v>20674</v>
      </c>
      <c r="C80" s="16" t="s">
        <v>160</v>
      </c>
      <c r="D80" s="17" t="s">
        <v>16</v>
      </c>
      <c r="E80" s="40">
        <v>59242</v>
      </c>
      <c r="F80" s="41"/>
      <c r="G80" s="42"/>
      <c r="H80" s="42"/>
      <c r="I80" s="27"/>
      <c r="J80" s="25">
        <v>20812.5</v>
      </c>
      <c r="K80" s="25">
        <f t="shared" si="4"/>
        <v>20812.5</v>
      </c>
      <c r="L80" s="14">
        <v>45743</v>
      </c>
      <c r="M80" s="2" t="s">
        <v>161</v>
      </c>
    </row>
    <row r="81" spans="1:13">
      <c r="A81" s="14">
        <v>45744</v>
      </c>
      <c r="B81" s="15">
        <v>20675</v>
      </c>
      <c r="C81" s="16" t="s">
        <v>162</v>
      </c>
      <c r="D81" s="17" t="s">
        <v>16</v>
      </c>
      <c r="E81" s="40">
        <v>59243</v>
      </c>
      <c r="F81" s="41">
        <v>31500</v>
      </c>
      <c r="G81" s="42"/>
      <c r="H81" s="42"/>
      <c r="I81" s="27"/>
      <c r="J81" s="25">
        <v>0</v>
      </c>
      <c r="K81" s="25">
        <f t="shared" si="4"/>
        <v>31500</v>
      </c>
      <c r="L81" s="14">
        <v>45743</v>
      </c>
      <c r="M81" s="2"/>
    </row>
    <row r="82" spans="1:13">
      <c r="A82" s="14">
        <v>45744</v>
      </c>
      <c r="B82" s="15">
        <v>20676</v>
      </c>
      <c r="C82" s="16" t="s">
        <v>163</v>
      </c>
      <c r="D82" s="17" t="s">
        <v>16</v>
      </c>
      <c r="E82" s="40">
        <v>59854</v>
      </c>
      <c r="F82" s="41">
        <v>18796.2</v>
      </c>
      <c r="G82" s="42"/>
      <c r="H82" s="42"/>
      <c r="I82" s="27"/>
      <c r="J82" s="25">
        <v>0</v>
      </c>
      <c r="K82" s="25">
        <f t="shared" si="4"/>
        <v>18796.2</v>
      </c>
      <c r="L82" s="14">
        <v>45744</v>
      </c>
      <c r="M82" s="2"/>
    </row>
    <row r="83" spans="1:13">
      <c r="A83" s="14">
        <v>45744</v>
      </c>
      <c r="B83" s="15">
        <v>20677</v>
      </c>
      <c r="C83" s="16" t="s">
        <v>164</v>
      </c>
      <c r="D83" s="17" t="s">
        <v>16</v>
      </c>
      <c r="E83" s="40">
        <v>59855</v>
      </c>
      <c r="F83" s="41">
        <v>33996.2</v>
      </c>
      <c r="G83" s="42"/>
      <c r="H83" s="42"/>
      <c r="I83" s="27"/>
      <c r="J83" s="25">
        <v>0</v>
      </c>
      <c r="K83" s="25">
        <f t="shared" si="4"/>
        <v>33996.2</v>
      </c>
      <c r="L83" s="14">
        <v>45744</v>
      </c>
      <c r="M83" s="2"/>
    </row>
    <row r="84" spans="6:11">
      <c r="F84" s="39">
        <f>SUM(F78:F83)</f>
        <v>103688.5</v>
      </c>
      <c r="G84" s="2"/>
      <c r="H84" s="2"/>
      <c r="I84" s="2"/>
      <c r="J84" s="39">
        <f>SUM(J78:J83)</f>
        <v>69903.79</v>
      </c>
      <c r="K84" s="39">
        <f>SUM(K78:K83)</f>
        <v>173592.29</v>
      </c>
    </row>
    <row r="86" spans="1:4">
      <c r="A86" s="2" t="s">
        <v>28</v>
      </c>
      <c r="D86" s="2" t="s">
        <v>29</v>
      </c>
    </row>
    <row r="87" spans="1:1">
      <c r="A87" s="2"/>
    </row>
    <row r="88" spans="1:1">
      <c r="A88" s="2"/>
    </row>
    <row r="89" spans="1:4">
      <c r="A89" s="2" t="s">
        <v>30</v>
      </c>
      <c r="D89" s="2" t="s">
        <v>31</v>
      </c>
    </row>
    <row r="90" spans="1:4">
      <c r="A90" s="1" t="s">
        <v>32</v>
      </c>
      <c r="D90" s="1" t="s">
        <v>33</v>
      </c>
    </row>
  </sheetData>
  <mergeCells count="39">
    <mergeCell ref="G4:J4"/>
    <mergeCell ref="G40:J40"/>
    <mergeCell ref="G75:J75"/>
    <mergeCell ref="A4:A6"/>
    <mergeCell ref="A40:A42"/>
    <mergeCell ref="A75:A77"/>
    <mergeCell ref="B4:B6"/>
    <mergeCell ref="B40:B42"/>
    <mergeCell ref="B75:B77"/>
    <mergeCell ref="C4:C6"/>
    <mergeCell ref="C40:C42"/>
    <mergeCell ref="C75:C77"/>
    <mergeCell ref="D4:D6"/>
    <mergeCell ref="D40:D42"/>
    <mergeCell ref="D75:D77"/>
    <mergeCell ref="E4:E6"/>
    <mergeCell ref="E40:E42"/>
    <mergeCell ref="E75:E77"/>
    <mergeCell ref="F4:F6"/>
    <mergeCell ref="F40:F42"/>
    <mergeCell ref="F75:F77"/>
    <mergeCell ref="G5:G6"/>
    <mergeCell ref="G41:G42"/>
    <mergeCell ref="G76:G77"/>
    <mergeCell ref="H5:H6"/>
    <mergeCell ref="H41:H42"/>
    <mergeCell ref="H76:H77"/>
    <mergeCell ref="I5:I6"/>
    <mergeCell ref="I41:I42"/>
    <mergeCell ref="I76:I77"/>
    <mergeCell ref="J5:J6"/>
    <mergeCell ref="J41:J42"/>
    <mergeCell ref="J76:J77"/>
    <mergeCell ref="K4:K6"/>
    <mergeCell ref="K40:K42"/>
    <mergeCell ref="K75:K77"/>
    <mergeCell ref="L4:L6"/>
    <mergeCell ref="L40:L42"/>
    <mergeCell ref="L75:L77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0"/>
  <sheetViews>
    <sheetView zoomScale="130" zoomScaleNormal="130" topLeftCell="A38" workbookViewId="0">
      <selection activeCell="G50" sqref="G5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5" t="s">
        <v>35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45747</v>
      </c>
      <c r="B7" s="15" t="s">
        <v>165</v>
      </c>
      <c r="C7" s="16" t="s">
        <v>166</v>
      </c>
      <c r="D7" s="17" t="s">
        <v>16</v>
      </c>
      <c r="E7" s="15" t="s">
        <v>167</v>
      </c>
      <c r="F7" s="38">
        <v>17696.3</v>
      </c>
      <c r="G7" s="19"/>
      <c r="H7" s="19"/>
      <c r="I7" s="14"/>
      <c r="J7" s="38"/>
      <c r="K7" s="25">
        <f>J7+F7</f>
        <v>17696.3</v>
      </c>
      <c r="L7" s="14">
        <v>45749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17696.3</v>
      </c>
      <c r="G9" s="2"/>
      <c r="H9" s="2"/>
      <c r="I9" s="2"/>
      <c r="J9" s="39">
        <f>SUM(J7:J8)</f>
        <v>0</v>
      </c>
      <c r="K9" s="39">
        <f>SUM(K8:K8)</f>
        <v>0</v>
      </c>
    </row>
    <row r="10" spans="9:9">
      <c r="I10" s="1" t="s">
        <v>13</v>
      </c>
    </row>
    <row r="11" spans="8:11">
      <c r="H11" s="2" t="s">
        <v>39</v>
      </c>
      <c r="J11" s="43" t="s">
        <v>40</v>
      </c>
      <c r="K11" s="43" t="s">
        <v>41</v>
      </c>
    </row>
    <row r="12" spans="11:11">
      <c r="K12" s="2"/>
    </row>
    <row r="13" spans="1:11">
      <c r="A13" s="2" t="s">
        <v>28</v>
      </c>
      <c r="D13" s="2" t="s">
        <v>29</v>
      </c>
      <c r="G13" s="2" t="s">
        <v>42</v>
      </c>
      <c r="I13" s="44">
        <v>1000</v>
      </c>
      <c r="J13" s="45">
        <v>17</v>
      </c>
      <c r="K13" s="46">
        <f t="shared" ref="K13:K23" si="0">J13*I13</f>
        <v>17000</v>
      </c>
    </row>
    <row r="14" spans="1:11">
      <c r="A14" s="2"/>
      <c r="G14" s="2"/>
      <c r="I14" s="44">
        <v>500</v>
      </c>
      <c r="J14" s="45">
        <v>1</v>
      </c>
      <c r="K14" s="46">
        <f t="shared" si="0"/>
        <v>500</v>
      </c>
    </row>
    <row r="15" spans="1:11">
      <c r="A15" s="2"/>
      <c r="G15" s="2"/>
      <c r="I15" s="44">
        <v>200</v>
      </c>
      <c r="J15" s="45"/>
      <c r="K15" s="46">
        <f t="shared" si="0"/>
        <v>0</v>
      </c>
    </row>
    <row r="16" spans="1:11">
      <c r="A16" s="2" t="s">
        <v>30</v>
      </c>
      <c r="D16" s="2" t="s">
        <v>31</v>
      </c>
      <c r="G16" s="2" t="s">
        <v>43</v>
      </c>
      <c r="I16" s="44">
        <v>100</v>
      </c>
      <c r="J16" s="45">
        <v>1</v>
      </c>
      <c r="K16" s="46">
        <f t="shared" si="0"/>
        <v>100</v>
      </c>
    </row>
    <row r="17" spans="1:11">
      <c r="A17" s="1" t="s">
        <v>32</v>
      </c>
      <c r="D17" s="1" t="s">
        <v>33</v>
      </c>
      <c r="G17" s="1" t="s">
        <v>44</v>
      </c>
      <c r="I17" s="44">
        <v>50</v>
      </c>
      <c r="J17" s="45">
        <v>1</v>
      </c>
      <c r="K17" s="46">
        <f t="shared" si="0"/>
        <v>50</v>
      </c>
    </row>
    <row r="18" spans="9:11">
      <c r="I18" s="44">
        <v>20</v>
      </c>
      <c r="J18" s="45">
        <v>2</v>
      </c>
      <c r="K18" s="46">
        <f t="shared" si="0"/>
        <v>40</v>
      </c>
    </row>
    <row r="19" spans="9:11">
      <c r="I19" s="44">
        <v>10</v>
      </c>
      <c r="J19" s="45"/>
      <c r="K19" s="46">
        <f t="shared" si="0"/>
        <v>0</v>
      </c>
    </row>
    <row r="20" spans="9:11">
      <c r="I20" s="44">
        <v>5</v>
      </c>
      <c r="J20" s="45">
        <v>1</v>
      </c>
      <c r="K20" s="46">
        <f t="shared" si="0"/>
        <v>5</v>
      </c>
    </row>
    <row r="21" spans="9:11">
      <c r="I21" s="44">
        <v>1</v>
      </c>
      <c r="J21" s="45">
        <v>1</v>
      </c>
      <c r="K21" s="46">
        <f t="shared" si="0"/>
        <v>1</v>
      </c>
    </row>
    <row r="22" spans="9:11">
      <c r="I22" s="44">
        <v>0.25</v>
      </c>
      <c r="J22" s="45">
        <v>1</v>
      </c>
      <c r="K22" s="46">
        <f t="shared" si="0"/>
        <v>0.25</v>
      </c>
    </row>
    <row r="23" spans="9:11">
      <c r="I23" s="47">
        <v>0.05</v>
      </c>
      <c r="J23" s="45">
        <v>1</v>
      </c>
      <c r="K23" s="46">
        <f t="shared" si="0"/>
        <v>0.05</v>
      </c>
    </row>
    <row r="24" spans="9:11">
      <c r="I24" s="2" t="s">
        <v>45</v>
      </c>
      <c r="K24" s="48">
        <f>SUM(K13:K23)</f>
        <v>17696.3</v>
      </c>
    </row>
    <row r="25" spans="9:11">
      <c r="I25" s="2" t="s">
        <v>46</v>
      </c>
      <c r="K25" s="49">
        <f>J9</f>
        <v>0</v>
      </c>
    </row>
    <row r="26" ht="9.75" spans="11:11">
      <c r="K26" s="50">
        <f>SUM(K24:K25)</f>
        <v>17696.3</v>
      </c>
    </row>
    <row r="27" ht="9.75"/>
    <row r="32" spans="1:1">
      <c r="A32" s="2" t="s">
        <v>0</v>
      </c>
    </row>
    <row r="33" spans="1:1">
      <c r="A33" s="2" t="s">
        <v>34</v>
      </c>
    </row>
    <row r="35" spans="1:12">
      <c r="A35" s="3" t="s">
        <v>2</v>
      </c>
      <c r="B35" s="3" t="s">
        <v>3</v>
      </c>
      <c r="C35" s="3" t="s">
        <v>4</v>
      </c>
      <c r="D35" s="3" t="s">
        <v>5</v>
      </c>
      <c r="E35" s="3" t="s">
        <v>6</v>
      </c>
      <c r="F35" s="3" t="s">
        <v>7</v>
      </c>
      <c r="G35" s="4" t="s">
        <v>8</v>
      </c>
      <c r="H35" s="5"/>
      <c r="I35" s="5"/>
      <c r="J35" s="23"/>
      <c r="K35" s="3" t="s">
        <v>9</v>
      </c>
      <c r="L35" s="3" t="s">
        <v>10</v>
      </c>
    </row>
    <row r="36" spans="1:12">
      <c r="A36" s="6"/>
      <c r="B36" s="6"/>
      <c r="C36" s="6"/>
      <c r="D36" s="6"/>
      <c r="E36" s="6"/>
      <c r="F36" s="6"/>
      <c r="G36" s="3" t="s">
        <v>11</v>
      </c>
      <c r="H36" s="3" t="s">
        <v>12</v>
      </c>
      <c r="I36" s="3" t="s">
        <v>13</v>
      </c>
      <c r="J36" s="3" t="s">
        <v>14</v>
      </c>
      <c r="K36" s="6"/>
      <c r="L36" s="6"/>
    </row>
    <row r="37" spans="1:1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3">
      <c r="A38" s="14">
        <v>45747</v>
      </c>
      <c r="B38" s="15">
        <v>20678</v>
      </c>
      <c r="C38" s="16" t="s">
        <v>168</v>
      </c>
      <c r="D38" s="17" t="s">
        <v>16</v>
      </c>
      <c r="E38" s="40">
        <v>58898</v>
      </c>
      <c r="F38" s="41">
        <v>52716.1</v>
      </c>
      <c r="G38" s="42"/>
      <c r="H38" s="42"/>
      <c r="I38" s="27"/>
      <c r="J38" s="25">
        <v>0</v>
      </c>
      <c r="K38" s="25">
        <f t="shared" ref="K38:K43" si="1">J38+F38</f>
        <v>52716.1</v>
      </c>
      <c r="L38" s="14">
        <v>45746</v>
      </c>
      <c r="M38" s="2"/>
    </row>
    <row r="39" spans="1:13">
      <c r="A39" s="14">
        <v>45747</v>
      </c>
      <c r="B39" s="15">
        <v>20679</v>
      </c>
      <c r="C39" s="16" t="s">
        <v>169</v>
      </c>
      <c r="D39" s="17" t="s">
        <v>16</v>
      </c>
      <c r="E39" s="40">
        <v>59638</v>
      </c>
      <c r="F39" s="41">
        <v>22000</v>
      </c>
      <c r="G39" s="42"/>
      <c r="H39" s="42"/>
      <c r="I39" s="27"/>
      <c r="J39" s="25">
        <v>0</v>
      </c>
      <c r="K39" s="25">
        <f t="shared" si="1"/>
        <v>22000</v>
      </c>
      <c r="L39" s="14">
        <v>45747</v>
      </c>
      <c r="M39" s="2"/>
    </row>
    <row r="40" spans="1:13">
      <c r="A40" s="14">
        <v>45747</v>
      </c>
      <c r="B40" s="15">
        <v>20680</v>
      </c>
      <c r="C40" s="16" t="s">
        <v>170</v>
      </c>
      <c r="D40" s="17" t="s">
        <v>79</v>
      </c>
      <c r="E40" s="40">
        <v>59624</v>
      </c>
      <c r="F40" s="41">
        <v>50000</v>
      </c>
      <c r="G40" s="42"/>
      <c r="H40" s="42"/>
      <c r="I40" s="27"/>
      <c r="J40" s="25">
        <v>0</v>
      </c>
      <c r="K40" s="25">
        <f t="shared" si="1"/>
        <v>50000</v>
      </c>
      <c r="L40" s="14">
        <v>45747</v>
      </c>
      <c r="M40" s="2"/>
    </row>
    <row r="41" spans="1:13">
      <c r="A41" s="14">
        <v>45747</v>
      </c>
      <c r="B41" s="15">
        <v>20681</v>
      </c>
      <c r="C41" s="16" t="s">
        <v>171</v>
      </c>
      <c r="D41" s="17" t="s">
        <v>16</v>
      </c>
      <c r="E41" s="40">
        <v>59856</v>
      </c>
      <c r="F41" s="41"/>
      <c r="G41" s="42"/>
      <c r="H41" s="42"/>
      <c r="I41" s="27"/>
      <c r="J41" s="25">
        <v>117796.2</v>
      </c>
      <c r="K41" s="25">
        <f t="shared" si="1"/>
        <v>117796.2</v>
      </c>
      <c r="L41" s="14">
        <v>45747</v>
      </c>
      <c r="M41" s="2"/>
    </row>
    <row r="42" spans="1:13">
      <c r="A42" s="14">
        <v>45747</v>
      </c>
      <c r="B42" s="15">
        <v>20682</v>
      </c>
      <c r="C42" s="16" t="s">
        <v>172</v>
      </c>
      <c r="D42" s="17" t="s">
        <v>16</v>
      </c>
      <c r="E42" s="40">
        <v>59859</v>
      </c>
      <c r="F42" s="41">
        <v>44392.4</v>
      </c>
      <c r="G42" s="42"/>
      <c r="H42" s="42"/>
      <c r="I42" s="27"/>
      <c r="J42" s="25">
        <v>0</v>
      </c>
      <c r="K42" s="25">
        <f t="shared" si="1"/>
        <v>44392.4</v>
      </c>
      <c r="L42" s="14">
        <v>45747</v>
      </c>
      <c r="M42" s="2"/>
    </row>
    <row r="43" spans="1:13">
      <c r="A43" s="14">
        <v>45747</v>
      </c>
      <c r="B43" s="15">
        <v>20682</v>
      </c>
      <c r="C43" s="16" t="s">
        <v>172</v>
      </c>
      <c r="D43" s="17" t="s">
        <v>54</v>
      </c>
      <c r="E43" s="40">
        <v>59859</v>
      </c>
      <c r="F43" s="41">
        <v>0.6</v>
      </c>
      <c r="G43" s="42"/>
      <c r="H43" s="42"/>
      <c r="I43" s="27"/>
      <c r="J43" s="25">
        <v>0</v>
      </c>
      <c r="K43" s="25">
        <f t="shared" si="1"/>
        <v>0.6</v>
      </c>
      <c r="L43" s="14">
        <v>45747</v>
      </c>
      <c r="M43" s="2"/>
    </row>
    <row r="44" spans="6:11">
      <c r="F44" s="39">
        <f>SUM(F38:F43)</f>
        <v>169109.1</v>
      </c>
      <c r="G44" s="2"/>
      <c r="H44" s="2"/>
      <c r="I44" s="2"/>
      <c r="J44" s="39">
        <f>SUM(J38:J43)</f>
        <v>117796.2</v>
      </c>
      <c r="K44" s="39">
        <f>SUM(K38:K43)</f>
        <v>286905.3</v>
      </c>
    </row>
    <row r="46" spans="1:4">
      <c r="A46" s="2" t="s">
        <v>28</v>
      </c>
      <c r="D46" s="2" t="s">
        <v>29</v>
      </c>
    </row>
    <row r="47" spans="1:1">
      <c r="A47" s="2"/>
    </row>
    <row r="48" spans="1:1">
      <c r="A48" s="2"/>
    </row>
    <row r="49" spans="1:4">
      <c r="A49" s="2" t="s">
        <v>30</v>
      </c>
      <c r="D49" s="2" t="s">
        <v>31</v>
      </c>
    </row>
    <row r="50" spans="1:4">
      <c r="A50" s="1" t="s">
        <v>32</v>
      </c>
      <c r="D50" s="1" t="s">
        <v>33</v>
      </c>
    </row>
    <row r="62" s="1" customFormat="1" spans="1:1">
      <c r="A62" s="2" t="s">
        <v>0</v>
      </c>
    </row>
    <row r="63" s="1" customFormat="1" spans="1:1">
      <c r="A63" s="2" t="s">
        <v>34</v>
      </c>
    </row>
    <row r="65" s="1" customFormat="1" spans="1:12">
      <c r="A65" s="3" t="s">
        <v>2</v>
      </c>
      <c r="B65" s="3" t="s">
        <v>3</v>
      </c>
      <c r="C65" s="3" t="s">
        <v>4</v>
      </c>
      <c r="D65" s="3" t="s">
        <v>5</v>
      </c>
      <c r="E65" s="3" t="s">
        <v>6</v>
      </c>
      <c r="F65" s="3" t="s">
        <v>7</v>
      </c>
      <c r="G65" s="4" t="s">
        <v>8</v>
      </c>
      <c r="H65" s="5"/>
      <c r="I65" s="5"/>
      <c r="J65" s="23"/>
      <c r="K65" s="3" t="s">
        <v>9</v>
      </c>
      <c r="L65" s="3" t="s">
        <v>10</v>
      </c>
    </row>
    <row r="66" s="1" customFormat="1" spans="1:12">
      <c r="A66" s="6"/>
      <c r="B66" s="6"/>
      <c r="C66" s="6"/>
      <c r="D66" s="6"/>
      <c r="E66" s="6"/>
      <c r="F66" s="6"/>
      <c r="G66" s="3" t="s">
        <v>11</v>
      </c>
      <c r="H66" s="3" t="s">
        <v>12</v>
      </c>
      <c r="I66" s="3" t="s">
        <v>13</v>
      </c>
      <c r="J66" s="3" t="s">
        <v>14</v>
      </c>
      <c r="K66" s="6"/>
      <c r="L66" s="6"/>
    </row>
    <row r="67" s="1" customFormat="1" spans="1:12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="1" customFormat="1" spans="1:12">
      <c r="A68" s="14">
        <v>45747</v>
      </c>
      <c r="B68" s="15" t="s">
        <v>173</v>
      </c>
      <c r="C68" s="16" t="s">
        <v>117</v>
      </c>
      <c r="D68" s="17" t="s">
        <v>16</v>
      </c>
      <c r="E68" s="17" t="s">
        <v>174</v>
      </c>
      <c r="F68" s="38"/>
      <c r="G68" s="19" t="s">
        <v>148</v>
      </c>
      <c r="H68" s="19">
        <v>261962</v>
      </c>
      <c r="I68" s="14">
        <v>45746</v>
      </c>
      <c r="J68" s="38">
        <v>34200</v>
      </c>
      <c r="K68" s="25">
        <f>J68+F68</f>
        <v>34200</v>
      </c>
      <c r="L68" s="14">
        <v>45749</v>
      </c>
    </row>
    <row r="69" s="1" customFormat="1" spans="1:12">
      <c r="A69" s="14">
        <v>45747</v>
      </c>
      <c r="B69" s="15" t="s">
        <v>173</v>
      </c>
      <c r="C69" s="16" t="s">
        <v>117</v>
      </c>
      <c r="D69" s="17" t="s">
        <v>16</v>
      </c>
      <c r="E69" s="17" t="s">
        <v>175</v>
      </c>
      <c r="F69" s="38"/>
      <c r="G69" s="19" t="s">
        <v>148</v>
      </c>
      <c r="H69" s="19">
        <v>261962</v>
      </c>
      <c r="I69" s="14">
        <v>45746</v>
      </c>
      <c r="J69" s="38">
        <v>28000</v>
      </c>
      <c r="K69" s="25">
        <f>J69+F69</f>
        <v>28000</v>
      </c>
      <c r="L69" s="14">
        <v>45749</v>
      </c>
    </row>
    <row r="70" s="1" customFormat="1" spans="1:12">
      <c r="A70" s="14">
        <v>45747</v>
      </c>
      <c r="B70" s="15" t="s">
        <v>173</v>
      </c>
      <c r="C70" s="16" t="s">
        <v>117</v>
      </c>
      <c r="D70" s="17" t="s">
        <v>16</v>
      </c>
      <c r="E70" s="17" t="s">
        <v>176</v>
      </c>
      <c r="F70" s="38"/>
      <c r="G70" s="19" t="s">
        <v>148</v>
      </c>
      <c r="H70" s="19">
        <v>261962</v>
      </c>
      <c r="I70" s="14">
        <v>45746</v>
      </c>
      <c r="J70" s="38">
        <v>79996</v>
      </c>
      <c r="K70" s="25">
        <f>J70+F70</f>
        <v>79996</v>
      </c>
      <c r="L70" s="14">
        <v>45749</v>
      </c>
    </row>
    <row r="71" s="1" customFormat="1" spans="1:12">
      <c r="A71" s="14">
        <v>45747</v>
      </c>
      <c r="B71" s="15" t="s">
        <v>173</v>
      </c>
      <c r="C71" s="16" t="s">
        <v>117</v>
      </c>
      <c r="D71" s="17" t="s">
        <v>16</v>
      </c>
      <c r="E71" s="17" t="s">
        <v>177</v>
      </c>
      <c r="F71" s="38"/>
      <c r="G71" s="19" t="s">
        <v>148</v>
      </c>
      <c r="H71" s="19">
        <v>261962</v>
      </c>
      <c r="I71" s="14">
        <v>45746</v>
      </c>
      <c r="J71" s="38">
        <v>9800</v>
      </c>
      <c r="K71" s="25">
        <f>J71+F71</f>
        <v>9800</v>
      </c>
      <c r="L71" s="14">
        <v>45749</v>
      </c>
    </row>
    <row r="72" s="1" customFormat="1" spans="6:11">
      <c r="F72" s="39">
        <f>SUM(F65:F71)</f>
        <v>0</v>
      </c>
      <c r="G72" s="2"/>
      <c r="H72" s="2"/>
      <c r="I72" s="2"/>
      <c r="J72" s="39">
        <f>SUM(J68:J71)</f>
        <v>151996</v>
      </c>
      <c r="K72" s="39">
        <f>SUM(K68:K71)</f>
        <v>151996</v>
      </c>
    </row>
    <row r="73" s="1" customFormat="1" spans="9:9">
      <c r="I73" s="1" t="s">
        <v>13</v>
      </c>
    </row>
    <row r="74" s="1" customFormat="1" spans="8:11">
      <c r="H74" s="2" t="s">
        <v>39</v>
      </c>
      <c r="J74" s="43" t="s">
        <v>40</v>
      </c>
      <c r="K74" s="43" t="s">
        <v>41</v>
      </c>
    </row>
    <row r="75" s="1" customFormat="1" spans="11:11">
      <c r="K75" s="2"/>
    </row>
    <row r="76" s="1" customFormat="1" spans="1:11">
      <c r="A76" s="2" t="s">
        <v>28</v>
      </c>
      <c r="D76" s="2" t="s">
        <v>29</v>
      </c>
      <c r="G76" s="2" t="s">
        <v>42</v>
      </c>
      <c r="I76" s="44">
        <v>1000</v>
      </c>
      <c r="J76" s="45"/>
      <c r="K76" s="46">
        <f t="shared" ref="K76:K86" si="2">J76*I76</f>
        <v>0</v>
      </c>
    </row>
    <row r="77" s="1" customFormat="1" spans="1:11">
      <c r="A77" s="2"/>
      <c r="G77" s="2"/>
      <c r="I77" s="44">
        <v>500</v>
      </c>
      <c r="J77" s="45"/>
      <c r="K77" s="46">
        <f t="shared" si="2"/>
        <v>0</v>
      </c>
    </row>
    <row r="78" s="1" customFormat="1" spans="1:11">
      <c r="A78" s="2"/>
      <c r="G78" s="2"/>
      <c r="I78" s="44">
        <v>200</v>
      </c>
      <c r="J78" s="45"/>
      <c r="K78" s="46">
        <f t="shared" si="2"/>
        <v>0</v>
      </c>
    </row>
    <row r="79" s="1" customFormat="1" spans="1:11">
      <c r="A79" s="2" t="s">
        <v>30</v>
      </c>
      <c r="D79" s="2" t="s">
        <v>31</v>
      </c>
      <c r="G79" s="2" t="s">
        <v>43</v>
      </c>
      <c r="I79" s="44">
        <v>100</v>
      </c>
      <c r="J79" s="45"/>
      <c r="K79" s="46">
        <f t="shared" si="2"/>
        <v>0</v>
      </c>
    </row>
    <row r="80" s="1" customFormat="1" spans="1:11">
      <c r="A80" s="1" t="s">
        <v>32</v>
      </c>
      <c r="D80" s="1" t="s">
        <v>33</v>
      </c>
      <c r="G80" s="1" t="s">
        <v>44</v>
      </c>
      <c r="I80" s="44">
        <v>50</v>
      </c>
      <c r="J80" s="45"/>
      <c r="K80" s="46">
        <f t="shared" si="2"/>
        <v>0</v>
      </c>
    </row>
    <row r="81" s="1" customFormat="1" spans="9:11">
      <c r="I81" s="44">
        <v>20</v>
      </c>
      <c r="J81" s="45"/>
      <c r="K81" s="46">
        <f t="shared" si="2"/>
        <v>0</v>
      </c>
    </row>
    <row r="82" s="1" customFormat="1" spans="9:11">
      <c r="I82" s="44">
        <v>10</v>
      </c>
      <c r="J82" s="45"/>
      <c r="K82" s="46">
        <f t="shared" si="2"/>
        <v>0</v>
      </c>
    </row>
    <row r="83" s="1" customFormat="1" spans="9:11">
      <c r="I83" s="44">
        <v>5</v>
      </c>
      <c r="J83" s="45"/>
      <c r="K83" s="46">
        <f t="shared" si="2"/>
        <v>0</v>
      </c>
    </row>
    <row r="84" s="1" customFormat="1" spans="9:11">
      <c r="I84" s="44">
        <v>1</v>
      </c>
      <c r="J84" s="45"/>
      <c r="K84" s="46">
        <f t="shared" si="2"/>
        <v>0</v>
      </c>
    </row>
    <row r="85" s="1" customFormat="1" spans="9:11">
      <c r="I85" s="44">
        <v>0.25</v>
      </c>
      <c r="J85" s="45"/>
      <c r="K85" s="46">
        <f t="shared" si="2"/>
        <v>0</v>
      </c>
    </row>
    <row r="86" s="1" customFormat="1" spans="9:11">
      <c r="I86" s="47">
        <v>0.05</v>
      </c>
      <c r="J86" s="45"/>
      <c r="K86" s="46">
        <f t="shared" si="2"/>
        <v>0</v>
      </c>
    </row>
    <row r="87" s="1" customFormat="1" spans="9:11">
      <c r="I87" s="2" t="s">
        <v>45</v>
      </c>
      <c r="K87" s="48">
        <f>SUM(K76:K86)</f>
        <v>0</v>
      </c>
    </row>
    <row r="88" s="1" customFormat="1" spans="9:11">
      <c r="I88" s="2" t="s">
        <v>46</v>
      </c>
      <c r="K88" s="49">
        <f>K72</f>
        <v>151996</v>
      </c>
    </row>
    <row r="89" s="1" customFormat="1" ht="9.75" spans="11:11">
      <c r="K89" s="50">
        <f>SUM(K87:K88)</f>
        <v>151996</v>
      </c>
    </row>
    <row r="90" ht="9.75"/>
  </sheetData>
  <mergeCells count="39">
    <mergeCell ref="G4:J4"/>
    <mergeCell ref="G35:J35"/>
    <mergeCell ref="G65:J65"/>
    <mergeCell ref="A4:A6"/>
    <mergeCell ref="A35:A37"/>
    <mergeCell ref="A65:A67"/>
    <mergeCell ref="B4:B6"/>
    <mergeCell ref="B35:B37"/>
    <mergeCell ref="B65:B67"/>
    <mergeCell ref="C4:C6"/>
    <mergeCell ref="C35:C37"/>
    <mergeCell ref="C65:C67"/>
    <mergeCell ref="D4:D6"/>
    <mergeCell ref="D35:D37"/>
    <mergeCell ref="D65:D67"/>
    <mergeCell ref="E4:E6"/>
    <mergeCell ref="E35:E37"/>
    <mergeCell ref="E65:E67"/>
    <mergeCell ref="F4:F6"/>
    <mergeCell ref="F35:F37"/>
    <mergeCell ref="F65:F67"/>
    <mergeCell ref="G5:G6"/>
    <mergeCell ref="G36:G37"/>
    <mergeCell ref="G66:G67"/>
    <mergeCell ref="H5:H6"/>
    <mergeCell ref="H36:H37"/>
    <mergeCell ref="H66:H67"/>
    <mergeCell ref="I5:I6"/>
    <mergeCell ref="I36:I37"/>
    <mergeCell ref="I66:I67"/>
    <mergeCell ref="J5:J6"/>
    <mergeCell ref="J36:J37"/>
    <mergeCell ref="J66:J67"/>
    <mergeCell ref="K4:K6"/>
    <mergeCell ref="K35:K37"/>
    <mergeCell ref="K65:K67"/>
    <mergeCell ref="L4:L6"/>
    <mergeCell ref="L35:L37"/>
    <mergeCell ref="L65:L67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49977111117893"/>
  </sheetPr>
  <dimension ref="A1:L496"/>
  <sheetViews>
    <sheetView zoomScale="115" zoomScaleNormal="115" topLeftCell="A390" workbookViewId="0">
      <selection activeCell="D404" sqref="D404"/>
    </sheetView>
  </sheetViews>
  <sheetFormatPr defaultColWidth="8.57142857142857" defaultRowHeight="9"/>
  <cols>
    <col min="1" max="1" width="11.2857142857143" style="1" customWidth="1"/>
    <col min="2" max="2" width="7.28571428571429" style="1" customWidth="1"/>
    <col min="3" max="3" width="29.4285714285714" style="1" customWidth="1"/>
    <col min="4" max="4" width="11.5714285714286" style="1" customWidth="1"/>
    <col min="5" max="5" width="10.4285714285714" style="1" customWidth="1"/>
    <col min="6" max="6" width="12" style="1" customWidth="1"/>
    <col min="7" max="10" width="12.8571428571429" style="1" customWidth="1"/>
    <col min="11" max="11" width="14" style="1" customWidth="1"/>
    <col min="12" max="12" width="12.5714285714286" style="1" customWidth="1"/>
    <col min="13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178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>
      <c r="A7" s="8">
        <v>45720</v>
      </c>
      <c r="B7" s="9">
        <v>20104</v>
      </c>
      <c r="C7" s="10" t="s">
        <v>179</v>
      </c>
      <c r="D7" s="11" t="s">
        <v>180</v>
      </c>
      <c r="E7" s="3">
        <v>243253</v>
      </c>
      <c r="F7" s="12"/>
      <c r="G7" s="13" t="s">
        <v>91</v>
      </c>
      <c r="H7" s="13"/>
      <c r="I7" s="24"/>
      <c r="J7" s="25">
        <v>197.4</v>
      </c>
      <c r="K7" s="26">
        <f t="shared" ref="K7:K11" si="0">J7</f>
        <v>197.4</v>
      </c>
      <c r="L7" s="8">
        <v>45719</v>
      </c>
    </row>
    <row r="8" spans="1:12">
      <c r="A8" s="14"/>
      <c r="B8" s="15"/>
      <c r="C8" s="16"/>
      <c r="D8" s="17" t="s">
        <v>181</v>
      </c>
      <c r="E8" s="7"/>
      <c r="F8" s="18"/>
      <c r="G8" s="19" t="s">
        <v>91</v>
      </c>
      <c r="H8" s="19"/>
      <c r="I8" s="27"/>
      <c r="J8" s="25">
        <v>-39.47</v>
      </c>
      <c r="K8" s="26">
        <f t="shared" si="0"/>
        <v>-39.47</v>
      </c>
      <c r="L8" s="14"/>
    </row>
    <row r="9" spans="1:12">
      <c r="A9" s="20" t="s">
        <v>182</v>
      </c>
      <c r="B9" s="21"/>
      <c r="C9" s="21"/>
      <c r="D9" s="21"/>
      <c r="E9" s="21"/>
      <c r="F9" s="21"/>
      <c r="G9" s="21"/>
      <c r="H9" s="21"/>
      <c r="I9" s="28"/>
      <c r="J9" s="29">
        <f>SUM(J7:J8)</f>
        <v>157.93</v>
      </c>
      <c r="K9" s="29">
        <f>SUM(K7:K8)</f>
        <v>157.93</v>
      </c>
      <c r="L9" s="14"/>
    </row>
    <row r="10" spans="1:12">
      <c r="A10" s="8">
        <v>45720</v>
      </c>
      <c r="B10" s="9">
        <v>20104</v>
      </c>
      <c r="C10" s="10" t="s">
        <v>183</v>
      </c>
      <c r="D10" s="11" t="s">
        <v>180</v>
      </c>
      <c r="E10" s="3">
        <v>243252</v>
      </c>
      <c r="F10" s="12"/>
      <c r="G10" s="13" t="s">
        <v>91</v>
      </c>
      <c r="H10" s="13"/>
      <c r="I10" s="24"/>
      <c r="J10" s="25">
        <v>345.45</v>
      </c>
      <c r="K10" s="26">
        <f t="shared" ref="K10:K14" si="1">J10</f>
        <v>345.45</v>
      </c>
      <c r="L10" s="8">
        <v>45719</v>
      </c>
    </row>
    <row r="11" spans="1:12">
      <c r="A11" s="14"/>
      <c r="B11" s="15"/>
      <c r="C11" s="16"/>
      <c r="D11" s="17" t="s">
        <v>181</v>
      </c>
      <c r="E11" s="7"/>
      <c r="F11" s="18"/>
      <c r="G11" s="19" t="s">
        <v>91</v>
      </c>
      <c r="H11" s="19"/>
      <c r="I11" s="27"/>
      <c r="J11" s="25">
        <v>-70.28</v>
      </c>
      <c r="K11" s="26">
        <f t="shared" si="1"/>
        <v>-70.28</v>
      </c>
      <c r="L11" s="14"/>
    </row>
    <row r="12" spans="1:12">
      <c r="A12" s="20" t="s">
        <v>182</v>
      </c>
      <c r="B12" s="21"/>
      <c r="C12" s="21"/>
      <c r="D12" s="21"/>
      <c r="E12" s="21"/>
      <c r="F12" s="21"/>
      <c r="G12" s="21"/>
      <c r="H12" s="21"/>
      <c r="I12" s="28"/>
      <c r="J12" s="29">
        <f>SUM(J10:J11)</f>
        <v>275.17</v>
      </c>
      <c r="K12" s="29">
        <f>SUM(K10:K11)</f>
        <v>275.17</v>
      </c>
      <c r="L12" s="14"/>
    </row>
    <row r="13" spans="1:12">
      <c r="A13" s="8">
        <v>45720</v>
      </c>
      <c r="B13" s="9">
        <v>20104</v>
      </c>
      <c r="C13" s="10" t="s">
        <v>184</v>
      </c>
      <c r="D13" s="11" t="s">
        <v>180</v>
      </c>
      <c r="E13" s="3">
        <v>242882</v>
      </c>
      <c r="F13" s="12"/>
      <c r="G13" s="13" t="s">
        <v>91</v>
      </c>
      <c r="H13" s="13"/>
      <c r="I13" s="24"/>
      <c r="J13" s="25">
        <v>350</v>
      </c>
      <c r="K13" s="26">
        <f t="shared" si="1"/>
        <v>350</v>
      </c>
      <c r="L13" s="8">
        <v>45719</v>
      </c>
    </row>
    <row r="14" spans="1:12">
      <c r="A14" s="14"/>
      <c r="B14" s="15"/>
      <c r="C14" s="16"/>
      <c r="D14" s="17" t="s">
        <v>181</v>
      </c>
      <c r="E14" s="7"/>
      <c r="F14" s="18"/>
      <c r="G14" s="19" t="s">
        <v>91</v>
      </c>
      <c r="H14" s="19"/>
      <c r="I14" s="27"/>
      <c r="J14" s="25">
        <v>-73.2</v>
      </c>
      <c r="K14" s="26">
        <f t="shared" si="1"/>
        <v>-73.2</v>
      </c>
      <c r="L14" s="14"/>
    </row>
    <row r="15" spans="1:12">
      <c r="A15" s="20" t="s">
        <v>182</v>
      </c>
      <c r="B15" s="21"/>
      <c r="C15" s="21"/>
      <c r="D15" s="21"/>
      <c r="E15" s="21"/>
      <c r="F15" s="21"/>
      <c r="G15" s="21"/>
      <c r="H15" s="21"/>
      <c r="I15" s="28"/>
      <c r="J15" s="29">
        <f>SUM(J13:J14)</f>
        <v>276.8</v>
      </c>
      <c r="K15" s="29">
        <f>SUM(K13:K14)</f>
        <v>276.8</v>
      </c>
      <c r="L15" s="14"/>
    </row>
    <row r="16" spans="1:12">
      <c r="A16" s="8">
        <v>45720</v>
      </c>
      <c r="B16" s="9">
        <v>20104</v>
      </c>
      <c r="C16" s="10" t="s">
        <v>185</v>
      </c>
      <c r="D16" s="11" t="s">
        <v>180</v>
      </c>
      <c r="E16" s="3">
        <v>242981</v>
      </c>
      <c r="F16" s="12"/>
      <c r="G16" s="13" t="s">
        <v>91</v>
      </c>
      <c r="H16" s="13"/>
      <c r="I16" s="24"/>
      <c r="J16" s="25">
        <v>1100</v>
      </c>
      <c r="K16" s="26">
        <f t="shared" ref="K16:K20" si="2">J16</f>
        <v>1100</v>
      </c>
      <c r="L16" s="8">
        <v>45719</v>
      </c>
    </row>
    <row r="17" spans="1:12">
      <c r="A17" s="14"/>
      <c r="B17" s="15"/>
      <c r="C17" s="16"/>
      <c r="D17" s="17" t="s">
        <v>181</v>
      </c>
      <c r="E17" s="7"/>
      <c r="F17" s="18"/>
      <c r="G17" s="19" t="s">
        <v>91</v>
      </c>
      <c r="H17" s="19"/>
      <c r="I17" s="27"/>
      <c r="J17" s="25">
        <v>-236.04</v>
      </c>
      <c r="K17" s="26">
        <f t="shared" si="2"/>
        <v>-236.04</v>
      </c>
      <c r="L17" s="14"/>
    </row>
    <row r="18" spans="1:12">
      <c r="A18" s="20" t="s">
        <v>182</v>
      </c>
      <c r="B18" s="21"/>
      <c r="C18" s="21"/>
      <c r="D18" s="21"/>
      <c r="E18" s="21"/>
      <c r="F18" s="21"/>
      <c r="G18" s="21"/>
      <c r="H18" s="21"/>
      <c r="I18" s="28"/>
      <c r="J18" s="29">
        <f>SUM(J16:J17)</f>
        <v>863.96</v>
      </c>
      <c r="K18" s="29">
        <f>SUM(K16:K17)</f>
        <v>863.96</v>
      </c>
      <c r="L18" s="14"/>
    </row>
    <row r="19" spans="1:12">
      <c r="A19" s="8">
        <v>45720</v>
      </c>
      <c r="B19" s="9">
        <v>20104</v>
      </c>
      <c r="C19" s="10" t="s">
        <v>186</v>
      </c>
      <c r="D19" s="11" t="s">
        <v>180</v>
      </c>
      <c r="E19" s="3">
        <v>242990</v>
      </c>
      <c r="F19" s="12"/>
      <c r="G19" s="13" t="s">
        <v>91</v>
      </c>
      <c r="H19" s="13"/>
      <c r="I19" s="24"/>
      <c r="J19" s="25">
        <v>200</v>
      </c>
      <c r="K19" s="26">
        <f t="shared" si="2"/>
        <v>200</v>
      </c>
      <c r="L19" s="8">
        <v>45719</v>
      </c>
    </row>
    <row r="20" spans="1:12">
      <c r="A20" s="14"/>
      <c r="B20" s="15"/>
      <c r="C20" s="16"/>
      <c r="D20" s="17" t="s">
        <v>181</v>
      </c>
      <c r="E20" s="7"/>
      <c r="F20" s="18"/>
      <c r="G20" s="19" t="s">
        <v>91</v>
      </c>
      <c r="H20" s="19"/>
      <c r="I20" s="27"/>
      <c r="J20" s="25">
        <v>-42.76</v>
      </c>
      <c r="K20" s="26">
        <f t="shared" si="2"/>
        <v>-42.76</v>
      </c>
      <c r="L20" s="14"/>
    </row>
    <row r="21" spans="1:12">
      <c r="A21" s="20" t="s">
        <v>182</v>
      </c>
      <c r="B21" s="21"/>
      <c r="C21" s="21"/>
      <c r="D21" s="21"/>
      <c r="E21" s="21"/>
      <c r="F21" s="21"/>
      <c r="G21" s="21"/>
      <c r="H21" s="21"/>
      <c r="I21" s="28"/>
      <c r="J21" s="29">
        <f>SUM(J19:J20)</f>
        <v>157.24</v>
      </c>
      <c r="K21" s="29">
        <f>SUM(K19:K20)</f>
        <v>157.24</v>
      </c>
      <c r="L21" s="14"/>
    </row>
    <row r="22" spans="1:12">
      <c r="A22" s="8">
        <v>45720</v>
      </c>
      <c r="B22" s="9">
        <v>20104</v>
      </c>
      <c r="C22" s="10" t="s">
        <v>187</v>
      </c>
      <c r="D22" s="11" t="s">
        <v>180</v>
      </c>
      <c r="E22" s="3">
        <v>243258</v>
      </c>
      <c r="F22" s="12"/>
      <c r="G22" s="13" t="s">
        <v>91</v>
      </c>
      <c r="H22" s="13"/>
      <c r="I22" s="24"/>
      <c r="J22" s="25">
        <v>197.4</v>
      </c>
      <c r="K22" s="26">
        <f t="shared" ref="K22:K26" si="3">J22</f>
        <v>197.4</v>
      </c>
      <c r="L22" s="8">
        <v>45719</v>
      </c>
    </row>
    <row r="23" spans="1:12">
      <c r="A23" s="14"/>
      <c r="B23" s="15"/>
      <c r="C23" s="16"/>
      <c r="D23" s="17" t="s">
        <v>181</v>
      </c>
      <c r="E23" s="7"/>
      <c r="F23" s="18"/>
      <c r="G23" s="19" t="s">
        <v>91</v>
      </c>
      <c r="H23" s="19"/>
      <c r="I23" s="27"/>
      <c r="J23" s="25">
        <v>-42.22</v>
      </c>
      <c r="K23" s="26">
        <f t="shared" si="3"/>
        <v>-42.22</v>
      </c>
      <c r="L23" s="14"/>
    </row>
    <row r="24" spans="1:12">
      <c r="A24" s="20" t="s">
        <v>182</v>
      </c>
      <c r="B24" s="21"/>
      <c r="C24" s="21"/>
      <c r="D24" s="21"/>
      <c r="E24" s="21"/>
      <c r="F24" s="21"/>
      <c r="G24" s="21"/>
      <c r="H24" s="21"/>
      <c r="I24" s="28"/>
      <c r="J24" s="29">
        <f>SUM(J22:J23)</f>
        <v>155.18</v>
      </c>
      <c r="K24" s="29">
        <f>SUM(K22:K23)</f>
        <v>155.18</v>
      </c>
      <c r="L24" s="14"/>
    </row>
    <row r="25" spans="1:12">
      <c r="A25" s="8">
        <v>45720</v>
      </c>
      <c r="B25" s="9">
        <v>20104</v>
      </c>
      <c r="C25" s="10" t="s">
        <v>188</v>
      </c>
      <c r="D25" s="11" t="s">
        <v>180</v>
      </c>
      <c r="E25" s="3">
        <v>243257</v>
      </c>
      <c r="F25" s="12"/>
      <c r="G25" s="13" t="s">
        <v>91</v>
      </c>
      <c r="H25" s="13"/>
      <c r="I25" s="24"/>
      <c r="J25" s="25">
        <v>197.4</v>
      </c>
      <c r="K25" s="26">
        <f t="shared" si="3"/>
        <v>197.4</v>
      </c>
      <c r="L25" s="8">
        <v>45719</v>
      </c>
    </row>
    <row r="26" spans="1:12">
      <c r="A26" s="14"/>
      <c r="B26" s="15"/>
      <c r="C26" s="16"/>
      <c r="D26" s="17" t="s">
        <v>181</v>
      </c>
      <c r="E26" s="7"/>
      <c r="F26" s="18"/>
      <c r="G26" s="19" t="s">
        <v>91</v>
      </c>
      <c r="H26" s="19"/>
      <c r="I26" s="27"/>
      <c r="J26" s="25">
        <v>-39.47</v>
      </c>
      <c r="K26" s="26">
        <f t="shared" si="3"/>
        <v>-39.47</v>
      </c>
      <c r="L26" s="14"/>
    </row>
    <row r="27" spans="1:12">
      <c r="A27" s="20" t="s">
        <v>182</v>
      </c>
      <c r="B27" s="21"/>
      <c r="C27" s="21"/>
      <c r="D27" s="21"/>
      <c r="E27" s="21"/>
      <c r="F27" s="21"/>
      <c r="G27" s="21"/>
      <c r="H27" s="21"/>
      <c r="I27" s="28"/>
      <c r="J27" s="29">
        <f>SUM(J25:J26)</f>
        <v>157.93</v>
      </c>
      <c r="K27" s="29">
        <f>SUM(K25:K26)</f>
        <v>157.93</v>
      </c>
      <c r="L27" s="14"/>
    </row>
    <row r="28" spans="1:12">
      <c r="A28" s="8">
        <v>45720</v>
      </c>
      <c r="B28" s="9">
        <v>20104</v>
      </c>
      <c r="C28" s="10" t="s">
        <v>189</v>
      </c>
      <c r="D28" s="11" t="s">
        <v>180</v>
      </c>
      <c r="E28" s="3">
        <v>243106</v>
      </c>
      <c r="F28" s="12"/>
      <c r="G28" s="13" t="s">
        <v>91</v>
      </c>
      <c r="H28" s="13"/>
      <c r="I28" s="24"/>
      <c r="J28" s="25">
        <v>200</v>
      </c>
      <c r="K28" s="26">
        <f t="shared" ref="K28:K32" si="4">J28</f>
        <v>200</v>
      </c>
      <c r="L28" s="8">
        <v>45719</v>
      </c>
    </row>
    <row r="29" spans="1:12">
      <c r="A29" s="14"/>
      <c r="B29" s="15"/>
      <c r="C29" s="16"/>
      <c r="D29" s="17" t="s">
        <v>181</v>
      </c>
      <c r="E29" s="7"/>
      <c r="F29" s="18"/>
      <c r="G29" s="19" t="s">
        <v>91</v>
      </c>
      <c r="H29" s="19"/>
      <c r="I29" s="27"/>
      <c r="J29" s="25">
        <v>-41.11</v>
      </c>
      <c r="K29" s="26">
        <f t="shared" si="4"/>
        <v>-41.11</v>
      </c>
      <c r="L29" s="14"/>
    </row>
    <row r="30" spans="1:12">
      <c r="A30" s="20" t="s">
        <v>182</v>
      </c>
      <c r="B30" s="21"/>
      <c r="C30" s="21"/>
      <c r="D30" s="21"/>
      <c r="E30" s="21"/>
      <c r="F30" s="21"/>
      <c r="G30" s="21"/>
      <c r="H30" s="21"/>
      <c r="I30" s="28"/>
      <c r="J30" s="29">
        <f>SUM(J28:J29)</f>
        <v>158.89</v>
      </c>
      <c r="K30" s="29">
        <f>SUM(K28:K29)</f>
        <v>158.89</v>
      </c>
      <c r="L30" s="14"/>
    </row>
    <row r="31" spans="1:12">
      <c r="A31" s="8">
        <v>45720</v>
      </c>
      <c r="B31" s="9">
        <v>20104</v>
      </c>
      <c r="C31" s="10" t="s">
        <v>190</v>
      </c>
      <c r="D31" s="11" t="s">
        <v>180</v>
      </c>
      <c r="E31" s="3">
        <v>243122</v>
      </c>
      <c r="F31" s="12"/>
      <c r="G31" s="13" t="s">
        <v>91</v>
      </c>
      <c r="H31" s="13"/>
      <c r="I31" s="24"/>
      <c r="J31" s="25">
        <v>1085.7</v>
      </c>
      <c r="K31" s="26">
        <f t="shared" si="4"/>
        <v>1085.7</v>
      </c>
      <c r="L31" s="8">
        <v>45719</v>
      </c>
    </row>
    <row r="32" spans="1:12">
      <c r="A32" s="14"/>
      <c r="B32" s="15"/>
      <c r="C32" s="16"/>
      <c r="D32" s="17" t="s">
        <v>181</v>
      </c>
      <c r="E32" s="7"/>
      <c r="F32" s="18"/>
      <c r="G32" s="19" t="s">
        <v>91</v>
      </c>
      <c r="H32" s="19"/>
      <c r="I32" s="27"/>
      <c r="J32" s="25">
        <v>-219.05</v>
      </c>
      <c r="K32" s="26">
        <f t="shared" si="4"/>
        <v>-219.05</v>
      </c>
      <c r="L32" s="14"/>
    </row>
    <row r="33" spans="1:12">
      <c r="A33" s="20" t="s">
        <v>182</v>
      </c>
      <c r="B33" s="21"/>
      <c r="C33" s="21"/>
      <c r="D33" s="21"/>
      <c r="E33" s="21"/>
      <c r="F33" s="21"/>
      <c r="G33" s="21"/>
      <c r="H33" s="21"/>
      <c r="I33" s="28"/>
      <c r="J33" s="29">
        <f>SUM(J31:J32)</f>
        <v>866.65</v>
      </c>
      <c r="K33" s="29">
        <f>SUM(K31:K32)</f>
        <v>866.65</v>
      </c>
      <c r="L33" s="14"/>
    </row>
    <row r="34" spans="1:12">
      <c r="A34" s="8">
        <v>45720</v>
      </c>
      <c r="B34" s="9">
        <v>20104</v>
      </c>
      <c r="C34" s="10" t="s">
        <v>191</v>
      </c>
      <c r="D34" s="11" t="s">
        <v>180</v>
      </c>
      <c r="E34" s="3">
        <v>242989</v>
      </c>
      <c r="F34" s="12"/>
      <c r="G34" s="13" t="s">
        <v>91</v>
      </c>
      <c r="H34" s="13"/>
      <c r="I34" s="24"/>
      <c r="J34" s="25">
        <v>200</v>
      </c>
      <c r="K34" s="26">
        <f t="shared" ref="K34:K38" si="5">J34</f>
        <v>200</v>
      </c>
      <c r="L34" s="8">
        <v>45719</v>
      </c>
    </row>
    <row r="35" spans="1:12">
      <c r="A35" s="14"/>
      <c r="B35" s="15"/>
      <c r="C35" s="16"/>
      <c r="D35" s="17" t="s">
        <v>181</v>
      </c>
      <c r="E35" s="7"/>
      <c r="F35" s="18"/>
      <c r="G35" s="19" t="s">
        <v>91</v>
      </c>
      <c r="H35" s="19"/>
      <c r="I35" s="27"/>
      <c r="J35" s="25">
        <v>-39.99</v>
      </c>
      <c r="K35" s="26">
        <f t="shared" si="5"/>
        <v>-39.99</v>
      </c>
      <c r="L35" s="14"/>
    </row>
    <row r="36" spans="1:12">
      <c r="A36" s="20" t="s">
        <v>182</v>
      </c>
      <c r="B36" s="21"/>
      <c r="C36" s="21"/>
      <c r="D36" s="21"/>
      <c r="E36" s="21"/>
      <c r="F36" s="21"/>
      <c r="G36" s="21"/>
      <c r="H36" s="21"/>
      <c r="I36" s="28"/>
      <c r="J36" s="29">
        <f>SUM(J34:J35)</f>
        <v>160.01</v>
      </c>
      <c r="K36" s="29">
        <f>SUM(K34:K35)</f>
        <v>160.01</v>
      </c>
      <c r="L36" s="14"/>
    </row>
    <row r="37" spans="1:12">
      <c r="A37" s="8">
        <v>45720</v>
      </c>
      <c r="B37" s="9">
        <v>20104</v>
      </c>
      <c r="C37" s="10" t="s">
        <v>192</v>
      </c>
      <c r="D37" s="11" t="s">
        <v>180</v>
      </c>
      <c r="E37" s="3">
        <v>243110</v>
      </c>
      <c r="F37" s="12"/>
      <c r="G37" s="13" t="s">
        <v>91</v>
      </c>
      <c r="H37" s="13"/>
      <c r="I37" s="24"/>
      <c r="J37" s="25">
        <v>1100</v>
      </c>
      <c r="K37" s="26">
        <f t="shared" si="5"/>
        <v>1100</v>
      </c>
      <c r="L37" s="8">
        <v>45719</v>
      </c>
    </row>
    <row r="38" spans="1:12">
      <c r="A38" s="14"/>
      <c r="B38" s="15"/>
      <c r="C38" s="16"/>
      <c r="D38" s="17" t="s">
        <v>181</v>
      </c>
      <c r="E38" s="7"/>
      <c r="F38" s="18"/>
      <c r="G38" s="19" t="s">
        <v>91</v>
      </c>
      <c r="H38" s="19"/>
      <c r="I38" s="27"/>
      <c r="J38" s="25">
        <v>-236.04</v>
      </c>
      <c r="K38" s="26">
        <f t="shared" si="5"/>
        <v>-236.04</v>
      </c>
      <c r="L38" s="14"/>
    </row>
    <row r="39" spans="1:12">
      <c r="A39" s="20" t="s">
        <v>182</v>
      </c>
      <c r="B39" s="21"/>
      <c r="C39" s="21"/>
      <c r="D39" s="21"/>
      <c r="E39" s="21"/>
      <c r="F39" s="21"/>
      <c r="G39" s="21"/>
      <c r="H39" s="21"/>
      <c r="I39" s="28"/>
      <c r="J39" s="29">
        <f>SUM(J37:J38)</f>
        <v>863.96</v>
      </c>
      <c r="K39" s="29">
        <f>SUM(K37:K38)</f>
        <v>863.96</v>
      </c>
      <c r="L39" s="14"/>
    </row>
    <row r="40" spans="1:12">
      <c r="A40" s="8">
        <v>45720</v>
      </c>
      <c r="B40" s="9">
        <v>20104</v>
      </c>
      <c r="C40" s="10" t="s">
        <v>193</v>
      </c>
      <c r="D40" s="11" t="s">
        <v>180</v>
      </c>
      <c r="E40" s="3">
        <v>243107</v>
      </c>
      <c r="F40" s="12"/>
      <c r="G40" s="13" t="s">
        <v>91</v>
      </c>
      <c r="H40" s="13"/>
      <c r="I40" s="24"/>
      <c r="J40" s="25">
        <v>1100</v>
      </c>
      <c r="K40" s="26">
        <f t="shared" ref="K40:K44" si="6">J40</f>
        <v>1100</v>
      </c>
      <c r="L40" s="8">
        <v>45719</v>
      </c>
    </row>
    <row r="41" spans="1:12">
      <c r="A41" s="14"/>
      <c r="B41" s="15"/>
      <c r="C41" s="16"/>
      <c r="D41" s="17" t="s">
        <v>181</v>
      </c>
      <c r="E41" s="7"/>
      <c r="F41" s="18"/>
      <c r="G41" s="19" t="s">
        <v>91</v>
      </c>
      <c r="H41" s="19"/>
      <c r="I41" s="27"/>
      <c r="J41" s="25">
        <v>-222.94</v>
      </c>
      <c r="K41" s="26">
        <f t="shared" si="6"/>
        <v>-222.94</v>
      </c>
      <c r="L41" s="14"/>
    </row>
    <row r="42" spans="1:12">
      <c r="A42" s="20" t="s">
        <v>182</v>
      </c>
      <c r="B42" s="21"/>
      <c r="C42" s="21"/>
      <c r="D42" s="21"/>
      <c r="E42" s="21"/>
      <c r="F42" s="21"/>
      <c r="G42" s="21"/>
      <c r="H42" s="21"/>
      <c r="I42" s="28"/>
      <c r="J42" s="29">
        <f>SUM(J40:J41)</f>
        <v>877.06</v>
      </c>
      <c r="K42" s="29">
        <f>SUM(K40:K41)</f>
        <v>877.06</v>
      </c>
      <c r="L42" s="14"/>
    </row>
    <row r="43" spans="1:12">
      <c r="A43" s="8">
        <v>45720</v>
      </c>
      <c r="B43" s="9">
        <v>20104</v>
      </c>
      <c r="C43" s="10" t="s">
        <v>194</v>
      </c>
      <c r="D43" s="11" t="s">
        <v>180</v>
      </c>
      <c r="E43" s="3">
        <v>242879</v>
      </c>
      <c r="F43" s="12"/>
      <c r="G43" s="13" t="s">
        <v>91</v>
      </c>
      <c r="H43" s="13"/>
      <c r="I43" s="24"/>
      <c r="J43" s="25">
        <v>1100</v>
      </c>
      <c r="K43" s="26">
        <f t="shared" si="6"/>
        <v>1100</v>
      </c>
      <c r="L43" s="8">
        <v>45719</v>
      </c>
    </row>
    <row r="44" spans="1:12">
      <c r="A44" s="14"/>
      <c r="B44" s="15"/>
      <c r="C44" s="16"/>
      <c r="D44" s="17" t="s">
        <v>181</v>
      </c>
      <c r="E44" s="7"/>
      <c r="F44" s="18"/>
      <c r="G44" s="19" t="s">
        <v>91</v>
      </c>
      <c r="H44" s="19"/>
      <c r="I44" s="27"/>
      <c r="J44" s="25">
        <v>-227.83</v>
      </c>
      <c r="K44" s="26">
        <f t="shared" si="6"/>
        <v>-227.83</v>
      </c>
      <c r="L44" s="14"/>
    </row>
    <row r="45" spans="1:12">
      <c r="A45" s="20" t="s">
        <v>182</v>
      </c>
      <c r="B45" s="21"/>
      <c r="C45" s="21"/>
      <c r="D45" s="21"/>
      <c r="E45" s="21"/>
      <c r="F45" s="21"/>
      <c r="G45" s="21"/>
      <c r="H45" s="21"/>
      <c r="I45" s="28"/>
      <c r="J45" s="29">
        <f>SUM(J43:J44)</f>
        <v>872.17</v>
      </c>
      <c r="K45" s="29">
        <f>SUM(K43:K44)</f>
        <v>872.17</v>
      </c>
      <c r="L45" s="14"/>
    </row>
    <row r="46" spans="1:12">
      <c r="A46" s="8">
        <v>45720</v>
      </c>
      <c r="B46" s="9">
        <v>20104</v>
      </c>
      <c r="C46" s="22" t="s">
        <v>195</v>
      </c>
      <c r="D46" s="11" t="s">
        <v>180</v>
      </c>
      <c r="E46" s="3"/>
      <c r="F46" s="12"/>
      <c r="G46" s="13" t="s">
        <v>91</v>
      </c>
      <c r="H46" s="13"/>
      <c r="I46" s="24"/>
      <c r="J46" s="25">
        <v>-65.68</v>
      </c>
      <c r="K46" s="26">
        <f t="shared" ref="K46:K50" si="7">J46</f>
        <v>-65.68</v>
      </c>
      <c r="L46" s="8">
        <v>45719</v>
      </c>
    </row>
    <row r="47" spans="1:12">
      <c r="A47" s="14"/>
      <c r="B47" s="15"/>
      <c r="C47" s="16"/>
      <c r="D47" s="17" t="s">
        <v>181</v>
      </c>
      <c r="E47" s="7"/>
      <c r="F47" s="18"/>
      <c r="G47" s="19" t="s">
        <v>91</v>
      </c>
      <c r="H47" s="19"/>
      <c r="I47" s="27"/>
      <c r="J47" s="25"/>
      <c r="K47" s="26">
        <f t="shared" si="7"/>
        <v>0</v>
      </c>
      <c r="L47" s="14"/>
    </row>
    <row r="48" spans="1:12">
      <c r="A48" s="20" t="s">
        <v>182</v>
      </c>
      <c r="B48" s="21"/>
      <c r="C48" s="21"/>
      <c r="D48" s="21"/>
      <c r="E48" s="21"/>
      <c r="F48" s="21"/>
      <c r="G48" s="21"/>
      <c r="H48" s="21"/>
      <c r="I48" s="28"/>
      <c r="J48" s="30">
        <f>SUM(J46:J47)</f>
        <v>-65.68</v>
      </c>
      <c r="K48" s="29">
        <f>SUM(K46:K47)</f>
        <v>-65.68</v>
      </c>
      <c r="L48" s="14"/>
    </row>
    <row r="49" spans="1:12">
      <c r="A49" s="8">
        <v>45720</v>
      </c>
      <c r="B49" s="9">
        <v>20104</v>
      </c>
      <c r="C49" s="10" t="s">
        <v>196</v>
      </c>
      <c r="D49" s="11" t="s">
        <v>180</v>
      </c>
      <c r="E49" s="3">
        <v>243255</v>
      </c>
      <c r="F49" s="12"/>
      <c r="G49" s="13" t="s">
        <v>91</v>
      </c>
      <c r="H49" s="13"/>
      <c r="I49" s="24"/>
      <c r="J49" s="25">
        <v>1067</v>
      </c>
      <c r="K49" s="26">
        <f t="shared" si="7"/>
        <v>1067</v>
      </c>
      <c r="L49" s="8">
        <v>45719</v>
      </c>
    </row>
    <row r="50" spans="1:12">
      <c r="A50" s="14"/>
      <c r="B50" s="15"/>
      <c r="C50" s="16"/>
      <c r="D50" s="17" t="s">
        <v>181</v>
      </c>
      <c r="E50" s="7"/>
      <c r="F50" s="18"/>
      <c r="G50" s="19" t="s">
        <v>91</v>
      </c>
      <c r="H50" s="19"/>
      <c r="I50" s="27"/>
      <c r="J50" s="25">
        <v>-228.98</v>
      </c>
      <c r="K50" s="26">
        <f t="shared" si="7"/>
        <v>-228.98</v>
      </c>
      <c r="L50" s="14"/>
    </row>
    <row r="51" spans="1:12">
      <c r="A51" s="20" t="s">
        <v>182</v>
      </c>
      <c r="B51" s="21"/>
      <c r="C51" s="21"/>
      <c r="D51" s="21"/>
      <c r="E51" s="21"/>
      <c r="F51" s="21"/>
      <c r="G51" s="21"/>
      <c r="H51" s="21"/>
      <c r="I51" s="28"/>
      <c r="J51" s="29">
        <f>SUM(J49:J50)</f>
        <v>838.02</v>
      </c>
      <c r="K51" s="29">
        <f>SUM(K49:K50)</f>
        <v>838.02</v>
      </c>
      <c r="L51" s="14"/>
    </row>
    <row r="52" spans="1:12">
      <c r="A52" s="8">
        <v>45720</v>
      </c>
      <c r="B52" s="9">
        <v>20104</v>
      </c>
      <c r="C52" s="10" t="s">
        <v>197</v>
      </c>
      <c r="D52" s="11" t="s">
        <v>180</v>
      </c>
      <c r="E52" s="3">
        <v>242987</v>
      </c>
      <c r="F52" s="12"/>
      <c r="G52" s="13" t="s">
        <v>91</v>
      </c>
      <c r="H52" s="13"/>
      <c r="I52" s="24"/>
      <c r="J52" s="25">
        <v>200</v>
      </c>
      <c r="K52" s="26">
        <f t="shared" ref="K52:K56" si="8">J52</f>
        <v>200</v>
      </c>
      <c r="L52" s="8">
        <v>45719</v>
      </c>
    </row>
    <row r="53" spans="1:12">
      <c r="A53" s="14"/>
      <c r="B53" s="15"/>
      <c r="C53" s="16"/>
      <c r="D53" s="17" t="s">
        <v>181</v>
      </c>
      <c r="E53" s="7"/>
      <c r="F53" s="18"/>
      <c r="G53" s="19" t="s">
        <v>91</v>
      </c>
      <c r="H53" s="19"/>
      <c r="I53" s="27"/>
      <c r="J53" s="25">
        <v>-39.99</v>
      </c>
      <c r="K53" s="26">
        <f t="shared" si="8"/>
        <v>-39.99</v>
      </c>
      <c r="L53" s="14"/>
    </row>
    <row r="54" spans="1:12">
      <c r="A54" s="20" t="s">
        <v>182</v>
      </c>
      <c r="B54" s="21"/>
      <c r="C54" s="21"/>
      <c r="D54" s="21"/>
      <c r="E54" s="21"/>
      <c r="F54" s="21"/>
      <c r="G54" s="21"/>
      <c r="H54" s="21"/>
      <c r="I54" s="28"/>
      <c r="J54" s="29">
        <f>SUM(J52:J53)</f>
        <v>160.01</v>
      </c>
      <c r="K54" s="29">
        <f>SUM(K52:K53)</f>
        <v>160.01</v>
      </c>
      <c r="L54" s="14"/>
    </row>
    <row r="55" spans="1:12">
      <c r="A55" s="8">
        <v>45720</v>
      </c>
      <c r="B55" s="9">
        <v>20104</v>
      </c>
      <c r="C55" s="10" t="s">
        <v>198</v>
      </c>
      <c r="D55" s="11" t="s">
        <v>180</v>
      </c>
      <c r="E55" s="3">
        <v>242030</v>
      </c>
      <c r="F55" s="12"/>
      <c r="G55" s="13" t="s">
        <v>91</v>
      </c>
      <c r="H55" s="13"/>
      <c r="I55" s="24"/>
      <c r="J55" s="25">
        <v>345.45</v>
      </c>
      <c r="K55" s="26">
        <f t="shared" si="8"/>
        <v>345.45</v>
      </c>
      <c r="L55" s="8">
        <v>45719</v>
      </c>
    </row>
    <row r="56" spans="1:12">
      <c r="A56" s="14"/>
      <c r="B56" s="15"/>
      <c r="C56" s="16"/>
      <c r="D56" s="17" t="s">
        <v>181</v>
      </c>
      <c r="E56" s="7"/>
      <c r="F56" s="18"/>
      <c r="G56" s="19" t="s">
        <v>91</v>
      </c>
      <c r="H56" s="19"/>
      <c r="I56" s="27"/>
      <c r="J56" s="25">
        <v>-74.39</v>
      </c>
      <c r="K56" s="26">
        <f t="shared" si="8"/>
        <v>-74.39</v>
      </c>
      <c r="L56" s="14"/>
    </row>
    <row r="57" spans="1:12">
      <c r="A57" s="20" t="s">
        <v>182</v>
      </c>
      <c r="B57" s="21"/>
      <c r="C57" s="21"/>
      <c r="D57" s="21"/>
      <c r="E57" s="21"/>
      <c r="F57" s="21"/>
      <c r="G57" s="21"/>
      <c r="H57" s="21"/>
      <c r="I57" s="28"/>
      <c r="J57" s="29">
        <f>SUM(J55:J56)</f>
        <v>271.06</v>
      </c>
      <c r="K57" s="29">
        <f>SUM(K55:K56)</f>
        <v>271.06</v>
      </c>
      <c r="L57" s="14"/>
    </row>
    <row r="58" spans="1:12">
      <c r="A58" s="8">
        <v>45720</v>
      </c>
      <c r="B58" s="9">
        <v>20104</v>
      </c>
      <c r="C58" s="10" t="s">
        <v>199</v>
      </c>
      <c r="D58" s="11" t="s">
        <v>180</v>
      </c>
      <c r="E58" s="3">
        <v>243108</v>
      </c>
      <c r="F58" s="12"/>
      <c r="G58" s="13" t="s">
        <v>91</v>
      </c>
      <c r="H58" s="13"/>
      <c r="I58" s="24"/>
      <c r="J58" s="25">
        <v>200</v>
      </c>
      <c r="K58" s="26">
        <f t="shared" ref="K58:K62" si="9">J58</f>
        <v>200</v>
      </c>
      <c r="L58" s="8">
        <v>45719</v>
      </c>
    </row>
    <row r="59" spans="1:12">
      <c r="A59" s="14"/>
      <c r="B59" s="15"/>
      <c r="C59" s="16"/>
      <c r="D59" s="17" t="s">
        <v>181</v>
      </c>
      <c r="E59" s="7"/>
      <c r="F59" s="18"/>
      <c r="G59" s="19" t="s">
        <v>91</v>
      </c>
      <c r="H59" s="19"/>
      <c r="I59" s="27"/>
      <c r="J59" s="25">
        <v>-39.99</v>
      </c>
      <c r="K59" s="26">
        <f t="shared" si="9"/>
        <v>-39.99</v>
      </c>
      <c r="L59" s="14"/>
    </row>
    <row r="60" spans="1:12">
      <c r="A60" s="20" t="s">
        <v>182</v>
      </c>
      <c r="B60" s="21"/>
      <c r="C60" s="21"/>
      <c r="D60" s="21"/>
      <c r="E60" s="21"/>
      <c r="F60" s="21"/>
      <c r="G60" s="21"/>
      <c r="H60" s="21"/>
      <c r="I60" s="28"/>
      <c r="J60" s="29">
        <f>SUM(J58:J59)</f>
        <v>160.01</v>
      </c>
      <c r="K60" s="29">
        <f>SUM(K58:K59)</f>
        <v>160.01</v>
      </c>
      <c r="L60" s="14"/>
    </row>
    <row r="61" spans="1:12">
      <c r="A61" s="8">
        <v>45720</v>
      </c>
      <c r="B61" s="9">
        <v>20104</v>
      </c>
      <c r="C61" s="10" t="s">
        <v>200</v>
      </c>
      <c r="D61" s="11" t="s">
        <v>180</v>
      </c>
      <c r="E61" s="3">
        <v>242985</v>
      </c>
      <c r="F61" s="12"/>
      <c r="G61" s="13" t="s">
        <v>91</v>
      </c>
      <c r="H61" s="13"/>
      <c r="I61" s="24"/>
      <c r="J61" s="25">
        <v>1100</v>
      </c>
      <c r="K61" s="26">
        <f t="shared" si="9"/>
        <v>1100</v>
      </c>
      <c r="L61" s="8">
        <v>45719</v>
      </c>
    </row>
    <row r="62" spans="1:12">
      <c r="A62" s="14"/>
      <c r="B62" s="15"/>
      <c r="C62" s="16"/>
      <c r="D62" s="17" t="s">
        <v>181</v>
      </c>
      <c r="E62" s="7"/>
      <c r="F62" s="18"/>
      <c r="G62" s="19" t="s">
        <v>91</v>
      </c>
      <c r="H62" s="19"/>
      <c r="I62" s="27"/>
      <c r="J62" s="25">
        <v>-227.3</v>
      </c>
      <c r="K62" s="26">
        <f t="shared" si="9"/>
        <v>-227.3</v>
      </c>
      <c r="L62" s="14"/>
    </row>
    <row r="63" spans="1:12">
      <c r="A63" s="20" t="s">
        <v>182</v>
      </c>
      <c r="B63" s="21"/>
      <c r="C63" s="21"/>
      <c r="D63" s="21"/>
      <c r="E63" s="21"/>
      <c r="F63" s="21"/>
      <c r="G63" s="21"/>
      <c r="H63" s="21"/>
      <c r="I63" s="28"/>
      <c r="J63" s="29">
        <f>SUM(J61:J62)</f>
        <v>872.7</v>
      </c>
      <c r="K63" s="29">
        <f>SUM(K61:K62)</f>
        <v>872.7</v>
      </c>
      <c r="L63" s="14"/>
    </row>
    <row r="64" spans="1:12">
      <c r="A64" s="8">
        <v>45720</v>
      </c>
      <c r="B64" s="9">
        <v>20104</v>
      </c>
      <c r="C64" s="10" t="s">
        <v>201</v>
      </c>
      <c r="D64" s="11" t="s">
        <v>180</v>
      </c>
      <c r="E64" s="3">
        <v>243104</v>
      </c>
      <c r="F64" s="12"/>
      <c r="G64" s="13" t="s">
        <v>91</v>
      </c>
      <c r="H64" s="13"/>
      <c r="I64" s="24"/>
      <c r="J64" s="25">
        <v>197.4</v>
      </c>
      <c r="K64" s="26">
        <f t="shared" ref="K64:K68" si="10">J64</f>
        <v>197.4</v>
      </c>
      <c r="L64" s="8">
        <v>45719</v>
      </c>
    </row>
    <row r="65" spans="1:12">
      <c r="A65" s="14"/>
      <c r="B65" s="15"/>
      <c r="C65" s="16"/>
      <c r="D65" s="17" t="s">
        <v>181</v>
      </c>
      <c r="E65" s="7"/>
      <c r="F65" s="18"/>
      <c r="G65" s="19" t="s">
        <v>91</v>
      </c>
      <c r="H65" s="19"/>
      <c r="I65" s="27"/>
      <c r="J65" s="25">
        <v>-41.37</v>
      </c>
      <c r="K65" s="26">
        <f t="shared" si="10"/>
        <v>-41.37</v>
      </c>
      <c r="L65" s="14"/>
    </row>
    <row r="66" spans="1:12">
      <c r="A66" s="20" t="s">
        <v>182</v>
      </c>
      <c r="B66" s="21"/>
      <c r="C66" s="21"/>
      <c r="D66" s="21"/>
      <c r="E66" s="21"/>
      <c r="F66" s="21"/>
      <c r="G66" s="21"/>
      <c r="H66" s="21"/>
      <c r="I66" s="28"/>
      <c r="J66" s="29">
        <f>SUM(J64:J65)</f>
        <v>156.03</v>
      </c>
      <c r="K66" s="29">
        <f>SUM(K64:K65)</f>
        <v>156.03</v>
      </c>
      <c r="L66" s="14"/>
    </row>
    <row r="67" spans="1:12">
      <c r="A67" s="8">
        <v>45720</v>
      </c>
      <c r="B67" s="9">
        <v>20104</v>
      </c>
      <c r="C67" s="10" t="s">
        <v>202</v>
      </c>
      <c r="D67" s="11" t="s">
        <v>180</v>
      </c>
      <c r="E67" s="3">
        <v>242880</v>
      </c>
      <c r="F67" s="12"/>
      <c r="G67" s="13" t="s">
        <v>91</v>
      </c>
      <c r="H67" s="13"/>
      <c r="I67" s="24"/>
      <c r="J67" s="25">
        <v>1100</v>
      </c>
      <c r="K67" s="26">
        <f t="shared" si="10"/>
        <v>1100</v>
      </c>
      <c r="L67" s="8">
        <v>45719</v>
      </c>
    </row>
    <row r="68" spans="1:12">
      <c r="A68" s="14"/>
      <c r="B68" s="15"/>
      <c r="C68" s="16"/>
      <c r="D68" s="17" t="s">
        <v>181</v>
      </c>
      <c r="E68" s="7"/>
      <c r="F68" s="18"/>
      <c r="G68" s="19" t="s">
        <v>91</v>
      </c>
      <c r="H68" s="19"/>
      <c r="I68" s="27"/>
      <c r="J68" s="25">
        <v>-236.04</v>
      </c>
      <c r="K68" s="26">
        <f t="shared" si="10"/>
        <v>-236.04</v>
      </c>
      <c r="L68" s="14"/>
    </row>
    <row r="69" spans="1:12">
      <c r="A69" s="20" t="s">
        <v>182</v>
      </c>
      <c r="B69" s="21"/>
      <c r="C69" s="21"/>
      <c r="D69" s="21"/>
      <c r="E69" s="21"/>
      <c r="F69" s="21"/>
      <c r="G69" s="21"/>
      <c r="H69" s="21"/>
      <c r="I69" s="28"/>
      <c r="J69" s="29">
        <f>SUM(J67:J68)</f>
        <v>863.96</v>
      </c>
      <c r="K69" s="29">
        <f>SUM(K67:K68)</f>
        <v>863.96</v>
      </c>
      <c r="L69" s="14"/>
    </row>
    <row r="70" spans="1:12">
      <c r="A70" s="8">
        <v>45720</v>
      </c>
      <c r="B70" s="9">
        <v>20104</v>
      </c>
      <c r="C70" s="10" t="s">
        <v>203</v>
      </c>
      <c r="D70" s="11" t="s">
        <v>180</v>
      </c>
      <c r="E70" s="3">
        <v>242611</v>
      </c>
      <c r="F70" s="12"/>
      <c r="G70" s="13" t="s">
        <v>91</v>
      </c>
      <c r="H70" s="13"/>
      <c r="I70" s="24"/>
      <c r="J70" s="25">
        <v>1100</v>
      </c>
      <c r="K70" s="26">
        <f t="shared" ref="K70:K74" si="11">J70</f>
        <v>1100</v>
      </c>
      <c r="L70" s="8">
        <v>45719</v>
      </c>
    </row>
    <row r="71" spans="1:12">
      <c r="A71" s="14"/>
      <c r="B71" s="15"/>
      <c r="C71" s="16"/>
      <c r="D71" s="17" t="s">
        <v>181</v>
      </c>
      <c r="E71" s="7"/>
      <c r="F71" s="18"/>
      <c r="G71" s="19" t="s">
        <v>91</v>
      </c>
      <c r="H71" s="19"/>
      <c r="I71" s="27"/>
      <c r="J71" s="25">
        <v>-219.92</v>
      </c>
      <c r="K71" s="26">
        <f t="shared" si="11"/>
        <v>-219.92</v>
      </c>
      <c r="L71" s="14"/>
    </row>
    <row r="72" spans="1:12">
      <c r="A72" s="20" t="s">
        <v>182</v>
      </c>
      <c r="B72" s="21"/>
      <c r="C72" s="21"/>
      <c r="D72" s="21"/>
      <c r="E72" s="21"/>
      <c r="F72" s="21"/>
      <c r="G72" s="21"/>
      <c r="H72" s="21"/>
      <c r="I72" s="28"/>
      <c r="J72" s="29">
        <f>SUM(J70:J71)</f>
        <v>880.08</v>
      </c>
      <c r="K72" s="29">
        <f>SUM(K70:K71)</f>
        <v>880.08</v>
      </c>
      <c r="L72" s="14"/>
    </row>
    <row r="73" spans="1:12">
      <c r="A73" s="8">
        <v>45720</v>
      </c>
      <c r="B73" s="9">
        <v>20104</v>
      </c>
      <c r="C73" s="10" t="s">
        <v>204</v>
      </c>
      <c r="D73" s="11" t="s">
        <v>180</v>
      </c>
      <c r="E73" s="3">
        <v>242613</v>
      </c>
      <c r="F73" s="12"/>
      <c r="G73" s="13" t="s">
        <v>91</v>
      </c>
      <c r="H73" s="13"/>
      <c r="I73" s="24"/>
      <c r="J73" s="25">
        <v>200</v>
      </c>
      <c r="K73" s="26">
        <f t="shared" si="11"/>
        <v>200</v>
      </c>
      <c r="L73" s="8">
        <v>45719</v>
      </c>
    </row>
    <row r="74" spans="1:12">
      <c r="A74" s="14"/>
      <c r="B74" s="15"/>
      <c r="C74" s="16"/>
      <c r="D74" s="17" t="s">
        <v>181</v>
      </c>
      <c r="E74" s="7"/>
      <c r="F74" s="18"/>
      <c r="G74" s="19" t="s">
        <v>91</v>
      </c>
      <c r="H74" s="19"/>
      <c r="I74" s="27"/>
      <c r="J74" s="25">
        <v>-39.99</v>
      </c>
      <c r="K74" s="26">
        <f t="shared" si="11"/>
        <v>-39.99</v>
      </c>
      <c r="L74" s="14"/>
    </row>
    <row r="75" spans="1:12">
      <c r="A75" s="20" t="s">
        <v>182</v>
      </c>
      <c r="B75" s="21"/>
      <c r="C75" s="21"/>
      <c r="D75" s="21"/>
      <c r="E75" s="21"/>
      <c r="F75" s="21"/>
      <c r="G75" s="21"/>
      <c r="H75" s="21"/>
      <c r="I75" s="28"/>
      <c r="J75" s="29">
        <f>SUM(J73:J74)</f>
        <v>160.01</v>
      </c>
      <c r="K75" s="29">
        <f>SUM(K73:K74)</f>
        <v>160.01</v>
      </c>
      <c r="L75" s="14"/>
    </row>
    <row r="76" spans="1:12">
      <c r="A76" s="8">
        <v>45720</v>
      </c>
      <c r="B76" s="9">
        <v>20104</v>
      </c>
      <c r="C76" s="10" t="s">
        <v>205</v>
      </c>
      <c r="D76" s="11" t="s">
        <v>180</v>
      </c>
      <c r="E76" s="3">
        <v>242614</v>
      </c>
      <c r="F76" s="12"/>
      <c r="G76" s="13" t="s">
        <v>91</v>
      </c>
      <c r="H76" s="13"/>
      <c r="I76" s="24"/>
      <c r="J76" s="25">
        <v>1100</v>
      </c>
      <c r="K76" s="26">
        <f t="shared" ref="K76:K80" si="12">J76</f>
        <v>1100</v>
      </c>
      <c r="L76" s="8">
        <v>45719</v>
      </c>
    </row>
    <row r="77" spans="1:12">
      <c r="A77" s="14"/>
      <c r="B77" s="15"/>
      <c r="C77" s="16"/>
      <c r="D77" s="17" t="s">
        <v>181</v>
      </c>
      <c r="E77" s="7"/>
      <c r="F77" s="18"/>
      <c r="G77" s="19" t="s">
        <v>91</v>
      </c>
      <c r="H77" s="19"/>
      <c r="I77" s="27"/>
      <c r="J77" s="25">
        <v>-236.04</v>
      </c>
      <c r="K77" s="26">
        <f t="shared" si="12"/>
        <v>-236.04</v>
      </c>
      <c r="L77" s="14"/>
    </row>
    <row r="78" spans="1:12">
      <c r="A78" s="20" t="s">
        <v>182</v>
      </c>
      <c r="B78" s="21"/>
      <c r="C78" s="21"/>
      <c r="D78" s="21"/>
      <c r="E78" s="21"/>
      <c r="F78" s="21"/>
      <c r="G78" s="21"/>
      <c r="H78" s="21"/>
      <c r="I78" s="28"/>
      <c r="J78" s="29">
        <f>SUM(J76:J77)</f>
        <v>863.96</v>
      </c>
      <c r="K78" s="29">
        <f>SUM(K76:K77)</f>
        <v>863.96</v>
      </c>
      <c r="L78" s="14"/>
    </row>
    <row r="79" spans="1:12">
      <c r="A79" s="8">
        <v>45720</v>
      </c>
      <c r="B79" s="9">
        <v>20104</v>
      </c>
      <c r="C79" s="22" t="s">
        <v>195</v>
      </c>
      <c r="D79" s="11" t="s">
        <v>180</v>
      </c>
      <c r="E79" s="3"/>
      <c r="F79" s="12"/>
      <c r="G79" s="13" t="s">
        <v>91</v>
      </c>
      <c r="H79" s="13"/>
      <c r="I79" s="24"/>
      <c r="J79" s="25">
        <v>-110.27</v>
      </c>
      <c r="K79" s="26">
        <f t="shared" si="12"/>
        <v>-110.27</v>
      </c>
      <c r="L79" s="8">
        <v>45719</v>
      </c>
    </row>
    <row r="80" spans="1:12">
      <c r="A80" s="14"/>
      <c r="B80" s="15"/>
      <c r="C80" s="16"/>
      <c r="D80" s="17" t="s">
        <v>181</v>
      </c>
      <c r="E80" s="7"/>
      <c r="F80" s="18"/>
      <c r="G80" s="19" t="s">
        <v>91</v>
      </c>
      <c r="H80" s="19"/>
      <c r="I80" s="27"/>
      <c r="J80" s="25"/>
      <c r="K80" s="26">
        <f t="shared" si="12"/>
        <v>0</v>
      </c>
      <c r="L80" s="14"/>
    </row>
    <row r="81" spans="1:12">
      <c r="A81" s="20" t="s">
        <v>182</v>
      </c>
      <c r="B81" s="21"/>
      <c r="C81" s="21"/>
      <c r="D81" s="21"/>
      <c r="E81" s="21"/>
      <c r="F81" s="21"/>
      <c r="G81" s="21"/>
      <c r="H81" s="21"/>
      <c r="I81" s="28"/>
      <c r="J81" s="30">
        <f>SUM(J79:J80)</f>
        <v>-110.27</v>
      </c>
      <c r="K81" s="29">
        <f>SUM(K79:K80)</f>
        <v>-110.27</v>
      </c>
      <c r="L81" s="14"/>
    </row>
    <row r="82" ht="10.5" spans="1:10">
      <c r="A82" s="2"/>
      <c r="I82" s="31" t="s">
        <v>206</v>
      </c>
      <c r="J82" s="32">
        <f>SUM(J9,J12,J15,J18,J21,J24,J27,J30,J33,J36,J39,J42,J45,J48,J51,J54,J57,J60,J63,J66,J69,J72,J75,J78,J81)</f>
        <v>10892.84</v>
      </c>
    </row>
    <row r="84" ht="10.5" spans="1:10">
      <c r="A84" s="2" t="s">
        <v>28</v>
      </c>
      <c r="D84" s="2" t="s">
        <v>29</v>
      </c>
      <c r="I84" s="33"/>
      <c r="J84" s="32"/>
    </row>
    <row r="85" spans="1:1">
      <c r="A85" s="2"/>
    </row>
    <row r="86" spans="1:1">
      <c r="A86" s="2"/>
    </row>
    <row r="87" spans="1:4">
      <c r="A87" s="2" t="s">
        <v>30</v>
      </c>
      <c r="D87" s="2" t="s">
        <v>31</v>
      </c>
    </row>
    <row r="88" spans="1:4">
      <c r="A88" s="1" t="s">
        <v>32</v>
      </c>
      <c r="D88" s="1" t="s">
        <v>33</v>
      </c>
    </row>
    <row r="94" spans="1:1">
      <c r="A94" s="2" t="s">
        <v>0</v>
      </c>
    </row>
    <row r="95" spans="1:1">
      <c r="A95" s="2" t="s">
        <v>34</v>
      </c>
    </row>
    <row r="97" spans="1:12">
      <c r="A97" s="3" t="s">
        <v>2</v>
      </c>
      <c r="B97" s="3" t="s">
        <v>3</v>
      </c>
      <c r="C97" s="3" t="s">
        <v>4</v>
      </c>
      <c r="D97" s="3" t="s">
        <v>5</v>
      </c>
      <c r="E97" s="3" t="s">
        <v>178</v>
      </c>
      <c r="F97" s="3" t="s">
        <v>7</v>
      </c>
      <c r="G97" s="4" t="s">
        <v>8</v>
      </c>
      <c r="H97" s="5"/>
      <c r="I97" s="5"/>
      <c r="J97" s="23"/>
      <c r="K97" s="3" t="s">
        <v>9</v>
      </c>
      <c r="L97" s="3" t="s">
        <v>10</v>
      </c>
    </row>
    <row r="98" spans="1:12">
      <c r="A98" s="6"/>
      <c r="B98" s="6"/>
      <c r="C98" s="6"/>
      <c r="D98" s="6"/>
      <c r="E98" s="6"/>
      <c r="F98" s="6"/>
      <c r="G98" s="3" t="s">
        <v>11</v>
      </c>
      <c r="H98" s="3" t="s">
        <v>12</v>
      </c>
      <c r="I98" s="3" t="s">
        <v>13</v>
      </c>
      <c r="J98" s="3" t="s">
        <v>14</v>
      </c>
      <c r="K98" s="6"/>
      <c r="L98" s="6"/>
    </row>
    <row r="99" spans="1:12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 s="8">
        <v>45727</v>
      </c>
      <c r="B100" s="9">
        <v>20132</v>
      </c>
      <c r="C100" s="10" t="s">
        <v>207</v>
      </c>
      <c r="D100" s="11" t="s">
        <v>180</v>
      </c>
      <c r="E100" s="3">
        <v>244482</v>
      </c>
      <c r="F100" s="12"/>
      <c r="G100" s="13" t="s">
        <v>91</v>
      </c>
      <c r="H100" s="13"/>
      <c r="I100" s="24"/>
      <c r="J100" s="25">
        <v>196.2</v>
      </c>
      <c r="K100" s="26">
        <f t="shared" ref="K100:K163" si="13">J100+F100</f>
        <v>196.2</v>
      </c>
      <c r="L100" s="8">
        <v>45726</v>
      </c>
    </row>
    <row r="101" spans="1:12">
      <c r="A101" s="14"/>
      <c r="B101" s="15"/>
      <c r="C101" s="16"/>
      <c r="D101" s="17" t="s">
        <v>181</v>
      </c>
      <c r="E101" s="7"/>
      <c r="F101" s="18"/>
      <c r="G101" s="19" t="s">
        <v>91</v>
      </c>
      <c r="H101" s="19"/>
      <c r="I101" s="27"/>
      <c r="J101" s="25">
        <v>-39.24</v>
      </c>
      <c r="K101" s="26">
        <f t="shared" si="13"/>
        <v>-39.24</v>
      </c>
      <c r="L101" s="14"/>
    </row>
    <row r="102" spans="1:12">
      <c r="A102" s="20" t="s">
        <v>182</v>
      </c>
      <c r="B102" s="21"/>
      <c r="C102" s="21"/>
      <c r="D102" s="21"/>
      <c r="E102" s="21"/>
      <c r="F102" s="21"/>
      <c r="G102" s="21"/>
      <c r="H102" s="21"/>
      <c r="I102" s="28"/>
      <c r="J102" s="29">
        <f>SUM(J100:J101)</f>
        <v>156.96</v>
      </c>
      <c r="K102" s="34">
        <f t="shared" si="13"/>
        <v>156.96</v>
      </c>
      <c r="L102" s="14"/>
    </row>
    <row r="103" spans="1:12">
      <c r="A103" s="8">
        <v>45727</v>
      </c>
      <c r="B103" s="9">
        <v>20132</v>
      </c>
      <c r="C103" s="10" t="s">
        <v>208</v>
      </c>
      <c r="D103" s="11" t="s">
        <v>180</v>
      </c>
      <c r="E103" s="3">
        <v>244480</v>
      </c>
      <c r="F103" s="12"/>
      <c r="G103" s="13" t="s">
        <v>91</v>
      </c>
      <c r="H103" s="13"/>
      <c r="I103" s="24"/>
      <c r="J103" s="25">
        <v>1079.1</v>
      </c>
      <c r="K103" s="26">
        <f t="shared" si="13"/>
        <v>1079.1</v>
      </c>
      <c r="L103" s="8">
        <v>45726</v>
      </c>
    </row>
    <row r="104" spans="1:12">
      <c r="A104" s="14"/>
      <c r="B104" s="15"/>
      <c r="C104" s="16"/>
      <c r="D104" s="17" t="s">
        <v>181</v>
      </c>
      <c r="E104" s="7"/>
      <c r="F104" s="18"/>
      <c r="G104" s="19" t="s">
        <v>91</v>
      </c>
      <c r="H104" s="19"/>
      <c r="I104" s="27"/>
      <c r="J104" s="25">
        <v>-215.73</v>
      </c>
      <c r="K104" s="26">
        <f t="shared" si="13"/>
        <v>-215.73</v>
      </c>
      <c r="L104" s="14"/>
    </row>
    <row r="105" spans="1:12">
      <c r="A105" s="20" t="s">
        <v>182</v>
      </c>
      <c r="B105" s="21"/>
      <c r="C105" s="21"/>
      <c r="D105" s="21"/>
      <c r="E105" s="21"/>
      <c r="F105" s="21"/>
      <c r="G105" s="21"/>
      <c r="H105" s="21"/>
      <c r="I105" s="28"/>
      <c r="J105" s="29">
        <f>SUM(J103:J104)</f>
        <v>863.37</v>
      </c>
      <c r="K105" s="34">
        <f t="shared" si="13"/>
        <v>863.37</v>
      </c>
      <c r="L105" s="14"/>
    </row>
    <row r="106" spans="1:12">
      <c r="A106" s="8">
        <v>45727</v>
      </c>
      <c r="B106" s="9">
        <v>20132</v>
      </c>
      <c r="C106" s="10" t="s">
        <v>209</v>
      </c>
      <c r="D106" s="11" t="s">
        <v>180</v>
      </c>
      <c r="E106" s="3">
        <v>243850</v>
      </c>
      <c r="F106" s="12"/>
      <c r="G106" s="13" t="s">
        <v>91</v>
      </c>
      <c r="H106" s="13"/>
      <c r="I106" s="24"/>
      <c r="J106" s="25">
        <v>196.2</v>
      </c>
      <c r="K106" s="26">
        <f t="shared" si="13"/>
        <v>196.2</v>
      </c>
      <c r="L106" s="8">
        <v>45726</v>
      </c>
    </row>
    <row r="107" spans="1:12">
      <c r="A107" s="14"/>
      <c r="B107" s="15"/>
      <c r="C107" s="16"/>
      <c r="D107" s="17" t="s">
        <v>181</v>
      </c>
      <c r="E107" s="7"/>
      <c r="F107" s="18"/>
      <c r="G107" s="19" t="s">
        <v>91</v>
      </c>
      <c r="H107" s="19"/>
      <c r="I107" s="27"/>
      <c r="J107" s="25">
        <v>-39.24</v>
      </c>
      <c r="K107" s="26">
        <f t="shared" si="13"/>
        <v>-39.24</v>
      </c>
      <c r="L107" s="14"/>
    </row>
    <row r="108" spans="1:12">
      <c r="A108" s="20" t="s">
        <v>182</v>
      </c>
      <c r="B108" s="21"/>
      <c r="C108" s="21"/>
      <c r="D108" s="21"/>
      <c r="E108" s="21"/>
      <c r="F108" s="21"/>
      <c r="G108" s="21"/>
      <c r="H108" s="21"/>
      <c r="I108" s="28"/>
      <c r="J108" s="29">
        <f>SUM(J106:J107)</f>
        <v>156.96</v>
      </c>
      <c r="K108" s="34">
        <f t="shared" si="13"/>
        <v>156.96</v>
      </c>
      <c r="L108" s="14"/>
    </row>
    <row r="109" spans="1:12">
      <c r="A109" s="8">
        <v>45727</v>
      </c>
      <c r="B109" s="9">
        <v>20132</v>
      </c>
      <c r="C109" s="10" t="s">
        <v>210</v>
      </c>
      <c r="D109" s="11" t="s">
        <v>180</v>
      </c>
      <c r="E109" s="3">
        <v>243864</v>
      </c>
      <c r="F109" s="12"/>
      <c r="G109" s="13" t="s">
        <v>91</v>
      </c>
      <c r="H109" s="13"/>
      <c r="I109" s="24"/>
      <c r="J109" s="25">
        <v>1100</v>
      </c>
      <c r="K109" s="26">
        <f t="shared" si="13"/>
        <v>1100</v>
      </c>
      <c r="L109" s="8">
        <v>45726</v>
      </c>
    </row>
    <row r="110" spans="1:12">
      <c r="A110" s="14"/>
      <c r="B110" s="15"/>
      <c r="C110" s="16"/>
      <c r="D110" s="17" t="s">
        <v>181</v>
      </c>
      <c r="E110" s="7"/>
      <c r="F110" s="18"/>
      <c r="G110" s="19" t="s">
        <v>91</v>
      </c>
      <c r="H110" s="19"/>
      <c r="I110" s="27"/>
      <c r="J110" s="25">
        <v>-235.19</v>
      </c>
      <c r="K110" s="26">
        <f t="shared" si="13"/>
        <v>-235.19</v>
      </c>
      <c r="L110" s="14"/>
    </row>
    <row r="111" spans="1:12">
      <c r="A111" s="20" t="s">
        <v>182</v>
      </c>
      <c r="B111" s="21"/>
      <c r="C111" s="21"/>
      <c r="D111" s="21"/>
      <c r="E111" s="21"/>
      <c r="F111" s="21"/>
      <c r="G111" s="21"/>
      <c r="H111" s="21"/>
      <c r="I111" s="28"/>
      <c r="J111" s="29">
        <f>SUM(J109:J110)</f>
        <v>864.81</v>
      </c>
      <c r="K111" s="34">
        <f t="shared" si="13"/>
        <v>864.81</v>
      </c>
      <c r="L111" s="14"/>
    </row>
    <row r="112" spans="1:12">
      <c r="A112" s="8">
        <v>45727</v>
      </c>
      <c r="B112" s="9">
        <v>20132</v>
      </c>
      <c r="C112" s="10" t="s">
        <v>211</v>
      </c>
      <c r="D112" s="11" t="s">
        <v>180</v>
      </c>
      <c r="E112" s="3">
        <v>243866</v>
      </c>
      <c r="F112" s="12"/>
      <c r="G112" s="13" t="s">
        <v>91</v>
      </c>
      <c r="H112" s="13"/>
      <c r="I112" s="24"/>
      <c r="J112" s="25">
        <v>196.2</v>
      </c>
      <c r="K112" s="26">
        <f t="shared" si="13"/>
        <v>196.2</v>
      </c>
      <c r="L112" s="8">
        <v>45726</v>
      </c>
    </row>
    <row r="113" spans="1:12">
      <c r="A113" s="14"/>
      <c r="B113" s="15"/>
      <c r="C113" s="16"/>
      <c r="D113" s="17" t="s">
        <v>181</v>
      </c>
      <c r="E113" s="7"/>
      <c r="F113" s="18"/>
      <c r="G113" s="19" t="s">
        <v>91</v>
      </c>
      <c r="H113" s="19"/>
      <c r="I113" s="27"/>
      <c r="J113" s="25">
        <v>-39.24</v>
      </c>
      <c r="K113" s="26">
        <f t="shared" si="13"/>
        <v>-39.24</v>
      </c>
      <c r="L113" s="14"/>
    </row>
    <row r="114" spans="1:12">
      <c r="A114" s="20" t="s">
        <v>182</v>
      </c>
      <c r="B114" s="21"/>
      <c r="C114" s="21"/>
      <c r="D114" s="21"/>
      <c r="E114" s="21"/>
      <c r="F114" s="21"/>
      <c r="G114" s="21"/>
      <c r="H114" s="21"/>
      <c r="I114" s="28"/>
      <c r="J114" s="29">
        <f>SUM(J112:J113)</f>
        <v>156.96</v>
      </c>
      <c r="K114" s="34">
        <f t="shared" si="13"/>
        <v>156.96</v>
      </c>
      <c r="L114" s="14"/>
    </row>
    <row r="115" spans="1:12">
      <c r="A115" s="8">
        <v>45727</v>
      </c>
      <c r="B115" s="9">
        <v>20132</v>
      </c>
      <c r="C115" s="10" t="s">
        <v>212</v>
      </c>
      <c r="D115" s="11" t="s">
        <v>180</v>
      </c>
      <c r="E115" s="3">
        <v>243869</v>
      </c>
      <c r="F115" s="12"/>
      <c r="G115" s="13" t="s">
        <v>91</v>
      </c>
      <c r="H115" s="13"/>
      <c r="I115" s="24"/>
      <c r="J115" s="25">
        <v>343.35</v>
      </c>
      <c r="K115" s="26">
        <f t="shared" si="13"/>
        <v>343.35</v>
      </c>
      <c r="L115" s="8">
        <v>45726</v>
      </c>
    </row>
    <row r="116" spans="1:12">
      <c r="A116" s="14"/>
      <c r="B116" s="15"/>
      <c r="C116" s="16"/>
      <c r="D116" s="17" t="s">
        <v>181</v>
      </c>
      <c r="E116" s="7"/>
      <c r="F116" s="18"/>
      <c r="G116" s="19" t="s">
        <v>91</v>
      </c>
      <c r="H116" s="19"/>
      <c r="I116" s="27"/>
      <c r="J116" s="25">
        <v>-69.49</v>
      </c>
      <c r="K116" s="26">
        <f t="shared" si="13"/>
        <v>-69.49</v>
      </c>
      <c r="L116" s="14"/>
    </row>
    <row r="117" spans="1:12">
      <c r="A117" s="20" t="s">
        <v>182</v>
      </c>
      <c r="B117" s="21"/>
      <c r="C117" s="21"/>
      <c r="D117" s="21"/>
      <c r="E117" s="21"/>
      <c r="F117" s="21"/>
      <c r="G117" s="21"/>
      <c r="H117" s="21"/>
      <c r="I117" s="28"/>
      <c r="J117" s="29">
        <f>SUM(J115:J116)</f>
        <v>273.86</v>
      </c>
      <c r="K117" s="34">
        <f t="shared" si="13"/>
        <v>273.86</v>
      </c>
      <c r="L117" s="14"/>
    </row>
    <row r="118" spans="1:12">
      <c r="A118" s="8">
        <v>45727</v>
      </c>
      <c r="B118" s="9">
        <v>20132</v>
      </c>
      <c r="C118" s="10" t="s">
        <v>213</v>
      </c>
      <c r="D118" s="11" t="s">
        <v>180</v>
      </c>
      <c r="E118" s="3">
        <v>243860</v>
      </c>
      <c r="F118" s="12"/>
      <c r="G118" s="13" t="s">
        <v>91</v>
      </c>
      <c r="H118" s="13"/>
      <c r="I118" s="24"/>
      <c r="J118" s="25">
        <v>350</v>
      </c>
      <c r="K118" s="26">
        <f t="shared" si="13"/>
        <v>350</v>
      </c>
      <c r="L118" s="8">
        <v>45726</v>
      </c>
    </row>
    <row r="119" spans="1:12">
      <c r="A119" s="14"/>
      <c r="B119" s="15"/>
      <c r="C119" s="16"/>
      <c r="D119" s="17" t="s">
        <v>181</v>
      </c>
      <c r="E119" s="7"/>
      <c r="F119" s="18"/>
      <c r="G119" s="19" t="s">
        <v>91</v>
      </c>
      <c r="H119" s="19"/>
      <c r="I119" s="27"/>
      <c r="J119" s="25">
        <v>-75.69</v>
      </c>
      <c r="K119" s="26">
        <f t="shared" si="13"/>
        <v>-75.69</v>
      </c>
      <c r="L119" s="14"/>
    </row>
    <row r="120" spans="1:12">
      <c r="A120" s="20" t="s">
        <v>182</v>
      </c>
      <c r="B120" s="21"/>
      <c r="C120" s="21"/>
      <c r="D120" s="21"/>
      <c r="E120" s="21"/>
      <c r="F120" s="21"/>
      <c r="G120" s="21"/>
      <c r="H120" s="21"/>
      <c r="I120" s="28"/>
      <c r="J120" s="29">
        <f>SUM(J118:J119)</f>
        <v>274.31</v>
      </c>
      <c r="K120" s="34">
        <f t="shared" si="13"/>
        <v>274.31</v>
      </c>
      <c r="L120" s="14"/>
    </row>
    <row r="121" spans="1:12">
      <c r="A121" s="8">
        <v>45727</v>
      </c>
      <c r="B121" s="9">
        <v>20132</v>
      </c>
      <c r="C121" s="10" t="s">
        <v>214</v>
      </c>
      <c r="D121" s="11" t="s">
        <v>180</v>
      </c>
      <c r="E121" s="3">
        <v>244289</v>
      </c>
      <c r="F121" s="12"/>
      <c r="G121" s="13" t="s">
        <v>91</v>
      </c>
      <c r="H121" s="13"/>
      <c r="I121" s="24"/>
      <c r="J121" s="25">
        <v>392.4</v>
      </c>
      <c r="K121" s="26">
        <f t="shared" si="13"/>
        <v>392.4</v>
      </c>
      <c r="L121" s="8">
        <v>45726</v>
      </c>
    </row>
    <row r="122" spans="1:12">
      <c r="A122" s="14"/>
      <c r="B122" s="15"/>
      <c r="C122" s="16"/>
      <c r="D122" s="17" t="s">
        <v>181</v>
      </c>
      <c r="E122" s="7"/>
      <c r="F122" s="18"/>
      <c r="G122" s="19" t="s">
        <v>91</v>
      </c>
      <c r="H122" s="19"/>
      <c r="I122" s="27"/>
      <c r="J122" s="25">
        <v>-78.48</v>
      </c>
      <c r="K122" s="26">
        <f t="shared" si="13"/>
        <v>-78.48</v>
      </c>
      <c r="L122" s="14"/>
    </row>
    <row r="123" spans="1:12">
      <c r="A123" s="20" t="s">
        <v>182</v>
      </c>
      <c r="B123" s="21"/>
      <c r="C123" s="21"/>
      <c r="D123" s="21"/>
      <c r="E123" s="21"/>
      <c r="F123" s="21"/>
      <c r="G123" s="21"/>
      <c r="H123" s="21"/>
      <c r="I123" s="28"/>
      <c r="J123" s="29">
        <f>SUM(J121:J122)</f>
        <v>313.92</v>
      </c>
      <c r="K123" s="34">
        <f t="shared" si="13"/>
        <v>313.92</v>
      </c>
      <c r="L123" s="14"/>
    </row>
    <row r="124" spans="1:12">
      <c r="A124" s="8">
        <v>45727</v>
      </c>
      <c r="B124" s="9">
        <v>20132</v>
      </c>
      <c r="C124" s="10" t="s">
        <v>215</v>
      </c>
      <c r="D124" s="11" t="s">
        <v>180</v>
      </c>
      <c r="E124" s="3">
        <v>243905</v>
      </c>
      <c r="F124" s="12"/>
      <c r="G124" s="13" t="s">
        <v>91</v>
      </c>
      <c r="H124" s="13"/>
      <c r="I124" s="24"/>
      <c r="J124" s="25">
        <v>196.2</v>
      </c>
      <c r="K124" s="26">
        <f t="shared" si="13"/>
        <v>196.2</v>
      </c>
      <c r="L124" s="8">
        <v>45726</v>
      </c>
    </row>
    <row r="125" spans="1:12">
      <c r="A125" s="14"/>
      <c r="B125" s="15"/>
      <c r="C125" s="16"/>
      <c r="D125" s="17" t="s">
        <v>181</v>
      </c>
      <c r="E125" s="7"/>
      <c r="F125" s="18"/>
      <c r="G125" s="19" t="s">
        <v>91</v>
      </c>
      <c r="H125" s="19"/>
      <c r="I125" s="27"/>
      <c r="J125" s="25">
        <v>-47.48</v>
      </c>
      <c r="K125" s="26">
        <f t="shared" si="13"/>
        <v>-47.48</v>
      </c>
      <c r="L125" s="14"/>
    </row>
    <row r="126" spans="1:12">
      <c r="A126" s="20" t="s">
        <v>182</v>
      </c>
      <c r="B126" s="21"/>
      <c r="C126" s="21"/>
      <c r="D126" s="21"/>
      <c r="E126" s="21"/>
      <c r="F126" s="21"/>
      <c r="G126" s="21"/>
      <c r="H126" s="21"/>
      <c r="I126" s="28"/>
      <c r="J126" s="29">
        <f>SUM(J124:J125)</f>
        <v>148.72</v>
      </c>
      <c r="K126" s="34">
        <f t="shared" si="13"/>
        <v>148.72</v>
      </c>
      <c r="L126" s="14"/>
    </row>
    <row r="127" spans="1:12">
      <c r="A127" s="8">
        <v>45727</v>
      </c>
      <c r="B127" s="9">
        <v>20132</v>
      </c>
      <c r="C127" s="10" t="s">
        <v>216</v>
      </c>
      <c r="D127" s="11" t="s">
        <v>180</v>
      </c>
      <c r="E127" s="3">
        <v>244081</v>
      </c>
      <c r="F127" s="12"/>
      <c r="G127" s="13" t="s">
        <v>91</v>
      </c>
      <c r="H127" s="13"/>
      <c r="I127" s="24"/>
      <c r="J127" s="25">
        <v>196.2</v>
      </c>
      <c r="K127" s="26">
        <f t="shared" si="13"/>
        <v>196.2</v>
      </c>
      <c r="L127" s="8">
        <v>45726</v>
      </c>
    </row>
    <row r="128" spans="1:12">
      <c r="A128" s="14"/>
      <c r="B128" s="15"/>
      <c r="C128" s="16"/>
      <c r="D128" s="17" t="s">
        <v>181</v>
      </c>
      <c r="E128" s="7"/>
      <c r="F128" s="18"/>
      <c r="G128" s="19" t="s">
        <v>91</v>
      </c>
      <c r="H128" s="19"/>
      <c r="I128" s="27"/>
      <c r="J128" s="25">
        <v>-39.24</v>
      </c>
      <c r="K128" s="26">
        <f t="shared" si="13"/>
        <v>-39.24</v>
      </c>
      <c r="L128" s="14"/>
    </row>
    <row r="129" spans="1:12">
      <c r="A129" s="20" t="s">
        <v>182</v>
      </c>
      <c r="B129" s="21"/>
      <c r="C129" s="21"/>
      <c r="D129" s="21"/>
      <c r="E129" s="21"/>
      <c r="F129" s="21"/>
      <c r="G129" s="21"/>
      <c r="H129" s="21"/>
      <c r="I129" s="28"/>
      <c r="J129" s="29">
        <f>SUM(J127:J128)</f>
        <v>156.96</v>
      </c>
      <c r="K129" s="34">
        <f t="shared" si="13"/>
        <v>156.96</v>
      </c>
      <c r="L129" s="14"/>
    </row>
    <row r="130" spans="1:12">
      <c r="A130" s="8">
        <v>45727</v>
      </c>
      <c r="B130" s="9">
        <v>20132</v>
      </c>
      <c r="C130" s="10" t="s">
        <v>217</v>
      </c>
      <c r="D130" s="11" t="s">
        <v>180</v>
      </c>
      <c r="E130" s="3">
        <v>243904</v>
      </c>
      <c r="F130" s="12"/>
      <c r="G130" s="13" t="s">
        <v>91</v>
      </c>
      <c r="H130" s="13"/>
      <c r="I130" s="24"/>
      <c r="J130" s="25">
        <v>3257.1</v>
      </c>
      <c r="K130" s="26">
        <f t="shared" si="13"/>
        <v>3257.1</v>
      </c>
      <c r="L130" s="8">
        <v>45726</v>
      </c>
    </row>
    <row r="131" spans="1:12">
      <c r="A131" s="14"/>
      <c r="B131" s="15"/>
      <c r="C131" s="16"/>
      <c r="D131" s="17" t="s">
        <v>181</v>
      </c>
      <c r="E131" s="7"/>
      <c r="F131" s="18"/>
      <c r="G131" s="19" t="s">
        <v>91</v>
      </c>
      <c r="H131" s="19"/>
      <c r="I131" s="27"/>
      <c r="J131" s="25">
        <v>-696.38</v>
      </c>
      <c r="K131" s="26">
        <f t="shared" si="13"/>
        <v>-696.38</v>
      </c>
      <c r="L131" s="14"/>
    </row>
    <row r="132" spans="1:12">
      <c r="A132" s="20" t="s">
        <v>182</v>
      </c>
      <c r="B132" s="21"/>
      <c r="C132" s="21"/>
      <c r="D132" s="21"/>
      <c r="E132" s="21"/>
      <c r="F132" s="21"/>
      <c r="G132" s="21"/>
      <c r="H132" s="21"/>
      <c r="I132" s="28"/>
      <c r="J132" s="29">
        <f>SUM(J130:J131)</f>
        <v>2560.72</v>
      </c>
      <c r="K132" s="34">
        <f t="shared" si="13"/>
        <v>2560.72</v>
      </c>
      <c r="L132" s="14"/>
    </row>
    <row r="133" spans="1:12">
      <c r="A133" s="8">
        <v>45727</v>
      </c>
      <c r="B133" s="9">
        <v>20132</v>
      </c>
      <c r="C133" s="10" t="s">
        <v>218</v>
      </c>
      <c r="D133" s="11" t="s">
        <v>180</v>
      </c>
      <c r="E133" s="3">
        <v>243405</v>
      </c>
      <c r="F133" s="12"/>
      <c r="G133" s="13" t="s">
        <v>91</v>
      </c>
      <c r="H133" s="13"/>
      <c r="I133" s="24"/>
      <c r="J133" s="25">
        <v>2171.4</v>
      </c>
      <c r="K133" s="26">
        <f t="shared" si="13"/>
        <v>2171.4</v>
      </c>
      <c r="L133" s="8">
        <v>45726</v>
      </c>
    </row>
    <row r="134" spans="1:12">
      <c r="A134" s="14"/>
      <c r="B134" s="15"/>
      <c r="C134" s="16"/>
      <c r="D134" s="17" t="s">
        <v>181</v>
      </c>
      <c r="E134" s="7"/>
      <c r="F134" s="18"/>
      <c r="G134" s="19" t="s">
        <v>91</v>
      </c>
      <c r="H134" s="19"/>
      <c r="I134" s="27"/>
      <c r="J134" s="25">
        <v>-447.97</v>
      </c>
      <c r="K134" s="26">
        <f t="shared" si="13"/>
        <v>-447.97</v>
      </c>
      <c r="L134" s="14"/>
    </row>
    <row r="135" spans="1:12">
      <c r="A135" s="20" t="s">
        <v>182</v>
      </c>
      <c r="B135" s="21"/>
      <c r="C135" s="21"/>
      <c r="D135" s="21"/>
      <c r="E135" s="21"/>
      <c r="F135" s="21"/>
      <c r="G135" s="21"/>
      <c r="H135" s="21"/>
      <c r="I135" s="28"/>
      <c r="J135" s="29">
        <f>SUM(J133:J134)</f>
        <v>1723.43</v>
      </c>
      <c r="K135" s="34">
        <f t="shared" si="13"/>
        <v>1723.43</v>
      </c>
      <c r="L135" s="14"/>
    </row>
    <row r="136" spans="1:12">
      <c r="A136" s="8">
        <v>45727</v>
      </c>
      <c r="B136" s="9">
        <v>20132</v>
      </c>
      <c r="C136" s="10" t="s">
        <v>219</v>
      </c>
      <c r="D136" s="11" t="s">
        <v>180</v>
      </c>
      <c r="E136" s="3">
        <v>244049</v>
      </c>
      <c r="F136" s="12"/>
      <c r="G136" s="13" t="s">
        <v>91</v>
      </c>
      <c r="H136" s="13"/>
      <c r="I136" s="24"/>
      <c r="J136" s="25">
        <v>392.4</v>
      </c>
      <c r="K136" s="26">
        <f t="shared" si="13"/>
        <v>392.4</v>
      </c>
      <c r="L136" s="8">
        <v>45726</v>
      </c>
    </row>
    <row r="137" spans="1:12">
      <c r="A137" s="14"/>
      <c r="B137" s="15"/>
      <c r="C137" s="16"/>
      <c r="D137" s="17" t="s">
        <v>181</v>
      </c>
      <c r="E137" s="7"/>
      <c r="F137" s="18"/>
      <c r="G137" s="19" t="s">
        <v>91</v>
      </c>
      <c r="H137" s="19"/>
      <c r="I137" s="27"/>
      <c r="J137" s="25">
        <v>-84.76</v>
      </c>
      <c r="K137" s="26">
        <f t="shared" si="13"/>
        <v>-84.76</v>
      </c>
      <c r="L137" s="14"/>
    </row>
    <row r="138" spans="1:12">
      <c r="A138" s="20" t="s">
        <v>182</v>
      </c>
      <c r="B138" s="21"/>
      <c r="C138" s="21"/>
      <c r="D138" s="21"/>
      <c r="E138" s="21"/>
      <c r="F138" s="21"/>
      <c r="G138" s="21"/>
      <c r="H138" s="21"/>
      <c r="I138" s="28"/>
      <c r="J138" s="29">
        <f>SUM(J136:J137)</f>
        <v>307.64</v>
      </c>
      <c r="K138" s="34">
        <f t="shared" si="13"/>
        <v>307.64</v>
      </c>
      <c r="L138" s="14"/>
    </row>
    <row r="139" spans="1:12">
      <c r="A139" s="8">
        <v>45727</v>
      </c>
      <c r="B139" s="9">
        <v>20132</v>
      </c>
      <c r="C139" s="10" t="s">
        <v>220</v>
      </c>
      <c r="D139" s="11" t="s">
        <v>180</v>
      </c>
      <c r="E139" s="3">
        <v>244142</v>
      </c>
      <c r="F139" s="12"/>
      <c r="G139" s="13" t="s">
        <v>91</v>
      </c>
      <c r="H139" s="13"/>
      <c r="I139" s="24"/>
      <c r="J139" s="25">
        <v>1079.1</v>
      </c>
      <c r="K139" s="26">
        <f t="shared" si="13"/>
        <v>1079.1</v>
      </c>
      <c r="L139" s="8">
        <v>45726</v>
      </c>
    </row>
    <row r="140" spans="1:12">
      <c r="A140" s="14"/>
      <c r="B140" s="15"/>
      <c r="C140" s="16"/>
      <c r="D140" s="17" t="s">
        <v>181</v>
      </c>
      <c r="E140" s="7"/>
      <c r="F140" s="18"/>
      <c r="G140" s="19" t="s">
        <v>91</v>
      </c>
      <c r="H140" s="19"/>
      <c r="I140" s="27"/>
      <c r="J140" s="25">
        <v>-216.58</v>
      </c>
      <c r="K140" s="26">
        <f t="shared" si="13"/>
        <v>-216.58</v>
      </c>
      <c r="L140" s="14"/>
    </row>
    <row r="141" spans="1:12">
      <c r="A141" s="20" t="s">
        <v>182</v>
      </c>
      <c r="B141" s="21"/>
      <c r="C141" s="21"/>
      <c r="D141" s="21"/>
      <c r="E141" s="21"/>
      <c r="F141" s="21"/>
      <c r="G141" s="21"/>
      <c r="H141" s="21"/>
      <c r="I141" s="28"/>
      <c r="J141" s="29">
        <f>SUM(J139:J140)</f>
        <v>862.52</v>
      </c>
      <c r="K141" s="34">
        <f t="shared" si="13"/>
        <v>862.52</v>
      </c>
      <c r="L141" s="14"/>
    </row>
    <row r="142" spans="1:12">
      <c r="A142" s="8">
        <v>45727</v>
      </c>
      <c r="B142" s="9">
        <v>20132</v>
      </c>
      <c r="C142" s="10" t="s">
        <v>221</v>
      </c>
      <c r="D142" s="11" t="s">
        <v>180</v>
      </c>
      <c r="E142" s="3">
        <v>243875</v>
      </c>
      <c r="F142" s="12"/>
      <c r="G142" s="13" t="s">
        <v>91</v>
      </c>
      <c r="H142" s="13"/>
      <c r="I142" s="24"/>
      <c r="J142" s="25">
        <v>200</v>
      </c>
      <c r="K142" s="26">
        <f t="shared" si="13"/>
        <v>200</v>
      </c>
      <c r="L142" s="8">
        <v>45726</v>
      </c>
    </row>
    <row r="143" spans="1:12">
      <c r="A143" s="14"/>
      <c r="B143" s="15"/>
      <c r="C143" s="16"/>
      <c r="D143" s="17" t="s">
        <v>181</v>
      </c>
      <c r="E143" s="7"/>
      <c r="F143" s="18"/>
      <c r="G143" s="19" t="s">
        <v>91</v>
      </c>
      <c r="H143" s="19"/>
      <c r="I143" s="27"/>
      <c r="J143" s="25">
        <v>-40.84</v>
      </c>
      <c r="K143" s="26">
        <f t="shared" si="13"/>
        <v>-40.84</v>
      </c>
      <c r="L143" s="14"/>
    </row>
    <row r="144" spans="1:12">
      <c r="A144" s="20" t="s">
        <v>182</v>
      </c>
      <c r="B144" s="21"/>
      <c r="C144" s="21"/>
      <c r="D144" s="21"/>
      <c r="E144" s="21"/>
      <c r="F144" s="21"/>
      <c r="G144" s="21"/>
      <c r="H144" s="21"/>
      <c r="I144" s="28"/>
      <c r="J144" s="29">
        <f>SUM(J142:J143)</f>
        <v>159.16</v>
      </c>
      <c r="K144" s="34">
        <f t="shared" si="13"/>
        <v>159.16</v>
      </c>
      <c r="L144" s="14"/>
    </row>
    <row r="145" spans="1:12">
      <c r="A145" s="8">
        <v>45727</v>
      </c>
      <c r="B145" s="9">
        <v>20132</v>
      </c>
      <c r="C145" s="10" t="s">
        <v>222</v>
      </c>
      <c r="D145" s="11" t="s">
        <v>180</v>
      </c>
      <c r="E145" s="3">
        <v>243848</v>
      </c>
      <c r="F145" s="12"/>
      <c r="G145" s="13" t="s">
        <v>91</v>
      </c>
      <c r="H145" s="13"/>
      <c r="I145" s="24"/>
      <c r="J145" s="25">
        <v>200</v>
      </c>
      <c r="K145" s="26">
        <f t="shared" si="13"/>
        <v>200</v>
      </c>
      <c r="L145" s="8">
        <v>45726</v>
      </c>
    </row>
    <row r="146" spans="1:12">
      <c r="A146" s="14"/>
      <c r="B146" s="15"/>
      <c r="C146" s="16"/>
      <c r="D146" s="17" t="s">
        <v>181</v>
      </c>
      <c r="E146" s="7"/>
      <c r="F146" s="18"/>
      <c r="G146" s="19" t="s">
        <v>91</v>
      </c>
      <c r="H146" s="19"/>
      <c r="I146" s="27"/>
      <c r="J146" s="25">
        <v>-39.99</v>
      </c>
      <c r="K146" s="26">
        <f t="shared" si="13"/>
        <v>-39.99</v>
      </c>
      <c r="L146" s="14"/>
    </row>
    <row r="147" spans="1:12">
      <c r="A147" s="20" t="s">
        <v>182</v>
      </c>
      <c r="B147" s="21"/>
      <c r="C147" s="21"/>
      <c r="D147" s="21"/>
      <c r="E147" s="21"/>
      <c r="F147" s="21"/>
      <c r="G147" s="21"/>
      <c r="H147" s="21"/>
      <c r="I147" s="28"/>
      <c r="J147" s="29">
        <f>SUM(J145:J146)</f>
        <v>160.01</v>
      </c>
      <c r="K147" s="34">
        <f t="shared" si="13"/>
        <v>160.01</v>
      </c>
      <c r="L147" s="14"/>
    </row>
    <row r="148" spans="1:12">
      <c r="A148" s="8">
        <v>45727</v>
      </c>
      <c r="B148" s="9">
        <v>20132</v>
      </c>
      <c r="C148" s="10" t="s">
        <v>223</v>
      </c>
      <c r="D148" s="11" t="s">
        <v>180</v>
      </c>
      <c r="E148" s="3">
        <v>243632</v>
      </c>
      <c r="F148" s="12"/>
      <c r="G148" s="13" t="s">
        <v>91</v>
      </c>
      <c r="H148" s="13"/>
      <c r="I148" s="24"/>
      <c r="J148" s="25">
        <v>1085.7</v>
      </c>
      <c r="K148" s="26">
        <f t="shared" si="13"/>
        <v>1085.7</v>
      </c>
      <c r="L148" s="8">
        <v>45726</v>
      </c>
    </row>
    <row r="149" spans="1:12">
      <c r="A149" s="14"/>
      <c r="B149" s="15"/>
      <c r="C149" s="16"/>
      <c r="D149" s="17" t="s">
        <v>181</v>
      </c>
      <c r="E149" s="7"/>
      <c r="F149" s="18"/>
      <c r="G149" s="19" t="s">
        <v>91</v>
      </c>
      <c r="H149" s="19"/>
      <c r="I149" s="27"/>
      <c r="J149" s="25">
        <v>-234.09</v>
      </c>
      <c r="K149" s="26">
        <f t="shared" si="13"/>
        <v>-234.09</v>
      </c>
      <c r="L149" s="14"/>
    </row>
    <row r="150" spans="1:12">
      <c r="A150" s="20" t="s">
        <v>182</v>
      </c>
      <c r="B150" s="21"/>
      <c r="C150" s="21"/>
      <c r="D150" s="21"/>
      <c r="E150" s="21"/>
      <c r="F150" s="21"/>
      <c r="G150" s="21"/>
      <c r="H150" s="21"/>
      <c r="I150" s="28"/>
      <c r="J150" s="29">
        <f>SUM(J148:J149)</f>
        <v>851.61</v>
      </c>
      <c r="K150" s="34">
        <f t="shared" si="13"/>
        <v>851.61</v>
      </c>
      <c r="L150" s="14"/>
    </row>
    <row r="151" spans="1:12">
      <c r="A151" s="8">
        <v>45727</v>
      </c>
      <c r="B151" s="9">
        <v>20132</v>
      </c>
      <c r="C151" s="10" t="s">
        <v>224</v>
      </c>
      <c r="D151" s="11" t="s">
        <v>180</v>
      </c>
      <c r="E151" s="3">
        <v>243635</v>
      </c>
      <c r="F151" s="12"/>
      <c r="G151" s="13" t="s">
        <v>91</v>
      </c>
      <c r="H151" s="13"/>
      <c r="I151" s="24"/>
      <c r="J151" s="25">
        <v>339.5</v>
      </c>
      <c r="K151" s="26">
        <f t="shared" si="13"/>
        <v>339.5</v>
      </c>
      <c r="L151" s="8">
        <v>45726</v>
      </c>
    </row>
    <row r="152" spans="1:12">
      <c r="A152" s="14"/>
      <c r="B152" s="15"/>
      <c r="C152" s="16"/>
      <c r="D152" s="17" t="s">
        <v>181</v>
      </c>
      <c r="E152" s="7"/>
      <c r="F152" s="18"/>
      <c r="G152" s="19" t="s">
        <v>91</v>
      </c>
      <c r="H152" s="19"/>
      <c r="I152" s="27"/>
      <c r="J152" s="25">
        <v>-73.46</v>
      </c>
      <c r="K152" s="26">
        <f t="shared" si="13"/>
        <v>-73.46</v>
      </c>
      <c r="L152" s="14"/>
    </row>
    <row r="153" spans="1:12">
      <c r="A153" s="20" t="s">
        <v>182</v>
      </c>
      <c r="B153" s="21"/>
      <c r="C153" s="21"/>
      <c r="D153" s="21"/>
      <c r="E153" s="21"/>
      <c r="F153" s="21"/>
      <c r="G153" s="21"/>
      <c r="H153" s="21"/>
      <c r="I153" s="28"/>
      <c r="J153" s="29">
        <f>SUM(J151:J152)</f>
        <v>266.04</v>
      </c>
      <c r="K153" s="34">
        <f t="shared" si="13"/>
        <v>266.04</v>
      </c>
      <c r="L153" s="14"/>
    </row>
    <row r="154" spans="1:12">
      <c r="A154" s="8">
        <v>45727</v>
      </c>
      <c r="B154" s="9">
        <v>20132</v>
      </c>
      <c r="C154" s="10" t="s">
        <v>225</v>
      </c>
      <c r="D154" s="11" t="s">
        <v>180</v>
      </c>
      <c r="E154" s="3">
        <v>243493</v>
      </c>
      <c r="F154" s="12"/>
      <c r="G154" s="13" t="s">
        <v>91</v>
      </c>
      <c r="H154" s="13"/>
      <c r="I154" s="24"/>
      <c r="J154" s="25">
        <v>197.4</v>
      </c>
      <c r="K154" s="26">
        <f t="shared" si="13"/>
        <v>197.4</v>
      </c>
      <c r="L154" s="8">
        <v>45726</v>
      </c>
    </row>
    <row r="155" spans="1:12">
      <c r="A155" s="14"/>
      <c r="B155" s="15"/>
      <c r="C155" s="16"/>
      <c r="D155" s="17" t="s">
        <v>181</v>
      </c>
      <c r="E155" s="7"/>
      <c r="F155" s="18"/>
      <c r="G155" s="19" t="s">
        <v>91</v>
      </c>
      <c r="H155" s="19"/>
      <c r="I155" s="27"/>
      <c r="J155" s="25">
        <v>-42.21</v>
      </c>
      <c r="K155" s="26">
        <f t="shared" si="13"/>
        <v>-42.21</v>
      </c>
      <c r="L155" s="14"/>
    </row>
    <row r="156" spans="1:12">
      <c r="A156" s="20" t="s">
        <v>182</v>
      </c>
      <c r="B156" s="21"/>
      <c r="C156" s="21"/>
      <c r="D156" s="21"/>
      <c r="E156" s="21"/>
      <c r="F156" s="21"/>
      <c r="G156" s="21"/>
      <c r="H156" s="21"/>
      <c r="I156" s="28"/>
      <c r="J156" s="29">
        <f>SUM(J154:J155)</f>
        <v>155.19</v>
      </c>
      <c r="K156" s="34">
        <f t="shared" si="13"/>
        <v>155.19</v>
      </c>
      <c r="L156" s="14"/>
    </row>
    <row r="157" spans="1:12">
      <c r="A157" s="8">
        <v>45727</v>
      </c>
      <c r="B157" s="9">
        <v>20132</v>
      </c>
      <c r="C157" s="10" t="s">
        <v>226</v>
      </c>
      <c r="D157" s="11" t="s">
        <v>180</v>
      </c>
      <c r="E157" s="3">
        <v>243633</v>
      </c>
      <c r="F157" s="12"/>
      <c r="G157" s="13" t="s">
        <v>91</v>
      </c>
      <c r="H157" s="13"/>
      <c r="I157" s="24"/>
      <c r="J157" s="25">
        <v>345.45</v>
      </c>
      <c r="K157" s="26">
        <f t="shared" si="13"/>
        <v>345.45</v>
      </c>
      <c r="L157" s="8">
        <v>45726</v>
      </c>
    </row>
    <row r="158" spans="1:12">
      <c r="A158" s="14"/>
      <c r="B158" s="15"/>
      <c r="C158" s="16"/>
      <c r="D158" s="17" t="s">
        <v>181</v>
      </c>
      <c r="E158" s="7"/>
      <c r="F158" s="18"/>
      <c r="G158" s="19" t="s">
        <v>91</v>
      </c>
      <c r="H158" s="19"/>
      <c r="I158" s="27"/>
      <c r="J158" s="25">
        <v>-70.37</v>
      </c>
      <c r="K158" s="26">
        <f t="shared" si="13"/>
        <v>-70.37</v>
      </c>
      <c r="L158" s="14"/>
    </row>
    <row r="159" spans="1:12">
      <c r="A159" s="20" t="s">
        <v>182</v>
      </c>
      <c r="B159" s="21"/>
      <c r="C159" s="21"/>
      <c r="D159" s="21"/>
      <c r="E159" s="21"/>
      <c r="F159" s="21"/>
      <c r="G159" s="21"/>
      <c r="H159" s="21"/>
      <c r="I159" s="28"/>
      <c r="J159" s="29">
        <f>SUM(J157:J158)</f>
        <v>275.08</v>
      </c>
      <c r="K159" s="34">
        <f t="shared" si="13"/>
        <v>275.08</v>
      </c>
      <c r="L159" s="14"/>
    </row>
    <row r="160" spans="1:12">
      <c r="A160" s="8">
        <v>45727</v>
      </c>
      <c r="B160" s="9">
        <v>20132</v>
      </c>
      <c r="C160" s="10" t="s">
        <v>227</v>
      </c>
      <c r="D160" s="11" t="s">
        <v>180</v>
      </c>
      <c r="E160" s="3">
        <v>243480</v>
      </c>
      <c r="F160" s="12"/>
      <c r="G160" s="13" t="s">
        <v>91</v>
      </c>
      <c r="H160" s="13"/>
      <c r="I160" s="24"/>
      <c r="J160" s="25">
        <v>542.85</v>
      </c>
      <c r="K160" s="26">
        <f t="shared" si="13"/>
        <v>542.85</v>
      </c>
      <c r="L160" s="8">
        <v>45726</v>
      </c>
    </row>
    <row r="161" spans="1:12">
      <c r="A161" s="14"/>
      <c r="B161" s="15"/>
      <c r="C161" s="16"/>
      <c r="D161" s="17" t="s">
        <v>181</v>
      </c>
      <c r="E161" s="7"/>
      <c r="F161" s="18"/>
      <c r="G161" s="19" t="s">
        <v>91</v>
      </c>
      <c r="H161" s="19"/>
      <c r="I161" s="27"/>
      <c r="J161" s="25">
        <v>-109.39</v>
      </c>
      <c r="K161" s="26">
        <f t="shared" si="13"/>
        <v>-109.39</v>
      </c>
      <c r="L161" s="14"/>
    </row>
    <row r="162" spans="1:12">
      <c r="A162" s="20" t="s">
        <v>182</v>
      </c>
      <c r="B162" s="21"/>
      <c r="C162" s="21"/>
      <c r="D162" s="21"/>
      <c r="E162" s="21"/>
      <c r="F162" s="21"/>
      <c r="G162" s="21"/>
      <c r="H162" s="21"/>
      <c r="I162" s="28"/>
      <c r="J162" s="29">
        <f>SUM(J160:J161)</f>
        <v>433.46</v>
      </c>
      <c r="K162" s="34">
        <f t="shared" si="13"/>
        <v>433.46</v>
      </c>
      <c r="L162" s="14"/>
    </row>
    <row r="163" spans="1:12">
      <c r="A163" s="8">
        <v>45727</v>
      </c>
      <c r="B163" s="9">
        <v>20132</v>
      </c>
      <c r="C163" s="10" t="s">
        <v>228</v>
      </c>
      <c r="D163" s="11" t="s">
        <v>180</v>
      </c>
      <c r="E163" s="3">
        <v>243482</v>
      </c>
      <c r="F163" s="12"/>
      <c r="G163" s="13" t="s">
        <v>91</v>
      </c>
      <c r="H163" s="13"/>
      <c r="I163" s="24"/>
      <c r="J163" s="25">
        <v>1067</v>
      </c>
      <c r="K163" s="26">
        <f t="shared" si="13"/>
        <v>1067</v>
      </c>
      <c r="L163" s="8">
        <v>45726</v>
      </c>
    </row>
    <row r="164" spans="1:12">
      <c r="A164" s="14"/>
      <c r="B164" s="15"/>
      <c r="C164" s="16"/>
      <c r="D164" s="17" t="s">
        <v>181</v>
      </c>
      <c r="E164" s="7"/>
      <c r="F164" s="18"/>
      <c r="G164" s="19" t="s">
        <v>91</v>
      </c>
      <c r="H164" s="19"/>
      <c r="I164" s="27"/>
      <c r="J164" s="25">
        <v>-221.21</v>
      </c>
      <c r="K164" s="26">
        <f t="shared" ref="K164:K168" si="14">J164+F164</f>
        <v>-221.21</v>
      </c>
      <c r="L164" s="14"/>
    </row>
    <row r="165" spans="1:12">
      <c r="A165" s="20" t="s">
        <v>182</v>
      </c>
      <c r="B165" s="21"/>
      <c r="C165" s="21"/>
      <c r="D165" s="21"/>
      <c r="E165" s="21"/>
      <c r="F165" s="21"/>
      <c r="G165" s="21"/>
      <c r="H165" s="21"/>
      <c r="I165" s="28"/>
      <c r="J165" s="29">
        <f>SUM(J163:J164)</f>
        <v>845.79</v>
      </c>
      <c r="K165" s="34">
        <f t="shared" si="14"/>
        <v>845.79</v>
      </c>
      <c r="L165" s="14"/>
    </row>
    <row r="166" spans="1:12">
      <c r="A166" s="8">
        <v>45727</v>
      </c>
      <c r="B166" s="9">
        <v>20132</v>
      </c>
      <c r="C166" s="10" t="s">
        <v>223</v>
      </c>
      <c r="D166" s="11" t="s">
        <v>180</v>
      </c>
      <c r="E166" s="3">
        <v>243120</v>
      </c>
      <c r="F166" s="12"/>
      <c r="G166" s="13" t="s">
        <v>91</v>
      </c>
      <c r="H166" s="13"/>
      <c r="I166" s="24"/>
      <c r="J166" s="25">
        <v>345.45</v>
      </c>
      <c r="K166" s="26">
        <f t="shared" si="14"/>
        <v>345.45</v>
      </c>
      <c r="L166" s="8">
        <v>45726</v>
      </c>
    </row>
    <row r="167" spans="1:12">
      <c r="A167" s="14"/>
      <c r="B167" s="15"/>
      <c r="C167" s="16"/>
      <c r="D167" s="17" t="s">
        <v>181</v>
      </c>
      <c r="E167" s="7"/>
      <c r="F167" s="18"/>
      <c r="G167" s="19" t="s">
        <v>91</v>
      </c>
      <c r="H167" s="19"/>
      <c r="I167" s="27"/>
      <c r="J167" s="25">
        <v>-76.65</v>
      </c>
      <c r="K167" s="26">
        <f t="shared" si="14"/>
        <v>-76.65</v>
      </c>
      <c r="L167" s="14"/>
    </row>
    <row r="168" spans="1:12">
      <c r="A168" s="20" t="s">
        <v>182</v>
      </c>
      <c r="B168" s="21"/>
      <c r="C168" s="21"/>
      <c r="D168" s="21"/>
      <c r="E168" s="21"/>
      <c r="F168" s="21"/>
      <c r="G168" s="21"/>
      <c r="H168" s="21"/>
      <c r="I168" s="28"/>
      <c r="J168" s="29">
        <f>SUM(J166:J167)</f>
        <v>268.8</v>
      </c>
      <c r="K168" s="34">
        <f t="shared" si="14"/>
        <v>268.8</v>
      </c>
      <c r="L168" s="14"/>
    </row>
    <row r="169" ht="10.5" spans="1:10">
      <c r="A169" s="2"/>
      <c r="I169" s="31" t="s">
        <v>206</v>
      </c>
      <c r="J169" s="32">
        <f>SUM(J102,J105,J108,J111,J114,J117,J120,J123,J126,J129,J132,J135,J138,J141,J144,J147,J150,J153,J156,J159,J162,J165,J168)</f>
        <v>12236.28</v>
      </c>
    </row>
    <row r="170" ht="10.5" spans="1:10">
      <c r="A170" s="2" t="s">
        <v>28</v>
      </c>
      <c r="D170" s="2" t="s">
        <v>29</v>
      </c>
      <c r="I170" s="33"/>
      <c r="J170" s="32"/>
    </row>
    <row r="171" spans="1:1">
      <c r="A171" s="2"/>
    </row>
    <row r="172" spans="1:1">
      <c r="A172" s="2"/>
    </row>
    <row r="173" spans="1:4">
      <c r="A173" s="2" t="s">
        <v>30</v>
      </c>
      <c r="D173" s="2" t="s">
        <v>31</v>
      </c>
    </row>
    <row r="174" spans="1:4">
      <c r="A174" s="1" t="s">
        <v>32</v>
      </c>
      <c r="D174" s="1" t="s">
        <v>33</v>
      </c>
    </row>
    <row r="181" spans="1:1">
      <c r="A181" s="2" t="s">
        <v>0</v>
      </c>
    </row>
    <row r="182" spans="1:1">
      <c r="A182" s="2" t="s">
        <v>34</v>
      </c>
    </row>
    <row r="184" spans="1:12">
      <c r="A184" s="3" t="s">
        <v>2</v>
      </c>
      <c r="B184" s="3" t="s">
        <v>3</v>
      </c>
      <c r="C184" s="3" t="s">
        <v>4</v>
      </c>
      <c r="D184" s="3" t="s">
        <v>5</v>
      </c>
      <c r="E184" s="3" t="s">
        <v>178</v>
      </c>
      <c r="F184" s="3" t="s">
        <v>7</v>
      </c>
      <c r="G184" s="4" t="s">
        <v>8</v>
      </c>
      <c r="H184" s="5"/>
      <c r="I184" s="5"/>
      <c r="J184" s="23"/>
      <c r="K184" s="3" t="s">
        <v>9</v>
      </c>
      <c r="L184" s="3" t="s">
        <v>10</v>
      </c>
    </row>
    <row r="185" spans="1:12">
      <c r="A185" s="6"/>
      <c r="B185" s="6"/>
      <c r="C185" s="6"/>
      <c r="D185" s="6"/>
      <c r="E185" s="6"/>
      <c r="F185" s="6"/>
      <c r="G185" s="3" t="s">
        <v>11</v>
      </c>
      <c r="H185" s="3" t="s">
        <v>12</v>
      </c>
      <c r="I185" s="3" t="s">
        <v>13</v>
      </c>
      <c r="J185" s="3" t="s">
        <v>14</v>
      </c>
      <c r="K185" s="6"/>
      <c r="L185" s="6"/>
    </row>
    <row r="186" spans="1:12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</row>
    <row r="187" spans="1:12">
      <c r="A187" s="8">
        <v>45734</v>
      </c>
      <c r="B187" s="9">
        <v>20654</v>
      </c>
      <c r="C187" s="10" t="s">
        <v>229</v>
      </c>
      <c r="D187" s="11" t="s">
        <v>180</v>
      </c>
      <c r="E187" s="3">
        <v>245096</v>
      </c>
      <c r="F187" s="12"/>
      <c r="G187" s="13" t="s">
        <v>91</v>
      </c>
      <c r="H187" s="13"/>
      <c r="I187" s="24"/>
      <c r="J187" s="25">
        <v>196.2</v>
      </c>
      <c r="K187" s="26">
        <f t="shared" ref="K187:K250" si="15">J187+F187</f>
        <v>196.2</v>
      </c>
      <c r="L187" s="8">
        <v>45733</v>
      </c>
    </row>
    <row r="188" spans="1:12">
      <c r="A188" s="14"/>
      <c r="B188" s="15"/>
      <c r="C188" s="16"/>
      <c r="D188" s="17" t="s">
        <v>181</v>
      </c>
      <c r="E188" s="7"/>
      <c r="F188" s="18"/>
      <c r="G188" s="19" t="s">
        <v>91</v>
      </c>
      <c r="H188" s="19"/>
      <c r="I188" s="27"/>
      <c r="J188" s="25">
        <v>-40.09</v>
      </c>
      <c r="K188" s="26">
        <f t="shared" si="15"/>
        <v>-40.09</v>
      </c>
      <c r="L188" s="14"/>
    </row>
    <row r="189" spans="1:12">
      <c r="A189" s="20" t="s">
        <v>182</v>
      </c>
      <c r="B189" s="21"/>
      <c r="C189" s="21"/>
      <c r="D189" s="21"/>
      <c r="E189" s="21"/>
      <c r="F189" s="21"/>
      <c r="G189" s="21"/>
      <c r="H189" s="21"/>
      <c r="I189" s="28"/>
      <c r="J189" s="29">
        <f>SUM(J187:J188)</f>
        <v>156.11</v>
      </c>
      <c r="K189" s="34">
        <f t="shared" si="15"/>
        <v>156.11</v>
      </c>
      <c r="L189" s="14"/>
    </row>
    <row r="190" spans="1:12">
      <c r="A190" s="8">
        <v>45734</v>
      </c>
      <c r="B190" s="9">
        <v>20654</v>
      </c>
      <c r="C190" s="10" t="s">
        <v>230</v>
      </c>
      <c r="D190" s="11" t="s">
        <v>180</v>
      </c>
      <c r="E190" s="3">
        <v>245085</v>
      </c>
      <c r="F190" s="12"/>
      <c r="G190" s="13" t="s">
        <v>91</v>
      </c>
      <c r="H190" s="13"/>
      <c r="I190" s="24"/>
      <c r="J190" s="25">
        <v>200</v>
      </c>
      <c r="K190" s="26">
        <f t="shared" si="15"/>
        <v>200</v>
      </c>
      <c r="L190" s="8">
        <v>45733</v>
      </c>
    </row>
    <row r="191" spans="1:12">
      <c r="A191" s="14"/>
      <c r="B191" s="15"/>
      <c r="C191" s="16"/>
      <c r="D191" s="17" t="s">
        <v>181</v>
      </c>
      <c r="E191" s="7"/>
      <c r="F191" s="18"/>
      <c r="G191" s="19" t="s">
        <v>91</v>
      </c>
      <c r="H191" s="19"/>
      <c r="I191" s="27"/>
      <c r="J191" s="25">
        <v>-39.99</v>
      </c>
      <c r="K191" s="26">
        <f t="shared" si="15"/>
        <v>-39.99</v>
      </c>
      <c r="L191" s="14"/>
    </row>
    <row r="192" spans="1:12">
      <c r="A192" s="20" t="s">
        <v>182</v>
      </c>
      <c r="B192" s="21"/>
      <c r="C192" s="21"/>
      <c r="D192" s="21"/>
      <c r="E192" s="21"/>
      <c r="F192" s="21"/>
      <c r="G192" s="21"/>
      <c r="H192" s="21"/>
      <c r="I192" s="28"/>
      <c r="J192" s="29">
        <f>SUM(J190:J191)</f>
        <v>160.01</v>
      </c>
      <c r="K192" s="34">
        <f t="shared" si="15"/>
        <v>160.01</v>
      </c>
      <c r="L192" s="14"/>
    </row>
    <row r="193" spans="1:12">
      <c r="A193" s="8">
        <v>45734</v>
      </c>
      <c r="B193" s="9">
        <v>20654</v>
      </c>
      <c r="C193" s="10" t="s">
        <v>221</v>
      </c>
      <c r="D193" s="11" t="s">
        <v>180</v>
      </c>
      <c r="E193" s="3">
        <v>245090</v>
      </c>
      <c r="F193" s="12"/>
      <c r="G193" s="13" t="s">
        <v>91</v>
      </c>
      <c r="H193" s="13"/>
      <c r="I193" s="24"/>
      <c r="J193" s="25">
        <v>1100</v>
      </c>
      <c r="K193" s="26">
        <f t="shared" si="15"/>
        <v>1100</v>
      </c>
      <c r="L193" s="8">
        <v>45733</v>
      </c>
    </row>
    <row r="194" spans="1:12">
      <c r="A194" s="14"/>
      <c r="B194" s="15"/>
      <c r="C194" s="16"/>
      <c r="D194" s="17" t="s">
        <v>181</v>
      </c>
      <c r="E194" s="7"/>
      <c r="F194" s="18"/>
      <c r="G194" s="19" t="s">
        <v>91</v>
      </c>
      <c r="H194" s="19"/>
      <c r="I194" s="27"/>
      <c r="J194" s="25">
        <v>-220.77</v>
      </c>
      <c r="K194" s="26">
        <f t="shared" si="15"/>
        <v>-220.77</v>
      </c>
      <c r="L194" s="14"/>
    </row>
    <row r="195" spans="1:12">
      <c r="A195" s="20" t="s">
        <v>182</v>
      </c>
      <c r="B195" s="21"/>
      <c r="C195" s="21"/>
      <c r="D195" s="21"/>
      <c r="E195" s="21"/>
      <c r="F195" s="21"/>
      <c r="G195" s="21"/>
      <c r="H195" s="21"/>
      <c r="I195" s="28"/>
      <c r="J195" s="29">
        <f>SUM(J193:J194)</f>
        <v>879.23</v>
      </c>
      <c r="K195" s="34">
        <f t="shared" si="15"/>
        <v>879.23</v>
      </c>
      <c r="L195" s="14"/>
    </row>
    <row r="196" spans="1:12">
      <c r="A196" s="8">
        <v>45734</v>
      </c>
      <c r="B196" s="9">
        <v>20654</v>
      </c>
      <c r="C196" s="10" t="s">
        <v>231</v>
      </c>
      <c r="D196" s="11" t="s">
        <v>180</v>
      </c>
      <c r="E196" s="3">
        <v>245086</v>
      </c>
      <c r="F196" s="12"/>
      <c r="G196" s="13" t="s">
        <v>91</v>
      </c>
      <c r="H196" s="13"/>
      <c r="I196" s="24"/>
      <c r="J196" s="25">
        <v>200</v>
      </c>
      <c r="K196" s="26">
        <f t="shared" si="15"/>
        <v>200</v>
      </c>
      <c r="L196" s="8">
        <v>45733</v>
      </c>
    </row>
    <row r="197" spans="1:12">
      <c r="A197" s="14"/>
      <c r="B197" s="15"/>
      <c r="C197" s="16"/>
      <c r="D197" s="17" t="s">
        <v>181</v>
      </c>
      <c r="E197" s="7"/>
      <c r="F197" s="18"/>
      <c r="G197" s="19" t="s">
        <v>91</v>
      </c>
      <c r="H197" s="19"/>
      <c r="I197" s="27"/>
      <c r="J197" s="25">
        <v>-48.4</v>
      </c>
      <c r="K197" s="26">
        <f t="shared" si="15"/>
        <v>-48.4</v>
      </c>
      <c r="L197" s="14"/>
    </row>
    <row r="198" spans="1:12">
      <c r="A198" s="20" t="s">
        <v>182</v>
      </c>
      <c r="B198" s="21"/>
      <c r="C198" s="21"/>
      <c r="D198" s="21"/>
      <c r="E198" s="21"/>
      <c r="F198" s="21"/>
      <c r="G198" s="21"/>
      <c r="H198" s="21"/>
      <c r="I198" s="28"/>
      <c r="J198" s="29">
        <f>SUM(J196:J197)</f>
        <v>151.6</v>
      </c>
      <c r="K198" s="34">
        <f t="shared" si="15"/>
        <v>151.6</v>
      </c>
      <c r="L198" s="14"/>
    </row>
    <row r="199" spans="1:12">
      <c r="A199" s="8">
        <v>45734</v>
      </c>
      <c r="B199" s="9">
        <v>20654</v>
      </c>
      <c r="C199" s="10" t="s">
        <v>232</v>
      </c>
      <c r="D199" s="11" t="s">
        <v>180</v>
      </c>
      <c r="E199" s="3">
        <v>245092</v>
      </c>
      <c r="F199" s="12"/>
      <c r="G199" s="13" t="s">
        <v>91</v>
      </c>
      <c r="H199" s="13"/>
      <c r="I199" s="24"/>
      <c r="J199" s="25">
        <v>200</v>
      </c>
      <c r="K199" s="26">
        <f t="shared" si="15"/>
        <v>200</v>
      </c>
      <c r="L199" s="8">
        <v>45733</v>
      </c>
    </row>
    <row r="200" spans="1:12">
      <c r="A200" s="14"/>
      <c r="B200" s="15"/>
      <c r="C200" s="16"/>
      <c r="D200" s="17" t="s">
        <v>181</v>
      </c>
      <c r="E200" s="7"/>
      <c r="F200" s="18"/>
      <c r="G200" s="19" t="s">
        <v>91</v>
      </c>
      <c r="H200" s="19"/>
      <c r="I200" s="27"/>
      <c r="J200" s="25">
        <v>-48.4</v>
      </c>
      <c r="K200" s="26">
        <f t="shared" si="15"/>
        <v>-48.4</v>
      </c>
      <c r="L200" s="14"/>
    </row>
    <row r="201" spans="1:12">
      <c r="A201" s="20" t="s">
        <v>182</v>
      </c>
      <c r="B201" s="21"/>
      <c r="C201" s="21"/>
      <c r="D201" s="21"/>
      <c r="E201" s="21"/>
      <c r="F201" s="21"/>
      <c r="G201" s="21"/>
      <c r="H201" s="21"/>
      <c r="I201" s="28"/>
      <c r="J201" s="29">
        <f>SUM(J199:J200)</f>
        <v>151.6</v>
      </c>
      <c r="K201" s="34">
        <f t="shared" si="15"/>
        <v>151.6</v>
      </c>
      <c r="L201" s="14"/>
    </row>
    <row r="202" spans="1:12">
      <c r="A202" s="8">
        <v>45734</v>
      </c>
      <c r="B202" s="9">
        <v>20654</v>
      </c>
      <c r="C202" s="10" t="s">
        <v>233</v>
      </c>
      <c r="D202" s="11" t="s">
        <v>180</v>
      </c>
      <c r="E202" s="3">
        <v>245263</v>
      </c>
      <c r="F202" s="12"/>
      <c r="G202" s="13" t="s">
        <v>91</v>
      </c>
      <c r="H202" s="13"/>
      <c r="I202" s="24"/>
      <c r="J202" s="25">
        <v>200</v>
      </c>
      <c r="K202" s="26">
        <f t="shared" si="15"/>
        <v>200</v>
      </c>
      <c r="L202" s="8">
        <v>45733</v>
      </c>
    </row>
    <row r="203" spans="1:12">
      <c r="A203" s="14"/>
      <c r="B203" s="15"/>
      <c r="C203" s="16"/>
      <c r="D203" s="17" t="s">
        <v>181</v>
      </c>
      <c r="E203" s="7"/>
      <c r="F203" s="18"/>
      <c r="G203" s="19" t="s">
        <v>91</v>
      </c>
      <c r="H203" s="19"/>
      <c r="I203" s="27"/>
      <c r="J203" s="25">
        <v>-42.76</v>
      </c>
      <c r="K203" s="26">
        <f t="shared" si="15"/>
        <v>-42.76</v>
      </c>
      <c r="L203" s="14"/>
    </row>
    <row r="204" spans="1:12">
      <c r="A204" s="20" t="s">
        <v>182</v>
      </c>
      <c r="B204" s="21"/>
      <c r="C204" s="21"/>
      <c r="D204" s="21"/>
      <c r="E204" s="21"/>
      <c r="F204" s="21"/>
      <c r="G204" s="21"/>
      <c r="H204" s="21"/>
      <c r="I204" s="28"/>
      <c r="J204" s="29">
        <f>SUM(J202:J203)</f>
        <v>157.24</v>
      </c>
      <c r="K204" s="34">
        <f t="shared" si="15"/>
        <v>157.24</v>
      </c>
      <c r="L204" s="14"/>
    </row>
    <row r="205" spans="1:12">
      <c r="A205" s="8">
        <v>45734</v>
      </c>
      <c r="B205" s="9">
        <v>20654</v>
      </c>
      <c r="C205" s="10" t="s">
        <v>234</v>
      </c>
      <c r="D205" s="11" t="s">
        <v>180</v>
      </c>
      <c r="E205" s="3">
        <v>245091</v>
      </c>
      <c r="F205" s="12"/>
      <c r="G205" s="13" t="s">
        <v>91</v>
      </c>
      <c r="H205" s="13"/>
      <c r="I205" s="24"/>
      <c r="J205" s="25">
        <v>200</v>
      </c>
      <c r="K205" s="26">
        <f t="shared" si="15"/>
        <v>200</v>
      </c>
      <c r="L205" s="8">
        <v>45733</v>
      </c>
    </row>
    <row r="206" spans="1:12">
      <c r="A206" s="14"/>
      <c r="B206" s="15"/>
      <c r="C206" s="16"/>
      <c r="D206" s="17" t="s">
        <v>181</v>
      </c>
      <c r="E206" s="7"/>
      <c r="F206" s="18"/>
      <c r="G206" s="19" t="s">
        <v>91</v>
      </c>
      <c r="H206" s="19"/>
      <c r="I206" s="27"/>
      <c r="J206" s="25">
        <v>-43.61</v>
      </c>
      <c r="K206" s="26">
        <f t="shared" si="15"/>
        <v>-43.61</v>
      </c>
      <c r="L206" s="14"/>
    </row>
    <row r="207" spans="1:12">
      <c r="A207" s="20" t="s">
        <v>182</v>
      </c>
      <c r="B207" s="21"/>
      <c r="C207" s="21"/>
      <c r="D207" s="21"/>
      <c r="E207" s="21"/>
      <c r="F207" s="21"/>
      <c r="G207" s="21"/>
      <c r="H207" s="21"/>
      <c r="I207" s="28"/>
      <c r="J207" s="29">
        <f>SUM(J205:J206)</f>
        <v>156.39</v>
      </c>
      <c r="K207" s="34">
        <f t="shared" si="15"/>
        <v>156.39</v>
      </c>
      <c r="L207" s="14"/>
    </row>
    <row r="208" spans="1:12">
      <c r="A208" s="8">
        <v>45734</v>
      </c>
      <c r="B208" s="9">
        <v>20654</v>
      </c>
      <c r="C208" s="10" t="s">
        <v>235</v>
      </c>
      <c r="D208" s="11" t="s">
        <v>180</v>
      </c>
      <c r="E208" s="3">
        <v>245094</v>
      </c>
      <c r="F208" s="12"/>
      <c r="G208" s="13" t="s">
        <v>91</v>
      </c>
      <c r="H208" s="13"/>
      <c r="I208" s="24"/>
      <c r="J208" s="25">
        <v>1100</v>
      </c>
      <c r="K208" s="26">
        <f t="shared" si="15"/>
        <v>1100</v>
      </c>
      <c r="L208" s="8">
        <v>45733</v>
      </c>
    </row>
    <row r="209" spans="1:12">
      <c r="A209" s="14"/>
      <c r="B209" s="15"/>
      <c r="C209" s="16"/>
      <c r="D209" s="17" t="s">
        <v>181</v>
      </c>
      <c r="E209" s="7"/>
      <c r="F209" s="18"/>
      <c r="G209" s="19" t="s">
        <v>91</v>
      </c>
      <c r="H209" s="19"/>
      <c r="I209" s="27"/>
      <c r="J209" s="25">
        <v>-226.71</v>
      </c>
      <c r="K209" s="26">
        <f t="shared" si="15"/>
        <v>-226.71</v>
      </c>
      <c r="L209" s="14"/>
    </row>
    <row r="210" spans="1:12">
      <c r="A210" s="20" t="s">
        <v>182</v>
      </c>
      <c r="B210" s="21"/>
      <c r="C210" s="21"/>
      <c r="D210" s="21"/>
      <c r="E210" s="21"/>
      <c r="F210" s="21"/>
      <c r="G210" s="21"/>
      <c r="H210" s="21"/>
      <c r="I210" s="28"/>
      <c r="J210" s="29">
        <f>SUM(J208:J209)</f>
        <v>873.29</v>
      </c>
      <c r="K210" s="34">
        <f t="shared" si="15"/>
        <v>873.29</v>
      </c>
      <c r="L210" s="14"/>
    </row>
    <row r="211" spans="1:12">
      <c r="A211" s="8">
        <v>45734</v>
      </c>
      <c r="B211" s="9">
        <v>20654</v>
      </c>
      <c r="C211" s="10" t="s">
        <v>236</v>
      </c>
      <c r="D211" s="11" t="s">
        <v>180</v>
      </c>
      <c r="E211" s="3">
        <v>245097</v>
      </c>
      <c r="F211" s="12"/>
      <c r="G211" s="13" t="s">
        <v>91</v>
      </c>
      <c r="H211" s="13"/>
      <c r="I211" s="24"/>
      <c r="J211" s="25">
        <v>196.2</v>
      </c>
      <c r="K211" s="26">
        <f t="shared" si="15"/>
        <v>196.2</v>
      </c>
      <c r="L211" s="8">
        <v>45733</v>
      </c>
    </row>
    <row r="212" spans="1:12">
      <c r="A212" s="14"/>
      <c r="B212" s="15"/>
      <c r="C212" s="16"/>
      <c r="D212" s="17" t="s">
        <v>181</v>
      </c>
      <c r="E212" s="7"/>
      <c r="F212" s="18"/>
      <c r="G212" s="19" t="s">
        <v>91</v>
      </c>
      <c r="H212" s="19"/>
      <c r="I212" s="27"/>
      <c r="J212" s="25">
        <v>-40.09</v>
      </c>
      <c r="K212" s="26">
        <f t="shared" si="15"/>
        <v>-40.09</v>
      </c>
      <c r="L212" s="14"/>
    </row>
    <row r="213" spans="1:12">
      <c r="A213" s="20" t="s">
        <v>182</v>
      </c>
      <c r="B213" s="21"/>
      <c r="C213" s="21"/>
      <c r="D213" s="21"/>
      <c r="E213" s="21"/>
      <c r="F213" s="21"/>
      <c r="G213" s="21"/>
      <c r="H213" s="21"/>
      <c r="I213" s="28"/>
      <c r="J213" s="29">
        <f>SUM(J211:J212)</f>
        <v>156.11</v>
      </c>
      <c r="K213" s="34">
        <f t="shared" si="15"/>
        <v>156.11</v>
      </c>
      <c r="L213" s="14"/>
    </row>
    <row r="214" spans="1:12">
      <c r="A214" s="8">
        <v>45734</v>
      </c>
      <c r="B214" s="9">
        <v>20654</v>
      </c>
      <c r="C214" s="10" t="s">
        <v>237</v>
      </c>
      <c r="D214" s="11" t="s">
        <v>180</v>
      </c>
      <c r="E214" s="3">
        <v>244488</v>
      </c>
      <c r="F214" s="12"/>
      <c r="G214" s="13" t="s">
        <v>91</v>
      </c>
      <c r="H214" s="13"/>
      <c r="I214" s="24"/>
      <c r="J214" s="25">
        <v>343.35</v>
      </c>
      <c r="K214" s="26">
        <f t="shared" si="15"/>
        <v>343.35</v>
      </c>
      <c r="L214" s="8">
        <v>45733</v>
      </c>
    </row>
    <row r="215" spans="1:12">
      <c r="A215" s="14"/>
      <c r="B215" s="15"/>
      <c r="C215" s="16"/>
      <c r="D215" s="17" t="s">
        <v>181</v>
      </c>
      <c r="E215" s="7"/>
      <c r="F215" s="18"/>
      <c r="G215" s="19" t="s">
        <v>91</v>
      </c>
      <c r="H215" s="19"/>
      <c r="I215" s="27"/>
      <c r="J215" s="25">
        <v>-72.7</v>
      </c>
      <c r="K215" s="26">
        <f t="shared" si="15"/>
        <v>-72.7</v>
      </c>
      <c r="L215" s="14"/>
    </row>
    <row r="216" spans="1:12">
      <c r="A216" s="20" t="s">
        <v>182</v>
      </c>
      <c r="B216" s="21"/>
      <c r="C216" s="21"/>
      <c r="D216" s="21"/>
      <c r="E216" s="21"/>
      <c r="F216" s="21"/>
      <c r="G216" s="21"/>
      <c r="H216" s="21"/>
      <c r="I216" s="28"/>
      <c r="J216" s="29">
        <f>SUM(J214:J215)</f>
        <v>270.65</v>
      </c>
      <c r="K216" s="34">
        <f t="shared" si="15"/>
        <v>270.65</v>
      </c>
      <c r="L216" s="14"/>
    </row>
    <row r="217" spans="1:12">
      <c r="A217" s="8">
        <v>45734</v>
      </c>
      <c r="B217" s="9">
        <v>20654</v>
      </c>
      <c r="C217" s="10" t="s">
        <v>238</v>
      </c>
      <c r="D217" s="11" t="s">
        <v>180</v>
      </c>
      <c r="E217" s="3">
        <v>245266</v>
      </c>
      <c r="F217" s="12"/>
      <c r="G217" s="13" t="s">
        <v>91</v>
      </c>
      <c r="H217" s="13"/>
      <c r="I217" s="24"/>
      <c r="J217" s="25">
        <v>200</v>
      </c>
      <c r="K217" s="26">
        <f t="shared" si="15"/>
        <v>200</v>
      </c>
      <c r="L217" s="8">
        <v>45733</v>
      </c>
    </row>
    <row r="218" spans="1:12">
      <c r="A218" s="14"/>
      <c r="B218" s="15"/>
      <c r="C218" s="16"/>
      <c r="D218" s="17" t="s">
        <v>181</v>
      </c>
      <c r="E218" s="7"/>
      <c r="F218" s="18"/>
      <c r="G218" s="19" t="s">
        <v>91</v>
      </c>
      <c r="H218" s="19"/>
      <c r="I218" s="27"/>
      <c r="J218" s="25">
        <v>-48.4</v>
      </c>
      <c r="K218" s="26">
        <f t="shared" si="15"/>
        <v>-48.4</v>
      </c>
      <c r="L218" s="14"/>
    </row>
    <row r="219" spans="1:12">
      <c r="A219" s="20" t="s">
        <v>182</v>
      </c>
      <c r="B219" s="21"/>
      <c r="C219" s="21"/>
      <c r="D219" s="21"/>
      <c r="E219" s="21"/>
      <c r="F219" s="21"/>
      <c r="G219" s="21"/>
      <c r="H219" s="21"/>
      <c r="I219" s="28"/>
      <c r="J219" s="29">
        <f>SUM(J217:J218)</f>
        <v>151.6</v>
      </c>
      <c r="K219" s="34">
        <f t="shared" si="15"/>
        <v>151.6</v>
      </c>
      <c r="L219" s="14"/>
    </row>
    <row r="220" spans="1:12">
      <c r="A220" s="8">
        <v>45734</v>
      </c>
      <c r="B220" s="9">
        <v>20654</v>
      </c>
      <c r="C220" s="10" t="s">
        <v>217</v>
      </c>
      <c r="D220" s="11" t="s">
        <v>180</v>
      </c>
      <c r="E220" s="3">
        <v>244699</v>
      </c>
      <c r="F220" s="12"/>
      <c r="G220" s="13" t="s">
        <v>91</v>
      </c>
      <c r="H220" s="13"/>
      <c r="I220" s="24"/>
      <c r="J220" s="25">
        <v>2158.2</v>
      </c>
      <c r="K220" s="26">
        <f t="shared" si="15"/>
        <v>2158.2</v>
      </c>
      <c r="L220" s="8">
        <v>45733</v>
      </c>
    </row>
    <row r="221" spans="1:12">
      <c r="A221" s="14"/>
      <c r="B221" s="15"/>
      <c r="C221" s="16"/>
      <c r="D221" s="17" t="s">
        <v>181</v>
      </c>
      <c r="E221" s="7"/>
      <c r="F221" s="18"/>
      <c r="G221" s="19" t="s">
        <v>91</v>
      </c>
      <c r="H221" s="19"/>
      <c r="I221" s="27"/>
      <c r="J221" s="25">
        <v>-461.46</v>
      </c>
      <c r="K221" s="26">
        <f t="shared" si="15"/>
        <v>-461.46</v>
      </c>
      <c r="L221" s="14"/>
    </row>
    <row r="222" spans="1:12">
      <c r="A222" s="20" t="s">
        <v>182</v>
      </c>
      <c r="B222" s="21"/>
      <c r="C222" s="21"/>
      <c r="D222" s="21"/>
      <c r="E222" s="21"/>
      <c r="F222" s="21"/>
      <c r="G222" s="21"/>
      <c r="H222" s="21"/>
      <c r="I222" s="28"/>
      <c r="J222" s="29">
        <f>SUM(J220:J221)</f>
        <v>1696.74</v>
      </c>
      <c r="K222" s="34">
        <f t="shared" si="15"/>
        <v>1696.74</v>
      </c>
      <c r="L222" s="14"/>
    </row>
    <row r="223" spans="1:12">
      <c r="A223" s="8">
        <v>45734</v>
      </c>
      <c r="B223" s="9">
        <v>20654</v>
      </c>
      <c r="C223" s="10" t="s">
        <v>239</v>
      </c>
      <c r="D223" s="11" t="s">
        <v>180</v>
      </c>
      <c r="E223" s="3">
        <v>245417</v>
      </c>
      <c r="F223" s="12"/>
      <c r="G223" s="13" t="s">
        <v>91</v>
      </c>
      <c r="H223" s="13"/>
      <c r="I223" s="24"/>
      <c r="J223" s="25">
        <v>200</v>
      </c>
      <c r="K223" s="26">
        <f t="shared" si="15"/>
        <v>200</v>
      </c>
      <c r="L223" s="8">
        <v>45733</v>
      </c>
    </row>
    <row r="224" spans="1:12">
      <c r="A224" s="14"/>
      <c r="B224" s="15"/>
      <c r="C224" s="16"/>
      <c r="D224" s="17" t="s">
        <v>181</v>
      </c>
      <c r="E224" s="7"/>
      <c r="F224" s="18"/>
      <c r="G224" s="19" t="s">
        <v>91</v>
      </c>
      <c r="H224" s="19"/>
      <c r="I224" s="27"/>
      <c r="J224" s="25">
        <v>-39.99</v>
      </c>
      <c r="K224" s="26">
        <f t="shared" si="15"/>
        <v>-39.99</v>
      </c>
      <c r="L224" s="14"/>
    </row>
    <row r="225" spans="1:12">
      <c r="A225" s="20" t="s">
        <v>182</v>
      </c>
      <c r="B225" s="21"/>
      <c r="C225" s="21"/>
      <c r="D225" s="21"/>
      <c r="E225" s="21"/>
      <c r="F225" s="21"/>
      <c r="G225" s="21"/>
      <c r="H225" s="21"/>
      <c r="I225" s="28"/>
      <c r="J225" s="29">
        <f>SUM(J223:J224)</f>
        <v>160.01</v>
      </c>
      <c r="K225" s="34">
        <f t="shared" si="15"/>
        <v>160.01</v>
      </c>
      <c r="L225" s="14"/>
    </row>
    <row r="226" spans="1:12">
      <c r="A226" s="8">
        <v>45734</v>
      </c>
      <c r="B226" s="9">
        <v>20654</v>
      </c>
      <c r="C226" s="22" t="s">
        <v>195</v>
      </c>
      <c r="D226" s="11" t="s">
        <v>180</v>
      </c>
      <c r="E226" s="3"/>
      <c r="F226" s="12"/>
      <c r="G226" s="13" t="s">
        <v>91</v>
      </c>
      <c r="H226" s="13"/>
      <c r="I226" s="24"/>
      <c r="J226" s="25">
        <v>-116.52</v>
      </c>
      <c r="K226" s="26">
        <f t="shared" si="15"/>
        <v>-116.52</v>
      </c>
      <c r="L226" s="8">
        <v>45733</v>
      </c>
    </row>
    <row r="227" spans="1:12">
      <c r="A227" s="14"/>
      <c r="B227" s="15"/>
      <c r="C227" s="16"/>
      <c r="D227" s="17" t="s">
        <v>181</v>
      </c>
      <c r="E227" s="7"/>
      <c r="F227" s="18"/>
      <c r="G227" s="19" t="s">
        <v>91</v>
      </c>
      <c r="H227" s="19"/>
      <c r="I227" s="27"/>
      <c r="J227" s="25"/>
      <c r="K227" s="26">
        <f t="shared" si="15"/>
        <v>0</v>
      </c>
      <c r="L227" s="14"/>
    </row>
    <row r="228" spans="1:12">
      <c r="A228" s="20" t="s">
        <v>182</v>
      </c>
      <c r="B228" s="21"/>
      <c r="C228" s="21"/>
      <c r="D228" s="21"/>
      <c r="E228" s="21"/>
      <c r="F228" s="21"/>
      <c r="G228" s="21"/>
      <c r="H228" s="21"/>
      <c r="I228" s="28"/>
      <c r="J228" s="30">
        <f>SUM(J226:J227)</f>
        <v>-116.52</v>
      </c>
      <c r="K228" s="34">
        <f t="shared" si="15"/>
        <v>-116.52</v>
      </c>
      <c r="L228" s="14"/>
    </row>
    <row r="229" spans="1:12">
      <c r="A229" s="8">
        <v>45734</v>
      </c>
      <c r="B229" s="9">
        <v>20654</v>
      </c>
      <c r="C229" s="10" t="s">
        <v>240</v>
      </c>
      <c r="D229" s="11" t="s">
        <v>180</v>
      </c>
      <c r="E229" s="3">
        <v>244670</v>
      </c>
      <c r="F229" s="12"/>
      <c r="G229" s="13" t="s">
        <v>91</v>
      </c>
      <c r="H229" s="13"/>
      <c r="I229" s="24"/>
      <c r="J229" s="25">
        <v>1079.1</v>
      </c>
      <c r="K229" s="26">
        <f t="shared" si="15"/>
        <v>1079.1</v>
      </c>
      <c r="L229" s="8">
        <v>45733</v>
      </c>
    </row>
    <row r="230" spans="1:12">
      <c r="A230" s="14"/>
      <c r="B230" s="15"/>
      <c r="C230" s="16"/>
      <c r="D230" s="17" t="s">
        <v>181</v>
      </c>
      <c r="E230" s="7"/>
      <c r="F230" s="18"/>
      <c r="G230" s="19" t="s">
        <v>91</v>
      </c>
      <c r="H230" s="19"/>
      <c r="I230" s="27"/>
      <c r="J230" s="25">
        <v>-231.59</v>
      </c>
      <c r="K230" s="26">
        <f t="shared" si="15"/>
        <v>-231.59</v>
      </c>
      <c r="L230" s="14"/>
    </row>
    <row r="231" spans="1:12">
      <c r="A231" s="20" t="s">
        <v>182</v>
      </c>
      <c r="B231" s="21"/>
      <c r="C231" s="21"/>
      <c r="D231" s="21"/>
      <c r="E231" s="21"/>
      <c r="F231" s="21"/>
      <c r="G231" s="21"/>
      <c r="H231" s="21"/>
      <c r="I231" s="28"/>
      <c r="J231" s="29">
        <f>SUM(J229:J230)</f>
        <v>847.51</v>
      </c>
      <c r="K231" s="34">
        <f t="shared" si="15"/>
        <v>847.51</v>
      </c>
      <c r="L231" s="14"/>
    </row>
    <row r="232" spans="1:12">
      <c r="A232" s="8">
        <v>45734</v>
      </c>
      <c r="B232" s="9">
        <v>20654</v>
      </c>
      <c r="C232" s="10" t="s">
        <v>241</v>
      </c>
      <c r="D232" s="11" t="s">
        <v>180</v>
      </c>
      <c r="E232" s="3">
        <v>244679</v>
      </c>
      <c r="F232" s="12"/>
      <c r="G232" s="13" t="s">
        <v>91</v>
      </c>
      <c r="H232" s="13"/>
      <c r="I232" s="24"/>
      <c r="J232" s="25">
        <v>1053.8</v>
      </c>
      <c r="K232" s="26">
        <f t="shared" si="15"/>
        <v>1053.8</v>
      </c>
      <c r="L232" s="8">
        <v>45733</v>
      </c>
    </row>
    <row r="233" spans="1:12">
      <c r="A233" s="14"/>
      <c r="B233" s="15"/>
      <c r="C233" s="16"/>
      <c r="D233" s="17" t="s">
        <v>181</v>
      </c>
      <c r="E233" s="7"/>
      <c r="F233" s="18"/>
      <c r="G233" s="19" t="s">
        <v>91</v>
      </c>
      <c r="H233" s="19"/>
      <c r="I233" s="27"/>
      <c r="J233" s="25">
        <v>-215.9</v>
      </c>
      <c r="K233" s="26">
        <f t="shared" si="15"/>
        <v>-215.9</v>
      </c>
      <c r="L233" s="14"/>
    </row>
    <row r="234" spans="1:12">
      <c r="A234" s="20" t="s">
        <v>182</v>
      </c>
      <c r="B234" s="21"/>
      <c r="C234" s="21"/>
      <c r="D234" s="21"/>
      <c r="E234" s="21"/>
      <c r="F234" s="21"/>
      <c r="G234" s="21"/>
      <c r="H234" s="21"/>
      <c r="I234" s="28"/>
      <c r="J234" s="29">
        <f>SUM(J232:J233)</f>
        <v>837.9</v>
      </c>
      <c r="K234" s="34">
        <f t="shared" si="15"/>
        <v>837.9</v>
      </c>
      <c r="L234" s="14"/>
    </row>
    <row r="235" spans="1:12">
      <c r="A235" s="8">
        <v>45734</v>
      </c>
      <c r="B235" s="9">
        <v>20654</v>
      </c>
      <c r="C235" s="10" t="s">
        <v>242</v>
      </c>
      <c r="D235" s="11" t="s">
        <v>180</v>
      </c>
      <c r="E235" s="3">
        <v>245093</v>
      </c>
      <c r="F235" s="12"/>
      <c r="G235" s="13" t="s">
        <v>91</v>
      </c>
      <c r="H235" s="13"/>
      <c r="I235" s="24"/>
      <c r="J235" s="25">
        <v>4400</v>
      </c>
      <c r="K235" s="26">
        <f t="shared" si="15"/>
        <v>4400</v>
      </c>
      <c r="L235" s="8">
        <v>45733</v>
      </c>
    </row>
    <row r="236" spans="1:12">
      <c r="A236" s="14"/>
      <c r="B236" s="15"/>
      <c r="C236" s="16"/>
      <c r="D236" s="17" t="s">
        <v>181</v>
      </c>
      <c r="E236" s="7"/>
      <c r="F236" s="18"/>
      <c r="G236" s="19" t="s">
        <v>91</v>
      </c>
      <c r="H236" s="19"/>
      <c r="I236" s="27"/>
      <c r="J236" s="25">
        <v>-941.6</v>
      </c>
      <c r="K236" s="26">
        <f t="shared" si="15"/>
        <v>-941.6</v>
      </c>
      <c r="L236" s="14"/>
    </row>
    <row r="237" spans="1:12">
      <c r="A237" s="20" t="s">
        <v>182</v>
      </c>
      <c r="B237" s="21"/>
      <c r="C237" s="21"/>
      <c r="D237" s="21"/>
      <c r="E237" s="21"/>
      <c r="F237" s="21"/>
      <c r="G237" s="21"/>
      <c r="H237" s="21"/>
      <c r="I237" s="28"/>
      <c r="J237" s="29">
        <f>SUM(J235:J236)</f>
        <v>3458.4</v>
      </c>
      <c r="K237" s="34">
        <f t="shared" si="15"/>
        <v>3458.4</v>
      </c>
      <c r="L237" s="14"/>
    </row>
    <row r="238" spans="1:12">
      <c r="A238" s="8">
        <v>45734</v>
      </c>
      <c r="B238" s="9">
        <v>20654</v>
      </c>
      <c r="C238" s="10" t="s">
        <v>243</v>
      </c>
      <c r="D238" s="11" t="s">
        <v>180</v>
      </c>
      <c r="E238" s="3">
        <v>244673</v>
      </c>
      <c r="F238" s="12"/>
      <c r="G238" s="13" t="s">
        <v>91</v>
      </c>
      <c r="H238" s="13"/>
      <c r="I238" s="24"/>
      <c r="J238" s="25">
        <v>392.4</v>
      </c>
      <c r="K238" s="26">
        <f t="shared" si="15"/>
        <v>392.4</v>
      </c>
      <c r="L238" s="8">
        <v>45733</v>
      </c>
    </row>
    <row r="239" spans="1:12">
      <c r="A239" s="14"/>
      <c r="B239" s="15"/>
      <c r="C239" s="16"/>
      <c r="D239" s="17" t="s">
        <v>181</v>
      </c>
      <c r="E239" s="7"/>
      <c r="F239" s="18"/>
      <c r="G239" s="19" t="s">
        <v>91</v>
      </c>
      <c r="H239" s="19"/>
      <c r="I239" s="27"/>
      <c r="J239" s="25">
        <v>-78.48</v>
      </c>
      <c r="K239" s="26">
        <f t="shared" si="15"/>
        <v>-78.48</v>
      </c>
      <c r="L239" s="14"/>
    </row>
    <row r="240" spans="1:12">
      <c r="A240" s="20" t="s">
        <v>182</v>
      </c>
      <c r="B240" s="21"/>
      <c r="C240" s="21"/>
      <c r="D240" s="21"/>
      <c r="E240" s="21"/>
      <c r="F240" s="21"/>
      <c r="G240" s="21"/>
      <c r="H240" s="21"/>
      <c r="I240" s="28"/>
      <c r="J240" s="29">
        <f>SUM(J238:J239)</f>
        <v>313.92</v>
      </c>
      <c r="K240" s="34">
        <f t="shared" si="15"/>
        <v>313.92</v>
      </c>
      <c r="L240" s="14"/>
    </row>
    <row r="241" spans="1:12">
      <c r="A241" s="8">
        <v>45734</v>
      </c>
      <c r="B241" s="9">
        <v>20654</v>
      </c>
      <c r="C241" s="10" t="s">
        <v>244</v>
      </c>
      <c r="D241" s="11" t="s">
        <v>180</v>
      </c>
      <c r="E241" s="3">
        <v>244560</v>
      </c>
      <c r="F241" s="12"/>
      <c r="G241" s="13" t="s">
        <v>91</v>
      </c>
      <c r="H241" s="13"/>
      <c r="I241" s="24"/>
      <c r="J241" s="25">
        <v>196.2</v>
      </c>
      <c r="K241" s="26">
        <f t="shared" si="15"/>
        <v>196.2</v>
      </c>
      <c r="L241" s="8">
        <v>45733</v>
      </c>
    </row>
    <row r="242" spans="1:12">
      <c r="A242" s="14"/>
      <c r="B242" s="15"/>
      <c r="C242" s="16"/>
      <c r="D242" s="17" t="s">
        <v>181</v>
      </c>
      <c r="E242" s="7"/>
      <c r="F242" s="18"/>
      <c r="G242" s="19" t="s">
        <v>91</v>
      </c>
      <c r="H242" s="19"/>
      <c r="I242" s="27"/>
      <c r="J242" s="25">
        <v>-40.09</v>
      </c>
      <c r="K242" s="26">
        <f t="shared" si="15"/>
        <v>-40.09</v>
      </c>
      <c r="L242" s="14"/>
    </row>
    <row r="243" spans="1:12">
      <c r="A243" s="20" t="s">
        <v>182</v>
      </c>
      <c r="B243" s="21"/>
      <c r="C243" s="21"/>
      <c r="D243" s="21"/>
      <c r="E243" s="21"/>
      <c r="F243" s="21"/>
      <c r="G243" s="21"/>
      <c r="H243" s="21"/>
      <c r="I243" s="28"/>
      <c r="J243" s="29">
        <f>SUM(J241:J242)</f>
        <v>156.11</v>
      </c>
      <c r="K243" s="34">
        <f t="shared" si="15"/>
        <v>156.11</v>
      </c>
      <c r="L243" s="14"/>
    </row>
    <row r="244" spans="1:12">
      <c r="A244" s="8">
        <v>45734</v>
      </c>
      <c r="B244" s="9">
        <v>20654</v>
      </c>
      <c r="C244" s="10" t="s">
        <v>245</v>
      </c>
      <c r="D244" s="11" t="s">
        <v>180</v>
      </c>
      <c r="E244" s="3">
        <v>244255</v>
      </c>
      <c r="F244" s="12"/>
      <c r="G244" s="13" t="s">
        <v>91</v>
      </c>
      <c r="H244" s="13"/>
      <c r="I244" s="24"/>
      <c r="J244" s="25">
        <v>196.2</v>
      </c>
      <c r="K244" s="26">
        <f t="shared" si="15"/>
        <v>196.2</v>
      </c>
      <c r="L244" s="8">
        <v>45733</v>
      </c>
    </row>
    <row r="245" spans="1:12">
      <c r="A245" s="14"/>
      <c r="B245" s="15"/>
      <c r="C245" s="16"/>
      <c r="D245" s="17" t="s">
        <v>181</v>
      </c>
      <c r="E245" s="7"/>
      <c r="F245" s="18"/>
      <c r="G245" s="19" t="s">
        <v>91</v>
      </c>
      <c r="H245" s="19"/>
      <c r="I245" s="27"/>
      <c r="J245" s="25">
        <v>-43.84</v>
      </c>
      <c r="K245" s="26">
        <f t="shared" si="15"/>
        <v>-43.84</v>
      </c>
      <c r="L245" s="14"/>
    </row>
    <row r="246" spans="1:12">
      <c r="A246" s="20" t="s">
        <v>182</v>
      </c>
      <c r="B246" s="21"/>
      <c r="C246" s="21"/>
      <c r="D246" s="21"/>
      <c r="E246" s="21"/>
      <c r="F246" s="21"/>
      <c r="G246" s="21"/>
      <c r="H246" s="21"/>
      <c r="I246" s="28"/>
      <c r="J246" s="29">
        <f>SUM(J244:J245)</f>
        <v>152.36</v>
      </c>
      <c r="K246" s="34">
        <f t="shared" si="15"/>
        <v>152.36</v>
      </c>
      <c r="L246" s="14"/>
    </row>
    <row r="247" spans="1:12">
      <c r="A247" s="8">
        <v>45734</v>
      </c>
      <c r="B247" s="9">
        <v>20654</v>
      </c>
      <c r="C247" s="10" t="s">
        <v>246</v>
      </c>
      <c r="D247" s="11" t="s">
        <v>180</v>
      </c>
      <c r="E247" s="3">
        <v>244674</v>
      </c>
      <c r="F247" s="12"/>
      <c r="G247" s="13" t="s">
        <v>91</v>
      </c>
      <c r="H247" s="13"/>
      <c r="I247" s="24"/>
      <c r="J247" s="25">
        <v>392.4</v>
      </c>
      <c r="K247" s="26">
        <f t="shared" si="15"/>
        <v>392.4</v>
      </c>
      <c r="L247" s="8">
        <v>45733</v>
      </c>
    </row>
    <row r="248" spans="1:12">
      <c r="A248" s="14"/>
      <c r="B248" s="15"/>
      <c r="C248" s="16"/>
      <c r="D248" s="17" t="s">
        <v>181</v>
      </c>
      <c r="E248" s="7"/>
      <c r="F248" s="18"/>
      <c r="G248" s="19" t="s">
        <v>91</v>
      </c>
      <c r="H248" s="19"/>
      <c r="I248" s="27"/>
      <c r="J248" s="25">
        <v>-78.48</v>
      </c>
      <c r="K248" s="26">
        <f t="shared" si="15"/>
        <v>-78.48</v>
      </c>
      <c r="L248" s="14"/>
    </row>
    <row r="249" spans="1:12">
      <c r="A249" s="20" t="s">
        <v>182</v>
      </c>
      <c r="B249" s="21"/>
      <c r="C249" s="21"/>
      <c r="D249" s="21"/>
      <c r="E249" s="21"/>
      <c r="F249" s="21"/>
      <c r="G249" s="21"/>
      <c r="H249" s="21"/>
      <c r="I249" s="28"/>
      <c r="J249" s="29">
        <f>SUM(J247:J248)</f>
        <v>313.92</v>
      </c>
      <c r="K249" s="34">
        <f t="shared" si="15"/>
        <v>313.92</v>
      </c>
      <c r="L249" s="14"/>
    </row>
    <row r="250" spans="1:12">
      <c r="A250" s="8">
        <v>45734</v>
      </c>
      <c r="B250" s="9">
        <v>20654</v>
      </c>
      <c r="C250" s="10" t="s">
        <v>247</v>
      </c>
      <c r="D250" s="11" t="s">
        <v>180</v>
      </c>
      <c r="E250" s="3">
        <v>244253</v>
      </c>
      <c r="F250" s="12"/>
      <c r="G250" s="13" t="s">
        <v>91</v>
      </c>
      <c r="H250" s="13"/>
      <c r="I250" s="24"/>
      <c r="J250" s="25">
        <v>343.35</v>
      </c>
      <c r="K250" s="26">
        <f t="shared" si="15"/>
        <v>343.35</v>
      </c>
      <c r="L250" s="8">
        <v>45733</v>
      </c>
    </row>
    <row r="251" spans="1:12">
      <c r="A251" s="14"/>
      <c r="B251" s="15"/>
      <c r="C251" s="16"/>
      <c r="D251" s="17" t="s">
        <v>181</v>
      </c>
      <c r="E251" s="7"/>
      <c r="F251" s="18"/>
      <c r="G251" s="19" t="s">
        <v>91</v>
      </c>
      <c r="H251" s="19"/>
      <c r="I251" s="27"/>
      <c r="J251" s="25">
        <v>-68.64</v>
      </c>
      <c r="K251" s="26">
        <f t="shared" ref="K251:K267" si="16">J251+F251</f>
        <v>-68.64</v>
      </c>
      <c r="L251" s="14"/>
    </row>
    <row r="252" spans="1:12">
      <c r="A252" s="20" t="s">
        <v>182</v>
      </c>
      <c r="B252" s="21"/>
      <c r="C252" s="21"/>
      <c r="D252" s="21"/>
      <c r="E252" s="21"/>
      <c r="F252" s="21"/>
      <c r="G252" s="21"/>
      <c r="H252" s="21"/>
      <c r="I252" s="28"/>
      <c r="J252" s="29">
        <f>SUM(J250:J251)</f>
        <v>274.71</v>
      </c>
      <c r="K252" s="34">
        <f t="shared" si="16"/>
        <v>274.71</v>
      </c>
      <c r="L252" s="14"/>
    </row>
    <row r="253" spans="1:12">
      <c r="A253" s="8">
        <v>45734</v>
      </c>
      <c r="B253" s="9">
        <v>20654</v>
      </c>
      <c r="C253" s="10" t="s">
        <v>248</v>
      </c>
      <c r="D253" s="11" t="s">
        <v>180</v>
      </c>
      <c r="E253" s="3">
        <v>244558</v>
      </c>
      <c r="F253" s="12"/>
      <c r="G253" s="13" t="s">
        <v>91</v>
      </c>
      <c r="H253" s="13"/>
      <c r="I253" s="24"/>
      <c r="J253" s="25">
        <v>546.2</v>
      </c>
      <c r="K253" s="26">
        <f t="shared" si="16"/>
        <v>546.2</v>
      </c>
      <c r="L253" s="8">
        <v>45733</v>
      </c>
    </row>
    <row r="254" spans="1:12">
      <c r="A254" s="14"/>
      <c r="B254" s="15"/>
      <c r="C254" s="16"/>
      <c r="D254" s="17" t="s">
        <v>181</v>
      </c>
      <c r="E254" s="7"/>
      <c r="F254" s="18"/>
      <c r="G254" s="19" t="s">
        <v>91</v>
      </c>
      <c r="H254" s="19"/>
      <c r="I254" s="27"/>
      <c r="J254" s="25">
        <v>-109.22</v>
      </c>
      <c r="K254" s="26">
        <f t="shared" si="16"/>
        <v>-109.22</v>
      </c>
      <c r="L254" s="14"/>
    </row>
    <row r="255" spans="1:12">
      <c r="A255" s="20" t="s">
        <v>182</v>
      </c>
      <c r="B255" s="21"/>
      <c r="C255" s="21"/>
      <c r="D255" s="21"/>
      <c r="E255" s="21"/>
      <c r="F255" s="21"/>
      <c r="G255" s="21"/>
      <c r="H255" s="21"/>
      <c r="I255" s="28"/>
      <c r="J255" s="29">
        <f>SUM(J253:J254)</f>
        <v>436.98</v>
      </c>
      <c r="K255" s="34">
        <f t="shared" si="16"/>
        <v>436.98</v>
      </c>
      <c r="L255" s="14"/>
    </row>
    <row r="256" spans="1:12">
      <c r="A256" s="8">
        <v>45734</v>
      </c>
      <c r="B256" s="9">
        <v>20654</v>
      </c>
      <c r="C256" s="10" t="s">
        <v>249</v>
      </c>
      <c r="D256" s="11" t="s">
        <v>180</v>
      </c>
      <c r="E256" s="3">
        <v>244334</v>
      </c>
      <c r="F256" s="12"/>
      <c r="G256" s="13" t="s">
        <v>91</v>
      </c>
      <c r="H256" s="13"/>
      <c r="I256" s="24"/>
      <c r="J256" s="25">
        <v>1079.1</v>
      </c>
      <c r="K256" s="26">
        <f t="shared" si="16"/>
        <v>1079.1</v>
      </c>
      <c r="L256" s="8">
        <v>45733</v>
      </c>
    </row>
    <row r="257" spans="1:12">
      <c r="A257" s="14"/>
      <c r="B257" s="15"/>
      <c r="C257" s="16"/>
      <c r="D257" s="17" t="s">
        <v>181</v>
      </c>
      <c r="E257" s="7"/>
      <c r="F257" s="18"/>
      <c r="G257" s="19" t="s">
        <v>91</v>
      </c>
      <c r="H257" s="19"/>
      <c r="I257" s="27"/>
      <c r="J257" s="25">
        <v>-279.78</v>
      </c>
      <c r="K257" s="26">
        <f t="shared" si="16"/>
        <v>-279.78</v>
      </c>
      <c r="L257" s="14"/>
    </row>
    <row r="258" spans="1:12">
      <c r="A258" s="20" t="s">
        <v>182</v>
      </c>
      <c r="B258" s="21"/>
      <c r="C258" s="21"/>
      <c r="D258" s="21"/>
      <c r="E258" s="21"/>
      <c r="F258" s="21"/>
      <c r="G258" s="21"/>
      <c r="H258" s="21"/>
      <c r="I258" s="28"/>
      <c r="J258" s="29">
        <f>SUM(J256:J257)</f>
        <v>799.32</v>
      </c>
      <c r="K258" s="34">
        <f t="shared" si="16"/>
        <v>799.32</v>
      </c>
      <c r="L258" s="14"/>
    </row>
    <row r="259" spans="1:12">
      <c r="A259" s="8">
        <v>45734</v>
      </c>
      <c r="B259" s="9">
        <v>20654</v>
      </c>
      <c r="C259" s="10" t="s">
        <v>250</v>
      </c>
      <c r="D259" s="11" t="s">
        <v>180</v>
      </c>
      <c r="E259" s="3">
        <v>244083</v>
      </c>
      <c r="F259" s="12"/>
      <c r="G259" s="13" t="s">
        <v>91</v>
      </c>
      <c r="H259" s="13"/>
      <c r="I259" s="24"/>
      <c r="J259" s="25">
        <v>196.2</v>
      </c>
      <c r="K259" s="26">
        <f t="shared" si="16"/>
        <v>196.2</v>
      </c>
      <c r="L259" s="8">
        <v>45733</v>
      </c>
    </row>
    <row r="260" spans="1:12">
      <c r="A260" s="14"/>
      <c r="B260" s="15"/>
      <c r="C260" s="16"/>
      <c r="D260" s="17" t="s">
        <v>181</v>
      </c>
      <c r="E260" s="7"/>
      <c r="F260" s="18"/>
      <c r="G260" s="19" t="s">
        <v>91</v>
      </c>
      <c r="H260" s="19"/>
      <c r="I260" s="27"/>
      <c r="J260" s="25">
        <v>-41.54</v>
      </c>
      <c r="K260" s="26">
        <f t="shared" si="16"/>
        <v>-41.54</v>
      </c>
      <c r="L260" s="14"/>
    </row>
    <row r="261" spans="1:12">
      <c r="A261" s="20" t="s">
        <v>182</v>
      </c>
      <c r="B261" s="21"/>
      <c r="C261" s="21"/>
      <c r="D261" s="21"/>
      <c r="E261" s="21"/>
      <c r="F261" s="21"/>
      <c r="G261" s="21"/>
      <c r="H261" s="21"/>
      <c r="I261" s="28"/>
      <c r="J261" s="29">
        <f>SUM(J259:J260)</f>
        <v>154.66</v>
      </c>
      <c r="K261" s="34">
        <f t="shared" si="16"/>
        <v>154.66</v>
      </c>
      <c r="L261" s="14"/>
    </row>
    <row r="262" spans="1:12">
      <c r="A262" s="8">
        <v>45734</v>
      </c>
      <c r="B262" s="9">
        <v>20654</v>
      </c>
      <c r="C262" s="10" t="s">
        <v>251</v>
      </c>
      <c r="D262" s="11" t="s">
        <v>180</v>
      </c>
      <c r="E262" s="3">
        <v>244047</v>
      </c>
      <c r="F262" s="12"/>
      <c r="G262" s="13" t="s">
        <v>91</v>
      </c>
      <c r="H262" s="13"/>
      <c r="I262" s="24"/>
      <c r="J262" s="25">
        <v>196.2</v>
      </c>
      <c r="K262" s="26">
        <f t="shared" si="16"/>
        <v>196.2</v>
      </c>
      <c r="L262" s="8">
        <v>45733</v>
      </c>
    </row>
    <row r="263" spans="1:12">
      <c r="A263" s="14"/>
      <c r="B263" s="15"/>
      <c r="C263" s="16"/>
      <c r="D263" s="17" t="s">
        <v>181</v>
      </c>
      <c r="E263" s="7"/>
      <c r="F263" s="18"/>
      <c r="G263" s="19" t="s">
        <v>91</v>
      </c>
      <c r="H263" s="19"/>
      <c r="I263" s="27"/>
      <c r="J263" s="25">
        <v>-41.95</v>
      </c>
      <c r="K263" s="26">
        <f t="shared" si="16"/>
        <v>-41.95</v>
      </c>
      <c r="L263" s="14"/>
    </row>
    <row r="264" spans="1:12">
      <c r="A264" s="20" t="s">
        <v>182</v>
      </c>
      <c r="B264" s="21"/>
      <c r="C264" s="21"/>
      <c r="D264" s="21"/>
      <c r="E264" s="21"/>
      <c r="F264" s="21"/>
      <c r="G264" s="21"/>
      <c r="H264" s="21"/>
      <c r="I264" s="28"/>
      <c r="J264" s="29">
        <f>SUM(J262:J263)</f>
        <v>154.25</v>
      </c>
      <c r="K264" s="34">
        <f t="shared" si="16"/>
        <v>154.25</v>
      </c>
      <c r="L264" s="14"/>
    </row>
    <row r="265" spans="1:12">
      <c r="A265" s="8">
        <v>45734</v>
      </c>
      <c r="B265" s="9">
        <v>20654</v>
      </c>
      <c r="C265" s="10" t="s">
        <v>252</v>
      </c>
      <c r="D265" s="11" t="s">
        <v>180</v>
      </c>
      <c r="E265" s="3">
        <v>244483</v>
      </c>
      <c r="F265" s="12"/>
      <c r="G265" s="13" t="s">
        <v>91</v>
      </c>
      <c r="H265" s="13"/>
      <c r="I265" s="24"/>
      <c r="J265" s="25">
        <v>686.7</v>
      </c>
      <c r="K265" s="26">
        <f t="shared" si="16"/>
        <v>686.7</v>
      </c>
      <c r="L265" s="8">
        <v>45733</v>
      </c>
    </row>
    <row r="266" spans="1:12">
      <c r="A266" s="14"/>
      <c r="B266" s="15"/>
      <c r="C266" s="16"/>
      <c r="D266" s="17" t="s">
        <v>181</v>
      </c>
      <c r="E266" s="7"/>
      <c r="F266" s="18"/>
      <c r="G266" s="19" t="s">
        <v>91</v>
      </c>
      <c r="H266" s="19"/>
      <c r="I266" s="27"/>
      <c r="J266" s="25">
        <v>-147.7</v>
      </c>
      <c r="K266" s="26">
        <f t="shared" si="16"/>
        <v>-147.7</v>
      </c>
      <c r="L266" s="14"/>
    </row>
    <row r="267" spans="1:12">
      <c r="A267" s="20" t="s">
        <v>182</v>
      </c>
      <c r="B267" s="21"/>
      <c r="C267" s="21"/>
      <c r="D267" s="21"/>
      <c r="E267" s="21"/>
      <c r="F267" s="21"/>
      <c r="G267" s="21"/>
      <c r="H267" s="21"/>
      <c r="I267" s="28"/>
      <c r="J267" s="29">
        <f>SUM(J265:J266)</f>
        <v>539</v>
      </c>
      <c r="K267" s="34">
        <f t="shared" si="16"/>
        <v>539</v>
      </c>
      <c r="L267" s="14"/>
    </row>
    <row r="268" ht="10.5" spans="1:10">
      <c r="A268" s="2"/>
      <c r="I268" s="31" t="s">
        <v>206</v>
      </c>
      <c r="J268" s="32">
        <f>SUM(J189,J192,J195,J198,J201,J204,J207,J210,J213,J216,J219,J222,J225,J228,J231,J234,J237,J240,J243,J246,J249,J252,J255,J258,J261,J264,J267)</f>
        <v>13443.1</v>
      </c>
    </row>
    <row r="269" ht="10.5" spans="1:10">
      <c r="A269" s="2" t="s">
        <v>28</v>
      </c>
      <c r="D269" s="2" t="s">
        <v>29</v>
      </c>
      <c r="I269" s="33"/>
      <c r="J269" s="32"/>
    </row>
    <row r="270" spans="1:1">
      <c r="A270" s="2"/>
    </row>
    <row r="271" spans="1:1">
      <c r="A271" s="2"/>
    </row>
    <row r="272" spans="1:4">
      <c r="A272" s="2" t="s">
        <v>30</v>
      </c>
      <c r="D272" s="2" t="s">
        <v>31</v>
      </c>
    </row>
    <row r="273" spans="1:4">
      <c r="A273" s="1" t="s">
        <v>32</v>
      </c>
      <c r="D273" s="1" t="s">
        <v>33</v>
      </c>
    </row>
    <row r="283" spans="1:1">
      <c r="A283" s="2" t="s">
        <v>0</v>
      </c>
    </row>
    <row r="284" spans="1:1">
      <c r="A284" s="2" t="s">
        <v>34</v>
      </c>
    </row>
    <row r="286" spans="1:12">
      <c r="A286" s="3" t="s">
        <v>2</v>
      </c>
      <c r="B286" s="3" t="s">
        <v>3</v>
      </c>
      <c r="C286" s="3" t="s">
        <v>4</v>
      </c>
      <c r="D286" s="3" t="s">
        <v>5</v>
      </c>
      <c r="E286" s="3" t="s">
        <v>178</v>
      </c>
      <c r="F286" s="3" t="s">
        <v>7</v>
      </c>
      <c r="G286" s="4" t="s">
        <v>8</v>
      </c>
      <c r="H286" s="5"/>
      <c r="I286" s="5"/>
      <c r="J286" s="23"/>
      <c r="K286" s="3" t="s">
        <v>9</v>
      </c>
      <c r="L286" s="3" t="s">
        <v>10</v>
      </c>
    </row>
    <row r="287" spans="1:12">
      <c r="A287" s="6"/>
      <c r="B287" s="6"/>
      <c r="C287" s="6"/>
      <c r="D287" s="6"/>
      <c r="E287" s="6"/>
      <c r="F287" s="6"/>
      <c r="G287" s="3" t="s">
        <v>11</v>
      </c>
      <c r="H287" s="3" t="s">
        <v>12</v>
      </c>
      <c r="I287" s="3" t="s">
        <v>13</v>
      </c>
      <c r="J287" s="3" t="s">
        <v>14</v>
      </c>
      <c r="K287" s="6"/>
      <c r="L287" s="6"/>
    </row>
    <row r="288" spans="1:1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</row>
    <row r="289" spans="1:12">
      <c r="A289" s="8">
        <v>45741</v>
      </c>
      <c r="B289" s="9">
        <v>20672</v>
      </c>
      <c r="C289" s="10" t="s">
        <v>253</v>
      </c>
      <c r="D289" s="11" t="s">
        <v>180</v>
      </c>
      <c r="E289" s="3">
        <v>246135</v>
      </c>
      <c r="F289" s="12"/>
      <c r="G289" s="13" t="s">
        <v>91</v>
      </c>
      <c r="H289" s="13"/>
      <c r="I289" s="24"/>
      <c r="J289" s="25">
        <v>350</v>
      </c>
      <c r="K289" s="26">
        <f t="shared" ref="K289:K293" si="17">J289</f>
        <v>350</v>
      </c>
      <c r="L289" s="8">
        <v>45740</v>
      </c>
    </row>
    <row r="290" spans="1:12">
      <c r="A290" s="14"/>
      <c r="B290" s="15"/>
      <c r="C290" s="16"/>
      <c r="D290" s="17" t="s">
        <v>181</v>
      </c>
      <c r="E290" s="7"/>
      <c r="F290" s="18"/>
      <c r="G290" s="19" t="s">
        <v>91</v>
      </c>
      <c r="H290" s="19"/>
      <c r="I290" s="27"/>
      <c r="J290" s="25">
        <v>-69.98</v>
      </c>
      <c r="K290" s="26">
        <f t="shared" si="17"/>
        <v>-69.98</v>
      </c>
      <c r="L290" s="14"/>
    </row>
    <row r="291" spans="1:12">
      <c r="A291" s="20" t="s">
        <v>182</v>
      </c>
      <c r="B291" s="21"/>
      <c r="C291" s="21"/>
      <c r="D291" s="21"/>
      <c r="E291" s="21"/>
      <c r="F291" s="21"/>
      <c r="G291" s="21"/>
      <c r="H291" s="21"/>
      <c r="I291" s="28"/>
      <c r="J291" s="29">
        <f>SUM(J289:J290)</f>
        <v>280.02</v>
      </c>
      <c r="K291" s="29">
        <f>SUM(K289:K290)</f>
        <v>280.02</v>
      </c>
      <c r="L291" s="14"/>
    </row>
    <row r="292" spans="1:12">
      <c r="A292" s="8">
        <v>45741</v>
      </c>
      <c r="B292" s="9">
        <v>20672</v>
      </c>
      <c r="C292" s="10" t="s">
        <v>254</v>
      </c>
      <c r="D292" s="11" t="s">
        <v>180</v>
      </c>
      <c r="E292" s="3">
        <v>246139</v>
      </c>
      <c r="F292" s="12"/>
      <c r="G292" s="13" t="s">
        <v>91</v>
      </c>
      <c r="H292" s="13"/>
      <c r="I292" s="24"/>
      <c r="J292" s="25">
        <v>350</v>
      </c>
      <c r="K292" s="26">
        <f t="shared" ref="K292:K296" si="18">J292</f>
        <v>350</v>
      </c>
      <c r="L292" s="8">
        <v>45740</v>
      </c>
    </row>
    <row r="293" spans="1:12">
      <c r="A293" s="14"/>
      <c r="B293" s="15"/>
      <c r="C293" s="16"/>
      <c r="D293" s="17" t="s">
        <v>181</v>
      </c>
      <c r="E293" s="7"/>
      <c r="F293" s="18"/>
      <c r="G293" s="19" t="s">
        <v>91</v>
      </c>
      <c r="H293" s="19"/>
      <c r="I293" s="27"/>
      <c r="J293" s="25">
        <v>-69.98</v>
      </c>
      <c r="K293" s="26">
        <f t="shared" si="18"/>
        <v>-69.98</v>
      </c>
      <c r="L293" s="14"/>
    </row>
    <row r="294" spans="1:12">
      <c r="A294" s="20" t="s">
        <v>182</v>
      </c>
      <c r="B294" s="21"/>
      <c r="C294" s="21"/>
      <c r="D294" s="21"/>
      <c r="E294" s="21"/>
      <c r="F294" s="21"/>
      <c r="G294" s="21"/>
      <c r="H294" s="21"/>
      <c r="I294" s="28"/>
      <c r="J294" s="29">
        <f>SUM(J292:J293)</f>
        <v>280.02</v>
      </c>
      <c r="K294" s="29">
        <f>SUM(K292:K293)</f>
        <v>280.02</v>
      </c>
      <c r="L294" s="14"/>
    </row>
    <row r="295" spans="1:12">
      <c r="A295" s="8">
        <v>45741</v>
      </c>
      <c r="B295" s="9">
        <v>20672</v>
      </c>
      <c r="C295" s="10" t="s">
        <v>230</v>
      </c>
      <c r="D295" s="11" t="s">
        <v>180</v>
      </c>
      <c r="E295" s="3">
        <v>246155</v>
      </c>
      <c r="F295" s="12"/>
      <c r="G295" s="13" t="s">
        <v>91</v>
      </c>
      <c r="H295" s="13"/>
      <c r="I295" s="24"/>
      <c r="J295" s="25">
        <v>200</v>
      </c>
      <c r="K295" s="26">
        <f t="shared" si="18"/>
        <v>200</v>
      </c>
      <c r="L295" s="8">
        <v>45740</v>
      </c>
    </row>
    <row r="296" spans="1:12">
      <c r="A296" s="14"/>
      <c r="B296" s="15"/>
      <c r="C296" s="16"/>
      <c r="D296" s="17" t="s">
        <v>181</v>
      </c>
      <c r="E296" s="7"/>
      <c r="F296" s="18"/>
      <c r="G296" s="19" t="s">
        <v>91</v>
      </c>
      <c r="H296" s="19"/>
      <c r="I296" s="27"/>
      <c r="J296" s="25">
        <v>-40.84</v>
      </c>
      <c r="K296" s="26">
        <f t="shared" si="18"/>
        <v>-40.84</v>
      </c>
      <c r="L296" s="14"/>
    </row>
    <row r="297" spans="1:12">
      <c r="A297" s="20" t="s">
        <v>182</v>
      </c>
      <c r="B297" s="21"/>
      <c r="C297" s="21"/>
      <c r="D297" s="21"/>
      <c r="E297" s="21"/>
      <c r="F297" s="21"/>
      <c r="G297" s="21"/>
      <c r="H297" s="21"/>
      <c r="I297" s="28"/>
      <c r="J297" s="29">
        <f>SUM(J295:J296)</f>
        <v>159.16</v>
      </c>
      <c r="K297" s="29">
        <f>SUM(K295:K296)</f>
        <v>159.16</v>
      </c>
      <c r="L297" s="14"/>
    </row>
    <row r="298" spans="1:12">
      <c r="A298" s="8">
        <v>45741</v>
      </c>
      <c r="B298" s="9">
        <v>20672</v>
      </c>
      <c r="C298" s="10" t="s">
        <v>255</v>
      </c>
      <c r="D298" s="11" t="s">
        <v>180</v>
      </c>
      <c r="E298" s="3">
        <v>247257</v>
      </c>
      <c r="F298" s="12"/>
      <c r="G298" s="13" t="s">
        <v>91</v>
      </c>
      <c r="H298" s="13"/>
      <c r="I298" s="24"/>
      <c r="J298" s="25">
        <v>200</v>
      </c>
      <c r="K298" s="26">
        <f t="shared" ref="K298:K302" si="19">J298</f>
        <v>200</v>
      </c>
      <c r="L298" s="8">
        <v>45740</v>
      </c>
    </row>
    <row r="299" spans="1:12">
      <c r="A299" s="14"/>
      <c r="B299" s="15"/>
      <c r="C299" s="16"/>
      <c r="D299" s="17" t="s">
        <v>181</v>
      </c>
      <c r="E299" s="7"/>
      <c r="F299" s="18"/>
      <c r="G299" s="19" t="s">
        <v>91</v>
      </c>
      <c r="H299" s="19"/>
      <c r="I299" s="27"/>
      <c r="J299" s="25">
        <v>-48.4</v>
      </c>
      <c r="K299" s="26">
        <f t="shared" si="19"/>
        <v>-48.4</v>
      </c>
      <c r="L299" s="14"/>
    </row>
    <row r="300" spans="1:12">
      <c r="A300" s="20" t="s">
        <v>182</v>
      </c>
      <c r="B300" s="21"/>
      <c r="C300" s="21"/>
      <c r="D300" s="21"/>
      <c r="E300" s="21"/>
      <c r="F300" s="21"/>
      <c r="G300" s="21"/>
      <c r="H300" s="21"/>
      <c r="I300" s="28"/>
      <c r="J300" s="29">
        <f>SUM(J298:J299)</f>
        <v>151.6</v>
      </c>
      <c r="K300" s="29">
        <f>SUM(K298:K299)</f>
        <v>151.6</v>
      </c>
      <c r="L300" s="14"/>
    </row>
    <row r="301" spans="1:12">
      <c r="A301" s="8">
        <v>45741</v>
      </c>
      <c r="B301" s="9">
        <v>20672</v>
      </c>
      <c r="C301" s="10" t="s">
        <v>256</v>
      </c>
      <c r="D301" s="11" t="s">
        <v>180</v>
      </c>
      <c r="E301" s="3">
        <v>246589</v>
      </c>
      <c r="F301" s="12"/>
      <c r="G301" s="13" t="s">
        <v>91</v>
      </c>
      <c r="H301" s="13"/>
      <c r="I301" s="24"/>
      <c r="J301" s="25">
        <v>200</v>
      </c>
      <c r="K301" s="26">
        <f t="shared" si="19"/>
        <v>200</v>
      </c>
      <c r="L301" s="8">
        <v>45740</v>
      </c>
    </row>
    <row r="302" spans="1:12">
      <c r="A302" s="14"/>
      <c r="B302" s="15"/>
      <c r="C302" s="16"/>
      <c r="D302" s="17" t="s">
        <v>181</v>
      </c>
      <c r="E302" s="7"/>
      <c r="F302" s="18"/>
      <c r="G302" s="19" t="s">
        <v>91</v>
      </c>
      <c r="H302" s="19"/>
      <c r="I302" s="27"/>
      <c r="J302" s="25">
        <v>-48.4</v>
      </c>
      <c r="K302" s="26">
        <f t="shared" si="19"/>
        <v>-48.4</v>
      </c>
      <c r="L302" s="14"/>
    </row>
    <row r="303" spans="1:12">
      <c r="A303" s="20" t="s">
        <v>182</v>
      </c>
      <c r="B303" s="21"/>
      <c r="C303" s="21"/>
      <c r="D303" s="21"/>
      <c r="E303" s="21"/>
      <c r="F303" s="21"/>
      <c r="G303" s="21"/>
      <c r="H303" s="21"/>
      <c r="I303" s="28"/>
      <c r="J303" s="29">
        <f>SUM(J301:J302)</f>
        <v>151.6</v>
      </c>
      <c r="K303" s="29">
        <f>SUM(K301:K302)</f>
        <v>151.6</v>
      </c>
      <c r="L303" s="14"/>
    </row>
    <row r="304" spans="1:12">
      <c r="A304" s="8">
        <v>45741</v>
      </c>
      <c r="B304" s="9">
        <v>20672</v>
      </c>
      <c r="C304" s="10" t="s">
        <v>257</v>
      </c>
      <c r="D304" s="11" t="s">
        <v>180</v>
      </c>
      <c r="E304" s="3">
        <v>246384</v>
      </c>
      <c r="F304" s="12"/>
      <c r="G304" s="13" t="s">
        <v>91</v>
      </c>
      <c r="H304" s="13"/>
      <c r="I304" s="24"/>
      <c r="J304" s="25">
        <v>1100</v>
      </c>
      <c r="K304" s="26">
        <f t="shared" ref="K304:K308" si="20">J304</f>
        <v>1100</v>
      </c>
      <c r="L304" s="8">
        <v>45740</v>
      </c>
    </row>
    <row r="305" spans="1:12">
      <c r="A305" s="14"/>
      <c r="B305" s="15"/>
      <c r="C305" s="16"/>
      <c r="D305" s="17" t="s">
        <v>181</v>
      </c>
      <c r="E305" s="7"/>
      <c r="F305" s="18"/>
      <c r="G305" s="19" t="s">
        <v>91</v>
      </c>
      <c r="H305" s="19"/>
      <c r="I305" s="27"/>
      <c r="J305" s="25">
        <v>-230.85</v>
      </c>
      <c r="K305" s="26">
        <f t="shared" si="20"/>
        <v>-230.85</v>
      </c>
      <c r="L305" s="14"/>
    </row>
    <row r="306" spans="1:12">
      <c r="A306" s="20" t="s">
        <v>182</v>
      </c>
      <c r="B306" s="21"/>
      <c r="C306" s="21"/>
      <c r="D306" s="21"/>
      <c r="E306" s="21"/>
      <c r="F306" s="21"/>
      <c r="G306" s="21"/>
      <c r="H306" s="21"/>
      <c r="I306" s="28"/>
      <c r="J306" s="29">
        <f>SUM(J304:J305)</f>
        <v>869.15</v>
      </c>
      <c r="K306" s="29">
        <f>SUM(K304:K305)</f>
        <v>869.15</v>
      </c>
      <c r="L306" s="14"/>
    </row>
    <row r="307" spans="1:12">
      <c r="A307" s="8">
        <v>45741</v>
      </c>
      <c r="B307" s="9">
        <v>20672</v>
      </c>
      <c r="C307" s="10" t="s">
        <v>258</v>
      </c>
      <c r="D307" s="11" t="s">
        <v>180</v>
      </c>
      <c r="E307" s="3">
        <v>246386</v>
      </c>
      <c r="F307" s="12"/>
      <c r="G307" s="13" t="s">
        <v>91</v>
      </c>
      <c r="H307" s="13"/>
      <c r="I307" s="24"/>
      <c r="J307" s="25">
        <v>2200</v>
      </c>
      <c r="K307" s="26">
        <f t="shared" si="20"/>
        <v>2200</v>
      </c>
      <c r="L307" s="8">
        <v>45740</v>
      </c>
    </row>
    <row r="308" spans="1:12">
      <c r="A308" s="14"/>
      <c r="B308" s="15"/>
      <c r="C308" s="16"/>
      <c r="D308" s="17" t="s">
        <v>181</v>
      </c>
      <c r="E308" s="7"/>
      <c r="F308" s="18"/>
      <c r="G308" s="19" t="s">
        <v>91</v>
      </c>
      <c r="H308" s="19"/>
      <c r="I308" s="27"/>
      <c r="J308" s="25">
        <v>-471.7</v>
      </c>
      <c r="K308" s="26">
        <f t="shared" si="20"/>
        <v>-471.7</v>
      </c>
      <c r="L308" s="14"/>
    </row>
    <row r="309" spans="1:12">
      <c r="A309" s="20" t="s">
        <v>182</v>
      </c>
      <c r="B309" s="21"/>
      <c r="C309" s="21"/>
      <c r="D309" s="21"/>
      <c r="E309" s="21"/>
      <c r="F309" s="21"/>
      <c r="G309" s="21"/>
      <c r="H309" s="21"/>
      <c r="I309" s="28"/>
      <c r="J309" s="29">
        <f>SUM(J307:J308)</f>
        <v>1728.3</v>
      </c>
      <c r="K309" s="29">
        <f>SUM(K307:K308)</f>
        <v>1728.3</v>
      </c>
      <c r="L309" s="14"/>
    </row>
    <row r="310" spans="1:12">
      <c r="A310" s="8">
        <v>45741</v>
      </c>
      <c r="B310" s="9">
        <v>20672</v>
      </c>
      <c r="C310" s="10" t="s">
        <v>259</v>
      </c>
      <c r="D310" s="11" t="s">
        <v>180</v>
      </c>
      <c r="E310" s="3">
        <v>246787</v>
      </c>
      <c r="F310" s="12"/>
      <c r="G310" s="13" t="s">
        <v>91</v>
      </c>
      <c r="H310" s="13"/>
      <c r="I310" s="24"/>
      <c r="J310" s="25">
        <v>200</v>
      </c>
      <c r="K310" s="26">
        <f t="shared" ref="K310:K314" si="21">J310</f>
        <v>200</v>
      </c>
      <c r="L310" s="8">
        <v>45740</v>
      </c>
    </row>
    <row r="311" spans="1:12">
      <c r="A311" s="14"/>
      <c r="B311" s="15"/>
      <c r="C311" s="16"/>
      <c r="D311" s="17" t="s">
        <v>181</v>
      </c>
      <c r="E311" s="7"/>
      <c r="F311" s="18"/>
      <c r="G311" s="19" t="s">
        <v>91</v>
      </c>
      <c r="H311" s="19"/>
      <c r="I311" s="27"/>
      <c r="J311" s="25">
        <v>-39.99</v>
      </c>
      <c r="K311" s="26">
        <f t="shared" si="21"/>
        <v>-39.99</v>
      </c>
      <c r="L311" s="14"/>
    </row>
    <row r="312" spans="1:12">
      <c r="A312" s="20" t="s">
        <v>182</v>
      </c>
      <c r="B312" s="21"/>
      <c r="C312" s="21"/>
      <c r="D312" s="21"/>
      <c r="E312" s="21"/>
      <c r="F312" s="21"/>
      <c r="G312" s="21"/>
      <c r="H312" s="21"/>
      <c r="I312" s="28"/>
      <c r="J312" s="29">
        <f>SUM(J310:J311)</f>
        <v>160.01</v>
      </c>
      <c r="K312" s="29">
        <f>SUM(K310:K311)</f>
        <v>160.01</v>
      </c>
      <c r="L312" s="14"/>
    </row>
    <row r="313" spans="1:12">
      <c r="A313" s="8">
        <v>45741</v>
      </c>
      <c r="B313" s="9">
        <v>20672</v>
      </c>
      <c r="C313" s="10" t="s">
        <v>260</v>
      </c>
      <c r="D313" s="11" t="s">
        <v>180</v>
      </c>
      <c r="E313" s="3">
        <v>246148</v>
      </c>
      <c r="F313" s="12"/>
      <c r="G313" s="13" t="s">
        <v>91</v>
      </c>
      <c r="H313" s="13"/>
      <c r="I313" s="24"/>
      <c r="J313" s="25">
        <v>200</v>
      </c>
      <c r="K313" s="26">
        <f t="shared" si="21"/>
        <v>200</v>
      </c>
      <c r="L313" s="8">
        <v>45740</v>
      </c>
    </row>
    <row r="314" spans="1:12">
      <c r="A314" s="14"/>
      <c r="B314" s="15"/>
      <c r="C314" s="16"/>
      <c r="D314" s="17" t="s">
        <v>181</v>
      </c>
      <c r="E314" s="7"/>
      <c r="F314" s="18"/>
      <c r="G314" s="19" t="s">
        <v>91</v>
      </c>
      <c r="H314" s="19"/>
      <c r="I314" s="27"/>
      <c r="J314" s="25">
        <v>-39.99</v>
      </c>
      <c r="K314" s="26">
        <f t="shared" si="21"/>
        <v>-39.99</v>
      </c>
      <c r="L314" s="14"/>
    </row>
    <row r="315" spans="1:12">
      <c r="A315" s="20" t="s">
        <v>182</v>
      </c>
      <c r="B315" s="21"/>
      <c r="C315" s="21"/>
      <c r="D315" s="21"/>
      <c r="E315" s="21"/>
      <c r="F315" s="21"/>
      <c r="G315" s="21"/>
      <c r="H315" s="21"/>
      <c r="I315" s="28"/>
      <c r="J315" s="29">
        <f>SUM(J313:J314)</f>
        <v>160.01</v>
      </c>
      <c r="K315" s="29">
        <f>SUM(K313:K314)</f>
        <v>160.01</v>
      </c>
      <c r="L315" s="14"/>
    </row>
    <row r="316" spans="1:12">
      <c r="A316" s="8">
        <v>45741</v>
      </c>
      <c r="B316" s="9">
        <v>20672</v>
      </c>
      <c r="C316" s="10" t="s">
        <v>261</v>
      </c>
      <c r="D316" s="11" t="s">
        <v>180</v>
      </c>
      <c r="E316" s="3">
        <v>246238</v>
      </c>
      <c r="F316" s="12"/>
      <c r="G316" s="13" t="s">
        <v>91</v>
      </c>
      <c r="H316" s="13"/>
      <c r="I316" s="24"/>
      <c r="J316" s="25">
        <v>200</v>
      </c>
      <c r="K316" s="26">
        <f t="shared" ref="K316:K320" si="22">J316</f>
        <v>200</v>
      </c>
      <c r="L316" s="8">
        <v>45740</v>
      </c>
    </row>
    <row r="317" spans="1:12">
      <c r="A317" s="14"/>
      <c r="B317" s="15"/>
      <c r="C317" s="16"/>
      <c r="D317" s="17" t="s">
        <v>181</v>
      </c>
      <c r="E317" s="7"/>
      <c r="F317" s="18"/>
      <c r="G317" s="19" t="s">
        <v>91</v>
      </c>
      <c r="H317" s="19"/>
      <c r="I317" s="27"/>
      <c r="J317" s="25">
        <v>-39.99</v>
      </c>
      <c r="K317" s="26">
        <f t="shared" si="22"/>
        <v>-39.99</v>
      </c>
      <c r="L317" s="14"/>
    </row>
    <row r="318" spans="1:12">
      <c r="A318" s="20" t="s">
        <v>182</v>
      </c>
      <c r="B318" s="21"/>
      <c r="C318" s="21"/>
      <c r="D318" s="21"/>
      <c r="E318" s="21"/>
      <c r="F318" s="21"/>
      <c r="G318" s="21"/>
      <c r="H318" s="21"/>
      <c r="I318" s="28"/>
      <c r="J318" s="29">
        <f>SUM(J316:J317)</f>
        <v>160.01</v>
      </c>
      <c r="K318" s="29">
        <f>SUM(K316:K317)</f>
        <v>160.01</v>
      </c>
      <c r="L318" s="14"/>
    </row>
    <row r="319" spans="1:12">
      <c r="A319" s="8">
        <v>45741</v>
      </c>
      <c r="B319" s="9">
        <v>20672</v>
      </c>
      <c r="C319" s="10" t="s">
        <v>262</v>
      </c>
      <c r="D319" s="11" t="s">
        <v>180</v>
      </c>
      <c r="E319" s="3">
        <v>246137</v>
      </c>
      <c r="F319" s="12"/>
      <c r="G319" s="13" t="s">
        <v>91</v>
      </c>
      <c r="H319" s="13"/>
      <c r="I319" s="24"/>
      <c r="J319" s="25">
        <v>200</v>
      </c>
      <c r="K319" s="26">
        <f t="shared" si="22"/>
        <v>200</v>
      </c>
      <c r="L319" s="8">
        <v>45740</v>
      </c>
    </row>
    <row r="320" spans="1:12">
      <c r="A320" s="14"/>
      <c r="B320" s="15"/>
      <c r="C320" s="16"/>
      <c r="D320" s="17" t="s">
        <v>181</v>
      </c>
      <c r="E320" s="7"/>
      <c r="F320" s="18"/>
      <c r="G320" s="19" t="s">
        <v>91</v>
      </c>
      <c r="H320" s="19"/>
      <c r="I320" s="27"/>
      <c r="J320" s="25">
        <v>-48.4</v>
      </c>
      <c r="K320" s="26">
        <f t="shared" si="22"/>
        <v>-48.4</v>
      </c>
      <c r="L320" s="14"/>
    </row>
    <row r="321" spans="1:12">
      <c r="A321" s="20" t="s">
        <v>182</v>
      </c>
      <c r="B321" s="21"/>
      <c r="C321" s="21"/>
      <c r="D321" s="21"/>
      <c r="E321" s="21"/>
      <c r="F321" s="21"/>
      <c r="G321" s="21"/>
      <c r="H321" s="21"/>
      <c r="I321" s="28"/>
      <c r="J321" s="29">
        <f>SUM(J319:J320)</f>
        <v>151.6</v>
      </c>
      <c r="K321" s="29">
        <f>SUM(K319:K320)</f>
        <v>151.6</v>
      </c>
      <c r="L321" s="14"/>
    </row>
    <row r="322" spans="1:12">
      <c r="A322" s="8">
        <v>45741</v>
      </c>
      <c r="B322" s="9">
        <v>20672</v>
      </c>
      <c r="C322" s="10" t="s">
        <v>263</v>
      </c>
      <c r="D322" s="11" t="s">
        <v>180</v>
      </c>
      <c r="E322" s="3">
        <v>246142</v>
      </c>
      <c r="F322" s="12"/>
      <c r="G322" s="13" t="s">
        <v>91</v>
      </c>
      <c r="H322" s="13"/>
      <c r="I322" s="24"/>
      <c r="J322" s="25">
        <v>200</v>
      </c>
      <c r="K322" s="26">
        <f t="shared" ref="K322:K326" si="23">J322</f>
        <v>200</v>
      </c>
      <c r="L322" s="8">
        <v>45740</v>
      </c>
    </row>
    <row r="323" spans="1:12">
      <c r="A323" s="14"/>
      <c r="B323" s="15"/>
      <c r="C323" s="16"/>
      <c r="D323" s="17" t="s">
        <v>181</v>
      </c>
      <c r="E323" s="7"/>
      <c r="F323" s="18"/>
      <c r="G323" s="19" t="s">
        <v>91</v>
      </c>
      <c r="H323" s="19"/>
      <c r="I323" s="27"/>
      <c r="J323" s="25">
        <v>-43.61</v>
      </c>
      <c r="K323" s="26">
        <f t="shared" si="23"/>
        <v>-43.61</v>
      </c>
      <c r="L323" s="14"/>
    </row>
    <row r="324" spans="1:12">
      <c r="A324" s="20" t="s">
        <v>182</v>
      </c>
      <c r="B324" s="21"/>
      <c r="C324" s="21"/>
      <c r="D324" s="21"/>
      <c r="E324" s="21"/>
      <c r="F324" s="21"/>
      <c r="G324" s="21"/>
      <c r="H324" s="21"/>
      <c r="I324" s="28"/>
      <c r="J324" s="29">
        <f>SUM(J322:J323)</f>
        <v>156.39</v>
      </c>
      <c r="K324" s="29">
        <f>SUM(K322:K323)</f>
        <v>156.39</v>
      </c>
      <c r="L324" s="14"/>
    </row>
    <row r="325" spans="1:12">
      <c r="A325" s="8">
        <v>45741</v>
      </c>
      <c r="B325" s="9">
        <v>20672</v>
      </c>
      <c r="C325" s="10" t="s">
        <v>264</v>
      </c>
      <c r="D325" s="11" t="s">
        <v>180</v>
      </c>
      <c r="E325" s="3">
        <v>245838</v>
      </c>
      <c r="F325" s="12"/>
      <c r="G325" s="13" t="s">
        <v>91</v>
      </c>
      <c r="H325" s="13"/>
      <c r="I325" s="24"/>
      <c r="J325" s="25">
        <v>1100</v>
      </c>
      <c r="K325" s="26">
        <f t="shared" si="23"/>
        <v>1100</v>
      </c>
      <c r="L325" s="8">
        <v>45740</v>
      </c>
    </row>
    <row r="326" spans="1:12">
      <c r="A326" s="14"/>
      <c r="B326" s="15"/>
      <c r="C326" s="16"/>
      <c r="D326" s="17" t="s">
        <v>181</v>
      </c>
      <c r="E326" s="7"/>
      <c r="F326" s="18"/>
      <c r="G326" s="19" t="s">
        <v>91</v>
      </c>
      <c r="H326" s="19"/>
      <c r="I326" s="27"/>
      <c r="J326" s="25">
        <v>-221.04</v>
      </c>
      <c r="K326" s="26">
        <f t="shared" si="23"/>
        <v>-221.04</v>
      </c>
      <c r="L326" s="14"/>
    </row>
    <row r="327" spans="1:12">
      <c r="A327" s="20" t="s">
        <v>182</v>
      </c>
      <c r="B327" s="21"/>
      <c r="C327" s="21"/>
      <c r="D327" s="21"/>
      <c r="E327" s="21"/>
      <c r="F327" s="21"/>
      <c r="G327" s="21"/>
      <c r="H327" s="21"/>
      <c r="I327" s="28"/>
      <c r="J327" s="29">
        <f>SUM(J325:J326)</f>
        <v>878.96</v>
      </c>
      <c r="K327" s="29">
        <f>SUM(K325:K326)</f>
        <v>878.96</v>
      </c>
      <c r="L327" s="14"/>
    </row>
    <row r="328" spans="1:12">
      <c r="A328" s="8">
        <v>45741</v>
      </c>
      <c r="B328" s="9">
        <v>20672</v>
      </c>
      <c r="C328" s="10" t="s">
        <v>265</v>
      </c>
      <c r="D328" s="11" t="s">
        <v>180</v>
      </c>
      <c r="E328" s="3">
        <v>246784</v>
      </c>
      <c r="F328" s="12"/>
      <c r="G328" s="13" t="s">
        <v>91</v>
      </c>
      <c r="H328" s="13"/>
      <c r="I328" s="24"/>
      <c r="J328" s="25">
        <v>200</v>
      </c>
      <c r="K328" s="26">
        <f t="shared" ref="K328:K332" si="24">J328</f>
        <v>200</v>
      </c>
      <c r="L328" s="8">
        <v>45740</v>
      </c>
    </row>
    <row r="329" spans="1:12">
      <c r="A329" s="14"/>
      <c r="B329" s="15"/>
      <c r="C329" s="16"/>
      <c r="D329" s="17" t="s">
        <v>181</v>
      </c>
      <c r="E329" s="7"/>
      <c r="F329" s="18"/>
      <c r="G329" s="19" t="s">
        <v>91</v>
      </c>
      <c r="H329" s="19"/>
      <c r="I329" s="27"/>
      <c r="J329" s="25">
        <v>-39.99</v>
      </c>
      <c r="K329" s="26">
        <f t="shared" si="24"/>
        <v>-39.99</v>
      </c>
      <c r="L329" s="14"/>
    </row>
    <row r="330" spans="1:12">
      <c r="A330" s="20" t="s">
        <v>182</v>
      </c>
      <c r="B330" s="21"/>
      <c r="C330" s="21"/>
      <c r="D330" s="21"/>
      <c r="E330" s="21"/>
      <c r="F330" s="21"/>
      <c r="G330" s="21"/>
      <c r="H330" s="21"/>
      <c r="I330" s="28"/>
      <c r="J330" s="29">
        <f>SUM(J328:J329)</f>
        <v>160.01</v>
      </c>
      <c r="K330" s="29">
        <f>SUM(K328:K329)</f>
        <v>160.01</v>
      </c>
      <c r="L330" s="14"/>
    </row>
    <row r="331" spans="1:12">
      <c r="A331" s="8">
        <v>45741</v>
      </c>
      <c r="B331" s="9">
        <v>20672</v>
      </c>
      <c r="C331" s="10" t="s">
        <v>266</v>
      </c>
      <c r="D331" s="11" t="s">
        <v>180</v>
      </c>
      <c r="E331" s="3">
        <v>246191</v>
      </c>
      <c r="F331" s="12"/>
      <c r="G331" s="13" t="s">
        <v>91</v>
      </c>
      <c r="H331" s="13"/>
      <c r="I331" s="24"/>
      <c r="J331" s="25">
        <v>200</v>
      </c>
      <c r="K331" s="26">
        <f t="shared" si="24"/>
        <v>200</v>
      </c>
      <c r="L331" s="8">
        <v>45740</v>
      </c>
    </row>
    <row r="332" spans="1:12">
      <c r="A332" s="14"/>
      <c r="B332" s="15"/>
      <c r="C332" s="16"/>
      <c r="D332" s="17" t="s">
        <v>181</v>
      </c>
      <c r="E332" s="7"/>
      <c r="F332" s="18"/>
      <c r="G332" s="19" t="s">
        <v>91</v>
      </c>
      <c r="H332" s="19"/>
      <c r="I332" s="27"/>
      <c r="J332" s="25">
        <v>-39.99</v>
      </c>
      <c r="K332" s="26">
        <f t="shared" si="24"/>
        <v>-39.99</v>
      </c>
      <c r="L332" s="14"/>
    </row>
    <row r="333" spans="1:12">
      <c r="A333" s="20" t="s">
        <v>182</v>
      </c>
      <c r="B333" s="21"/>
      <c r="C333" s="21"/>
      <c r="D333" s="21"/>
      <c r="E333" s="21"/>
      <c r="F333" s="21"/>
      <c r="G333" s="21"/>
      <c r="H333" s="21"/>
      <c r="I333" s="28"/>
      <c r="J333" s="29">
        <f>SUM(J331:J332)</f>
        <v>160.01</v>
      </c>
      <c r="K333" s="29">
        <f>SUM(K331:K332)</f>
        <v>160.01</v>
      </c>
      <c r="L333" s="14"/>
    </row>
    <row r="334" spans="1:12">
      <c r="A334" s="8">
        <v>45741</v>
      </c>
      <c r="B334" s="9">
        <v>20672</v>
      </c>
      <c r="C334" s="10" t="s">
        <v>267</v>
      </c>
      <c r="D334" s="11" t="s">
        <v>180</v>
      </c>
      <c r="E334" s="3">
        <v>246789</v>
      </c>
      <c r="F334" s="12"/>
      <c r="G334" s="13" t="s">
        <v>91</v>
      </c>
      <c r="H334" s="13"/>
      <c r="I334" s="24"/>
      <c r="J334" s="25">
        <v>350</v>
      </c>
      <c r="K334" s="26">
        <f t="shared" ref="K334:K338" si="25">J334</f>
        <v>350</v>
      </c>
      <c r="L334" s="8">
        <v>45740</v>
      </c>
    </row>
    <row r="335" spans="1:12">
      <c r="A335" s="14"/>
      <c r="B335" s="15"/>
      <c r="C335" s="16"/>
      <c r="D335" s="17" t="s">
        <v>181</v>
      </c>
      <c r="E335" s="7"/>
      <c r="F335" s="18"/>
      <c r="G335" s="19" t="s">
        <v>91</v>
      </c>
      <c r="H335" s="19"/>
      <c r="I335" s="27"/>
      <c r="J335" s="25">
        <v>-69.98</v>
      </c>
      <c r="K335" s="26">
        <f t="shared" si="25"/>
        <v>-69.98</v>
      </c>
      <c r="L335" s="14"/>
    </row>
    <row r="336" spans="1:12">
      <c r="A336" s="20" t="s">
        <v>182</v>
      </c>
      <c r="B336" s="21"/>
      <c r="C336" s="21"/>
      <c r="D336" s="21"/>
      <c r="E336" s="21"/>
      <c r="F336" s="21"/>
      <c r="G336" s="21"/>
      <c r="H336" s="21"/>
      <c r="I336" s="28"/>
      <c r="J336" s="29">
        <f>SUM(J334:J335)</f>
        <v>280.02</v>
      </c>
      <c r="K336" s="29">
        <f>SUM(K334:K335)</f>
        <v>280.02</v>
      </c>
      <c r="L336" s="14"/>
    </row>
    <row r="337" spans="1:12">
      <c r="A337" s="8">
        <v>45741</v>
      </c>
      <c r="B337" s="9">
        <v>20672</v>
      </c>
      <c r="C337" s="10" t="s">
        <v>268</v>
      </c>
      <c r="D337" s="11" t="s">
        <v>180</v>
      </c>
      <c r="E337" s="3">
        <v>246469</v>
      </c>
      <c r="F337" s="12"/>
      <c r="G337" s="13" t="s">
        <v>91</v>
      </c>
      <c r="H337" s="13"/>
      <c r="I337" s="24"/>
      <c r="J337" s="25">
        <v>1100</v>
      </c>
      <c r="K337" s="26">
        <f t="shared" si="25"/>
        <v>1100</v>
      </c>
      <c r="L337" s="8">
        <v>45740</v>
      </c>
    </row>
    <row r="338" spans="1:12">
      <c r="A338" s="14"/>
      <c r="B338" s="15"/>
      <c r="C338" s="16"/>
      <c r="D338" s="17" t="s">
        <v>181</v>
      </c>
      <c r="E338" s="7"/>
      <c r="F338" s="18"/>
      <c r="G338" s="19" t="s">
        <v>91</v>
      </c>
      <c r="H338" s="19"/>
      <c r="I338" s="27"/>
      <c r="J338" s="25">
        <v>-219.92</v>
      </c>
      <c r="K338" s="26">
        <f t="shared" si="25"/>
        <v>-219.92</v>
      </c>
      <c r="L338" s="14"/>
    </row>
    <row r="339" spans="1:12">
      <c r="A339" s="20" t="s">
        <v>182</v>
      </c>
      <c r="B339" s="21"/>
      <c r="C339" s="21"/>
      <c r="D339" s="21"/>
      <c r="E339" s="21"/>
      <c r="F339" s="21"/>
      <c r="G339" s="21"/>
      <c r="H339" s="21"/>
      <c r="I339" s="28"/>
      <c r="J339" s="29">
        <f>SUM(J337:J338)</f>
        <v>880.08</v>
      </c>
      <c r="K339" s="29">
        <f>SUM(K337:K338)</f>
        <v>880.08</v>
      </c>
      <c r="L339" s="14"/>
    </row>
    <row r="340" spans="1:12">
      <c r="A340" s="8">
        <v>45741</v>
      </c>
      <c r="B340" s="9">
        <v>20672</v>
      </c>
      <c r="C340" s="10" t="s">
        <v>269</v>
      </c>
      <c r="D340" s="11" t="s">
        <v>180</v>
      </c>
      <c r="E340" s="3">
        <v>246154</v>
      </c>
      <c r="F340" s="12"/>
      <c r="G340" s="13" t="s">
        <v>91</v>
      </c>
      <c r="H340" s="13"/>
      <c r="I340" s="24"/>
      <c r="J340" s="25">
        <v>200</v>
      </c>
      <c r="K340" s="26">
        <f t="shared" ref="K340:K344" si="26">J340</f>
        <v>200</v>
      </c>
      <c r="L340" s="8">
        <v>45740</v>
      </c>
    </row>
    <row r="341" spans="1:12">
      <c r="A341" s="14"/>
      <c r="B341" s="15"/>
      <c r="C341" s="16"/>
      <c r="D341" s="17" t="s">
        <v>181</v>
      </c>
      <c r="E341" s="7"/>
      <c r="F341" s="18"/>
      <c r="G341" s="19" t="s">
        <v>91</v>
      </c>
      <c r="H341" s="19"/>
      <c r="I341" s="27"/>
      <c r="J341" s="25">
        <v>-48.4</v>
      </c>
      <c r="K341" s="26">
        <f t="shared" si="26"/>
        <v>-48.4</v>
      </c>
      <c r="L341" s="14"/>
    </row>
    <row r="342" spans="1:12">
      <c r="A342" s="20" t="s">
        <v>182</v>
      </c>
      <c r="B342" s="21"/>
      <c r="C342" s="21"/>
      <c r="D342" s="21"/>
      <c r="E342" s="21"/>
      <c r="F342" s="21"/>
      <c r="G342" s="21"/>
      <c r="H342" s="21"/>
      <c r="I342" s="28"/>
      <c r="J342" s="29">
        <f>SUM(J340:J341)</f>
        <v>151.6</v>
      </c>
      <c r="K342" s="29">
        <f>SUM(K340:K341)</f>
        <v>151.6</v>
      </c>
      <c r="L342" s="14"/>
    </row>
    <row r="343" spans="1:12">
      <c r="A343" s="8">
        <v>45741</v>
      </c>
      <c r="B343" s="9">
        <v>20672</v>
      </c>
      <c r="C343" s="10" t="s">
        <v>270</v>
      </c>
      <c r="D343" s="11" t="s">
        <v>180</v>
      </c>
      <c r="E343" s="3">
        <v>245837</v>
      </c>
      <c r="F343" s="12"/>
      <c r="G343" s="13" t="s">
        <v>91</v>
      </c>
      <c r="H343" s="13"/>
      <c r="I343" s="24"/>
      <c r="J343" s="25">
        <v>1100</v>
      </c>
      <c r="K343" s="26">
        <f t="shared" si="26"/>
        <v>1100</v>
      </c>
      <c r="L343" s="8">
        <v>45740</v>
      </c>
    </row>
    <row r="344" spans="1:12">
      <c r="A344" s="14"/>
      <c r="B344" s="15"/>
      <c r="C344" s="16"/>
      <c r="D344" s="17" t="s">
        <v>181</v>
      </c>
      <c r="E344" s="7"/>
      <c r="F344" s="18"/>
      <c r="G344" s="19" t="s">
        <v>91</v>
      </c>
      <c r="H344" s="19"/>
      <c r="I344" s="27"/>
      <c r="J344" s="25">
        <v>-223.14</v>
      </c>
      <c r="K344" s="26">
        <f t="shared" si="26"/>
        <v>-223.14</v>
      </c>
      <c r="L344" s="14"/>
    </row>
    <row r="345" spans="1:12">
      <c r="A345" s="20" t="s">
        <v>182</v>
      </c>
      <c r="B345" s="21"/>
      <c r="C345" s="21"/>
      <c r="D345" s="21"/>
      <c r="E345" s="21"/>
      <c r="F345" s="21"/>
      <c r="G345" s="21"/>
      <c r="H345" s="21"/>
      <c r="I345" s="28"/>
      <c r="J345" s="29">
        <f>SUM(J343:J344)</f>
        <v>876.86</v>
      </c>
      <c r="K345" s="29">
        <f>SUM(K343:K344)</f>
        <v>876.86</v>
      </c>
      <c r="L345" s="14"/>
    </row>
    <row r="346" spans="1:12">
      <c r="A346" s="8">
        <v>45741</v>
      </c>
      <c r="B346" s="9">
        <v>20672</v>
      </c>
      <c r="C346" s="10" t="s">
        <v>271</v>
      </c>
      <c r="D346" s="11" t="s">
        <v>180</v>
      </c>
      <c r="E346" s="3">
        <v>246152</v>
      </c>
      <c r="F346" s="12"/>
      <c r="G346" s="13" t="s">
        <v>91</v>
      </c>
      <c r="H346" s="13"/>
      <c r="I346" s="24"/>
      <c r="J346" s="25">
        <v>200</v>
      </c>
      <c r="K346" s="26">
        <f t="shared" ref="K346:K350" si="27">J346</f>
        <v>200</v>
      </c>
      <c r="L346" s="8">
        <v>45740</v>
      </c>
    </row>
    <row r="347" spans="1:12">
      <c r="A347" s="14"/>
      <c r="B347" s="15"/>
      <c r="C347" s="16"/>
      <c r="D347" s="17" t="s">
        <v>181</v>
      </c>
      <c r="E347" s="7"/>
      <c r="F347" s="18"/>
      <c r="G347" s="19" t="s">
        <v>91</v>
      </c>
      <c r="H347" s="19"/>
      <c r="I347" s="27"/>
      <c r="J347" s="25">
        <v>-39.99</v>
      </c>
      <c r="K347" s="26">
        <f t="shared" si="27"/>
        <v>-39.99</v>
      </c>
      <c r="L347" s="14"/>
    </row>
    <row r="348" spans="1:12">
      <c r="A348" s="20" t="s">
        <v>182</v>
      </c>
      <c r="B348" s="21"/>
      <c r="C348" s="21"/>
      <c r="D348" s="21"/>
      <c r="E348" s="21"/>
      <c r="F348" s="21"/>
      <c r="G348" s="21"/>
      <c r="H348" s="21"/>
      <c r="I348" s="28"/>
      <c r="J348" s="29">
        <f>SUM(J346:J347)</f>
        <v>160.01</v>
      </c>
      <c r="K348" s="29">
        <f>SUM(K346:K347)</f>
        <v>160.01</v>
      </c>
      <c r="L348" s="14"/>
    </row>
    <row r="349" spans="1:12">
      <c r="A349" s="8">
        <v>45741</v>
      </c>
      <c r="B349" s="9">
        <v>20672</v>
      </c>
      <c r="C349" s="10" t="s">
        <v>272</v>
      </c>
      <c r="D349" s="11" t="s">
        <v>180</v>
      </c>
      <c r="E349" s="3">
        <v>245872</v>
      </c>
      <c r="F349" s="12"/>
      <c r="G349" s="13" t="s">
        <v>91</v>
      </c>
      <c r="H349" s="13"/>
      <c r="I349" s="24"/>
      <c r="J349" s="25">
        <v>200</v>
      </c>
      <c r="K349" s="26">
        <f t="shared" si="27"/>
        <v>200</v>
      </c>
      <c r="L349" s="8">
        <v>45740</v>
      </c>
    </row>
    <row r="350" spans="1:12">
      <c r="A350" s="14"/>
      <c r="B350" s="15"/>
      <c r="C350" s="16"/>
      <c r="D350" s="17" t="s">
        <v>181</v>
      </c>
      <c r="E350" s="7"/>
      <c r="F350" s="18"/>
      <c r="G350" s="19" t="s">
        <v>91</v>
      </c>
      <c r="H350" s="19"/>
      <c r="I350" s="27"/>
      <c r="J350" s="25">
        <v>-40.84</v>
      </c>
      <c r="K350" s="26">
        <f t="shared" si="27"/>
        <v>-40.84</v>
      </c>
      <c r="L350" s="14"/>
    </row>
    <row r="351" spans="1:12">
      <c r="A351" s="20" t="s">
        <v>182</v>
      </c>
      <c r="B351" s="21"/>
      <c r="C351" s="21"/>
      <c r="D351" s="21"/>
      <c r="E351" s="21"/>
      <c r="F351" s="21"/>
      <c r="G351" s="21"/>
      <c r="H351" s="21"/>
      <c r="I351" s="28"/>
      <c r="J351" s="29">
        <f>SUM(J349:J350)</f>
        <v>159.16</v>
      </c>
      <c r="K351" s="29">
        <f>SUM(K349:K350)</f>
        <v>159.16</v>
      </c>
      <c r="L351" s="14"/>
    </row>
    <row r="352" spans="1:12">
      <c r="A352" s="8">
        <v>45741</v>
      </c>
      <c r="B352" s="9">
        <v>20672</v>
      </c>
      <c r="C352" s="10" t="s">
        <v>273</v>
      </c>
      <c r="D352" s="11" t="s">
        <v>180</v>
      </c>
      <c r="E352" s="3">
        <v>246587</v>
      </c>
      <c r="F352" s="12"/>
      <c r="G352" s="13" t="s">
        <v>91</v>
      </c>
      <c r="H352" s="13"/>
      <c r="I352" s="24"/>
      <c r="J352" s="25">
        <v>1100</v>
      </c>
      <c r="K352" s="26">
        <f t="shared" ref="K352:K356" si="28">J352</f>
        <v>1100</v>
      </c>
      <c r="L352" s="8">
        <v>45740</v>
      </c>
    </row>
    <row r="353" spans="1:12">
      <c r="A353" s="14"/>
      <c r="B353" s="15"/>
      <c r="C353" s="16"/>
      <c r="D353" s="17" t="s">
        <v>181</v>
      </c>
      <c r="E353" s="7"/>
      <c r="F353" s="18"/>
      <c r="G353" s="19" t="s">
        <v>91</v>
      </c>
      <c r="H353" s="19"/>
      <c r="I353" s="27"/>
      <c r="J353" s="25">
        <v>-234.07</v>
      </c>
      <c r="K353" s="26">
        <f t="shared" si="28"/>
        <v>-234.07</v>
      </c>
      <c r="L353" s="14"/>
    </row>
    <row r="354" spans="1:12">
      <c r="A354" s="20" t="s">
        <v>182</v>
      </c>
      <c r="B354" s="21"/>
      <c r="C354" s="21"/>
      <c r="D354" s="21"/>
      <c r="E354" s="21"/>
      <c r="F354" s="21"/>
      <c r="G354" s="21"/>
      <c r="H354" s="21"/>
      <c r="I354" s="28"/>
      <c r="J354" s="29">
        <f>SUM(J352:J353)</f>
        <v>865.93</v>
      </c>
      <c r="K354" s="29">
        <f>SUM(K352:K353)</f>
        <v>865.93</v>
      </c>
      <c r="L354" s="14"/>
    </row>
    <row r="355" spans="1:12">
      <c r="A355" s="8">
        <v>45741</v>
      </c>
      <c r="B355" s="9">
        <v>20672</v>
      </c>
      <c r="C355" s="10" t="s">
        <v>274</v>
      </c>
      <c r="D355" s="11" t="s">
        <v>180</v>
      </c>
      <c r="E355" s="3">
        <v>246144</v>
      </c>
      <c r="F355" s="12"/>
      <c r="G355" s="13" t="s">
        <v>91</v>
      </c>
      <c r="H355" s="13"/>
      <c r="I355" s="24"/>
      <c r="J355" s="25">
        <v>200</v>
      </c>
      <c r="K355" s="26">
        <f t="shared" si="28"/>
        <v>200</v>
      </c>
      <c r="L355" s="8">
        <v>45740</v>
      </c>
    </row>
    <row r="356" spans="1:12">
      <c r="A356" s="14"/>
      <c r="B356" s="15"/>
      <c r="C356" s="16"/>
      <c r="D356" s="17" t="s">
        <v>181</v>
      </c>
      <c r="E356" s="7"/>
      <c r="F356" s="18"/>
      <c r="G356" s="19" t="s">
        <v>91</v>
      </c>
      <c r="H356" s="19"/>
      <c r="I356" s="27"/>
      <c r="J356" s="25">
        <v>-39.99</v>
      </c>
      <c r="K356" s="26">
        <f t="shared" si="28"/>
        <v>-39.99</v>
      </c>
      <c r="L356" s="14"/>
    </row>
    <row r="357" spans="1:12">
      <c r="A357" s="20" t="s">
        <v>182</v>
      </c>
      <c r="B357" s="21"/>
      <c r="C357" s="21"/>
      <c r="D357" s="21"/>
      <c r="E357" s="21"/>
      <c r="F357" s="21"/>
      <c r="G357" s="21"/>
      <c r="H357" s="21"/>
      <c r="I357" s="28"/>
      <c r="J357" s="29">
        <f>SUM(J355:J356)</f>
        <v>160.01</v>
      </c>
      <c r="K357" s="29">
        <f>SUM(K355:K356)</f>
        <v>160.01</v>
      </c>
      <c r="L357" s="14"/>
    </row>
    <row r="358" spans="1:12">
      <c r="A358" s="8">
        <v>45741</v>
      </c>
      <c r="B358" s="9">
        <v>20672</v>
      </c>
      <c r="C358" s="10" t="s">
        <v>275</v>
      </c>
      <c r="D358" s="11" t="s">
        <v>180</v>
      </c>
      <c r="E358" s="3">
        <v>245842</v>
      </c>
      <c r="F358" s="12"/>
      <c r="G358" s="13" t="s">
        <v>91</v>
      </c>
      <c r="H358" s="13"/>
      <c r="I358" s="24"/>
      <c r="J358" s="25">
        <v>200</v>
      </c>
      <c r="K358" s="26">
        <f t="shared" ref="K358:K362" si="29">J358</f>
        <v>200</v>
      </c>
      <c r="L358" s="8">
        <v>45740</v>
      </c>
    </row>
    <row r="359" spans="1:12">
      <c r="A359" s="14"/>
      <c r="B359" s="15"/>
      <c r="C359" s="16"/>
      <c r="D359" s="17" t="s">
        <v>181</v>
      </c>
      <c r="E359" s="7"/>
      <c r="F359" s="18"/>
      <c r="G359" s="19" t="s">
        <v>91</v>
      </c>
      <c r="H359" s="19"/>
      <c r="I359" s="27"/>
      <c r="J359" s="25">
        <v>-41.91</v>
      </c>
      <c r="K359" s="26">
        <f t="shared" si="29"/>
        <v>-41.91</v>
      </c>
      <c r="L359" s="14"/>
    </row>
    <row r="360" spans="1:12">
      <c r="A360" s="20" t="s">
        <v>182</v>
      </c>
      <c r="B360" s="21"/>
      <c r="C360" s="21"/>
      <c r="D360" s="21"/>
      <c r="E360" s="21"/>
      <c r="F360" s="21"/>
      <c r="G360" s="21"/>
      <c r="H360" s="21"/>
      <c r="I360" s="28"/>
      <c r="J360" s="29">
        <f>SUM(J358:J359)</f>
        <v>158.09</v>
      </c>
      <c r="K360" s="29">
        <f>SUM(K358:K359)</f>
        <v>158.09</v>
      </c>
      <c r="L360" s="14"/>
    </row>
    <row r="361" spans="1:12">
      <c r="A361" s="8">
        <v>45741</v>
      </c>
      <c r="B361" s="9">
        <v>20672</v>
      </c>
      <c r="C361" s="10" t="s">
        <v>276</v>
      </c>
      <c r="D361" s="11" t="s">
        <v>180</v>
      </c>
      <c r="E361" s="3">
        <v>245852</v>
      </c>
      <c r="F361" s="12"/>
      <c r="G361" s="13" t="s">
        <v>91</v>
      </c>
      <c r="H361" s="13"/>
      <c r="I361" s="24"/>
      <c r="J361" s="25">
        <v>200</v>
      </c>
      <c r="K361" s="26">
        <f t="shared" si="29"/>
        <v>200</v>
      </c>
      <c r="L361" s="8">
        <v>45740</v>
      </c>
    </row>
    <row r="362" spans="1:12">
      <c r="A362" s="14"/>
      <c r="B362" s="15"/>
      <c r="C362" s="16"/>
      <c r="D362" s="17" t="s">
        <v>181</v>
      </c>
      <c r="E362" s="7"/>
      <c r="F362" s="18"/>
      <c r="G362" s="19" t="s">
        <v>91</v>
      </c>
      <c r="H362" s="19"/>
      <c r="I362" s="27"/>
      <c r="J362" s="25">
        <v>-42.08</v>
      </c>
      <c r="K362" s="26">
        <f t="shared" si="29"/>
        <v>-42.08</v>
      </c>
      <c r="L362" s="14"/>
    </row>
    <row r="363" spans="1:12">
      <c r="A363" s="20" t="s">
        <v>182</v>
      </c>
      <c r="B363" s="21"/>
      <c r="C363" s="21"/>
      <c r="D363" s="21"/>
      <c r="E363" s="21"/>
      <c r="F363" s="21"/>
      <c r="G363" s="21"/>
      <c r="H363" s="21"/>
      <c r="I363" s="28"/>
      <c r="J363" s="29">
        <f>SUM(J361:J362)</f>
        <v>157.92</v>
      </c>
      <c r="K363" s="29">
        <f>SUM(K361:K362)</f>
        <v>157.92</v>
      </c>
      <c r="L363" s="14"/>
    </row>
    <row r="364" spans="1:12">
      <c r="A364" s="8">
        <v>45741</v>
      </c>
      <c r="B364" s="9">
        <v>20672</v>
      </c>
      <c r="C364" s="10" t="s">
        <v>277</v>
      </c>
      <c r="D364" s="11" t="s">
        <v>180</v>
      </c>
      <c r="E364" s="3">
        <v>245840</v>
      </c>
      <c r="F364" s="12"/>
      <c r="G364" s="13" t="s">
        <v>91</v>
      </c>
      <c r="H364" s="13"/>
      <c r="I364" s="24"/>
      <c r="J364" s="25">
        <v>1100</v>
      </c>
      <c r="K364" s="26">
        <f t="shared" ref="K364:K368" si="30">J364</f>
        <v>1100</v>
      </c>
      <c r="L364" s="8">
        <v>45740</v>
      </c>
    </row>
    <row r="365" spans="1:12">
      <c r="A365" s="14"/>
      <c r="B365" s="15"/>
      <c r="C365" s="16"/>
      <c r="D365" s="17" t="s">
        <v>181</v>
      </c>
      <c r="E365" s="7"/>
      <c r="F365" s="18"/>
      <c r="G365" s="19" t="s">
        <v>91</v>
      </c>
      <c r="H365" s="19"/>
      <c r="I365" s="27"/>
      <c r="J365" s="25">
        <v>-220.77</v>
      </c>
      <c r="K365" s="26">
        <f t="shared" si="30"/>
        <v>-220.77</v>
      </c>
      <c r="L365" s="14"/>
    </row>
    <row r="366" spans="1:12">
      <c r="A366" s="20" t="s">
        <v>182</v>
      </c>
      <c r="B366" s="21"/>
      <c r="C366" s="21"/>
      <c r="D366" s="21"/>
      <c r="E366" s="21"/>
      <c r="F366" s="21"/>
      <c r="G366" s="21"/>
      <c r="H366" s="21"/>
      <c r="I366" s="28"/>
      <c r="J366" s="29">
        <f>SUM(J364:J365)</f>
        <v>879.23</v>
      </c>
      <c r="K366" s="29">
        <f>SUM(K364:K365)</f>
        <v>879.23</v>
      </c>
      <c r="L366" s="14"/>
    </row>
    <row r="367" spans="1:12">
      <c r="A367" s="8">
        <v>45741</v>
      </c>
      <c r="B367" s="9">
        <v>20672</v>
      </c>
      <c r="C367" s="10" t="s">
        <v>278</v>
      </c>
      <c r="D367" s="11" t="s">
        <v>180</v>
      </c>
      <c r="E367" s="3">
        <v>245089</v>
      </c>
      <c r="F367" s="12"/>
      <c r="G367" s="13" t="s">
        <v>91</v>
      </c>
      <c r="H367" s="13"/>
      <c r="I367" s="24"/>
      <c r="J367" s="25">
        <v>400</v>
      </c>
      <c r="K367" s="26">
        <f t="shared" si="30"/>
        <v>400</v>
      </c>
      <c r="L367" s="8">
        <v>45740</v>
      </c>
    </row>
    <row r="368" spans="1:12">
      <c r="A368" s="14"/>
      <c r="B368" s="15"/>
      <c r="C368" s="16"/>
      <c r="D368" s="17" t="s">
        <v>181</v>
      </c>
      <c r="E368" s="7"/>
      <c r="F368" s="18"/>
      <c r="G368" s="19" t="s">
        <v>91</v>
      </c>
      <c r="H368" s="19"/>
      <c r="I368" s="27"/>
      <c r="J368" s="25">
        <v>-85.28</v>
      </c>
      <c r="K368" s="26">
        <f t="shared" si="30"/>
        <v>-85.28</v>
      </c>
      <c r="L368" s="14"/>
    </row>
    <row r="369" spans="1:12">
      <c r="A369" s="20" t="s">
        <v>182</v>
      </c>
      <c r="B369" s="21"/>
      <c r="C369" s="21"/>
      <c r="D369" s="21"/>
      <c r="E369" s="21"/>
      <c r="F369" s="21"/>
      <c r="G369" s="21"/>
      <c r="H369" s="21"/>
      <c r="I369" s="28"/>
      <c r="J369" s="29">
        <f>SUM(J367:J368)</f>
        <v>314.72</v>
      </c>
      <c r="K369" s="29">
        <f>SUM(K367:K368)</f>
        <v>314.72</v>
      </c>
      <c r="L369" s="14"/>
    </row>
    <row r="370" spans="1:12">
      <c r="A370" s="8">
        <v>45741</v>
      </c>
      <c r="B370" s="9">
        <v>20672</v>
      </c>
      <c r="C370" s="10" t="s">
        <v>279</v>
      </c>
      <c r="D370" s="11" t="s">
        <v>180</v>
      </c>
      <c r="E370" s="3">
        <v>245413</v>
      </c>
      <c r="F370" s="12"/>
      <c r="G370" s="13" t="s">
        <v>91</v>
      </c>
      <c r="H370" s="13"/>
      <c r="I370" s="24"/>
      <c r="J370" s="25">
        <v>400</v>
      </c>
      <c r="K370" s="26">
        <f t="shared" ref="K370:K374" si="31">J370</f>
        <v>400</v>
      </c>
      <c r="L370" s="8">
        <v>45740</v>
      </c>
    </row>
    <row r="371" spans="1:12">
      <c r="A371" s="14"/>
      <c r="B371" s="15"/>
      <c r="C371" s="16"/>
      <c r="D371" s="17" t="s">
        <v>181</v>
      </c>
      <c r="E371" s="7"/>
      <c r="F371" s="18"/>
      <c r="G371" s="19" t="s">
        <v>91</v>
      </c>
      <c r="H371" s="19"/>
      <c r="I371" s="27"/>
      <c r="J371" s="25">
        <v>-86.38</v>
      </c>
      <c r="K371" s="26">
        <f t="shared" si="31"/>
        <v>-86.38</v>
      </c>
      <c r="L371" s="14"/>
    </row>
    <row r="372" spans="1:12">
      <c r="A372" s="20" t="s">
        <v>182</v>
      </c>
      <c r="B372" s="21"/>
      <c r="C372" s="21"/>
      <c r="D372" s="21"/>
      <c r="E372" s="21"/>
      <c r="F372" s="21"/>
      <c r="G372" s="21"/>
      <c r="H372" s="21"/>
      <c r="I372" s="28"/>
      <c r="J372" s="29">
        <f>SUM(J370:J371)</f>
        <v>313.62</v>
      </c>
      <c r="K372" s="29">
        <f>SUM(K370:K371)</f>
        <v>313.62</v>
      </c>
      <c r="L372" s="14"/>
    </row>
    <row r="373" spans="1:12">
      <c r="A373" s="8">
        <v>45741</v>
      </c>
      <c r="B373" s="9">
        <v>20672</v>
      </c>
      <c r="C373" s="10" t="s">
        <v>280</v>
      </c>
      <c r="D373" s="11" t="s">
        <v>180</v>
      </c>
      <c r="E373" s="3">
        <v>245416</v>
      </c>
      <c r="F373" s="12"/>
      <c r="G373" s="13" t="s">
        <v>91</v>
      </c>
      <c r="H373" s="13"/>
      <c r="I373" s="24"/>
      <c r="J373" s="25">
        <v>350</v>
      </c>
      <c r="K373" s="26">
        <f t="shared" si="31"/>
        <v>350</v>
      </c>
      <c r="L373" s="8">
        <v>45740</v>
      </c>
    </row>
    <row r="374" spans="1:12">
      <c r="A374" s="14"/>
      <c r="B374" s="15"/>
      <c r="C374" s="16"/>
      <c r="D374" s="17" t="s">
        <v>181</v>
      </c>
      <c r="E374" s="7"/>
      <c r="F374" s="18"/>
      <c r="G374" s="19" t="s">
        <v>91</v>
      </c>
      <c r="H374" s="19"/>
      <c r="I374" s="27"/>
      <c r="J374" s="25">
        <v>-74.02</v>
      </c>
      <c r="K374" s="26">
        <f t="shared" si="31"/>
        <v>-74.02</v>
      </c>
      <c r="L374" s="14"/>
    </row>
    <row r="375" spans="1:12">
      <c r="A375" s="20" t="s">
        <v>182</v>
      </c>
      <c r="B375" s="21"/>
      <c r="C375" s="21"/>
      <c r="D375" s="21"/>
      <c r="E375" s="21"/>
      <c r="F375" s="21"/>
      <c r="G375" s="21"/>
      <c r="H375" s="21"/>
      <c r="I375" s="28"/>
      <c r="J375" s="29">
        <f>SUM(J373:J374)</f>
        <v>275.98</v>
      </c>
      <c r="K375" s="29">
        <f>SUM(K373:K374)</f>
        <v>275.98</v>
      </c>
      <c r="L375" s="14"/>
    </row>
    <row r="376" spans="1:12">
      <c r="A376" s="8">
        <v>45741</v>
      </c>
      <c r="B376" s="9">
        <v>20672</v>
      </c>
      <c r="C376" s="10" t="s">
        <v>281</v>
      </c>
      <c r="D376" s="11" t="s">
        <v>180</v>
      </c>
      <c r="E376" s="3">
        <v>245618</v>
      </c>
      <c r="F376" s="12"/>
      <c r="G376" s="13" t="s">
        <v>91</v>
      </c>
      <c r="H376" s="13"/>
      <c r="I376" s="24"/>
      <c r="J376" s="25">
        <v>200</v>
      </c>
      <c r="K376" s="26">
        <f t="shared" ref="K376:K380" si="32">J376</f>
        <v>200</v>
      </c>
      <c r="L376" s="8">
        <v>45740</v>
      </c>
    </row>
    <row r="377" spans="1:12">
      <c r="A377" s="14"/>
      <c r="B377" s="15"/>
      <c r="C377" s="16"/>
      <c r="D377" s="17" t="s">
        <v>181</v>
      </c>
      <c r="E377" s="7"/>
      <c r="F377" s="18"/>
      <c r="G377" s="19" t="s">
        <v>91</v>
      </c>
      <c r="H377" s="19"/>
      <c r="I377" s="27"/>
      <c r="J377" s="25">
        <v>-39.99</v>
      </c>
      <c r="K377" s="26">
        <f t="shared" si="32"/>
        <v>-39.99</v>
      </c>
      <c r="L377" s="14"/>
    </row>
    <row r="378" spans="1:12">
      <c r="A378" s="20" t="s">
        <v>182</v>
      </c>
      <c r="B378" s="21"/>
      <c r="C378" s="21"/>
      <c r="D378" s="21"/>
      <c r="E378" s="21"/>
      <c r="F378" s="21"/>
      <c r="G378" s="21"/>
      <c r="H378" s="21"/>
      <c r="I378" s="28"/>
      <c r="J378" s="29">
        <f>SUM(J376:J377)</f>
        <v>160.01</v>
      </c>
      <c r="K378" s="29">
        <f>SUM(K376:K377)</f>
        <v>160.01</v>
      </c>
      <c r="L378" s="14"/>
    </row>
    <row r="379" spans="1:12">
      <c r="A379" s="8">
        <v>45741</v>
      </c>
      <c r="B379" s="9">
        <v>20672</v>
      </c>
      <c r="C379" s="10" t="s">
        <v>282</v>
      </c>
      <c r="D379" s="11" t="s">
        <v>180</v>
      </c>
      <c r="E379" s="3">
        <v>245087</v>
      </c>
      <c r="F379" s="12"/>
      <c r="G379" s="13" t="s">
        <v>91</v>
      </c>
      <c r="H379" s="13"/>
      <c r="I379" s="24"/>
      <c r="J379" s="25">
        <v>200</v>
      </c>
      <c r="K379" s="26">
        <f t="shared" si="32"/>
        <v>200</v>
      </c>
      <c r="L379" s="8">
        <v>45740</v>
      </c>
    </row>
    <row r="380" spans="1:12">
      <c r="A380" s="14"/>
      <c r="B380" s="15"/>
      <c r="C380" s="16"/>
      <c r="D380" s="17" t="s">
        <v>181</v>
      </c>
      <c r="E380" s="7"/>
      <c r="F380" s="18"/>
      <c r="G380" s="19" t="s">
        <v>91</v>
      </c>
      <c r="H380" s="19"/>
      <c r="I380" s="27"/>
      <c r="J380" s="25">
        <v>-39.99</v>
      </c>
      <c r="K380" s="26">
        <f t="shared" si="32"/>
        <v>-39.99</v>
      </c>
      <c r="L380" s="14"/>
    </row>
    <row r="381" spans="1:12">
      <c r="A381" s="20" t="s">
        <v>182</v>
      </c>
      <c r="B381" s="21"/>
      <c r="C381" s="21"/>
      <c r="D381" s="21"/>
      <c r="E381" s="21"/>
      <c r="F381" s="21"/>
      <c r="G381" s="21"/>
      <c r="H381" s="21"/>
      <c r="I381" s="28"/>
      <c r="J381" s="29">
        <f>SUM(J379:J380)</f>
        <v>160.01</v>
      </c>
      <c r="K381" s="29">
        <f>SUM(K379:K380)</f>
        <v>160.01</v>
      </c>
      <c r="L381" s="14"/>
    </row>
    <row r="382" spans="1:12">
      <c r="A382" s="8">
        <v>45741</v>
      </c>
      <c r="B382" s="9">
        <v>20672</v>
      </c>
      <c r="C382" s="10" t="s">
        <v>283</v>
      </c>
      <c r="D382" s="11" t="s">
        <v>180</v>
      </c>
      <c r="E382" s="3">
        <v>245462</v>
      </c>
      <c r="F382" s="12"/>
      <c r="G382" s="13" t="s">
        <v>91</v>
      </c>
      <c r="H382" s="13"/>
      <c r="I382" s="24"/>
      <c r="J382" s="25">
        <v>350</v>
      </c>
      <c r="K382" s="26">
        <f t="shared" ref="K382:K386" si="33">J382</f>
        <v>350</v>
      </c>
      <c r="L382" s="8">
        <v>45740</v>
      </c>
    </row>
    <row r="383" spans="1:12">
      <c r="A383" s="14"/>
      <c r="B383" s="15"/>
      <c r="C383" s="16"/>
      <c r="D383" s="17" t="s">
        <v>181</v>
      </c>
      <c r="E383" s="7"/>
      <c r="F383" s="18"/>
      <c r="G383" s="19" t="s">
        <v>91</v>
      </c>
      <c r="H383" s="19"/>
      <c r="I383" s="27"/>
      <c r="J383" s="25">
        <v>-76.15</v>
      </c>
      <c r="K383" s="26">
        <f t="shared" si="33"/>
        <v>-76.15</v>
      </c>
      <c r="L383" s="14"/>
    </row>
    <row r="384" spans="1:12">
      <c r="A384" s="20" t="s">
        <v>182</v>
      </c>
      <c r="B384" s="21"/>
      <c r="C384" s="21"/>
      <c r="D384" s="21"/>
      <c r="E384" s="21"/>
      <c r="F384" s="21"/>
      <c r="G384" s="21"/>
      <c r="H384" s="21"/>
      <c r="I384" s="28"/>
      <c r="J384" s="29">
        <f>SUM(J382:J383)</f>
        <v>273.85</v>
      </c>
      <c r="K384" s="29">
        <f>SUM(K382:K383)</f>
        <v>273.85</v>
      </c>
      <c r="L384" s="14"/>
    </row>
    <row r="385" spans="1:12">
      <c r="A385" s="8">
        <v>45741</v>
      </c>
      <c r="B385" s="9">
        <v>20672</v>
      </c>
      <c r="C385" s="10" t="s">
        <v>284</v>
      </c>
      <c r="D385" s="11" t="s">
        <v>180</v>
      </c>
      <c r="E385" s="3">
        <v>245507</v>
      </c>
      <c r="F385" s="12"/>
      <c r="G385" s="13" t="s">
        <v>91</v>
      </c>
      <c r="H385" s="13"/>
      <c r="I385" s="24"/>
      <c r="J385" s="25">
        <v>1100</v>
      </c>
      <c r="K385" s="26">
        <f t="shared" si="33"/>
        <v>1100</v>
      </c>
      <c r="L385" s="8">
        <v>45740</v>
      </c>
    </row>
    <row r="386" spans="1:12">
      <c r="A386" s="14"/>
      <c r="B386" s="15"/>
      <c r="C386" s="16"/>
      <c r="D386" s="17" t="s">
        <v>181</v>
      </c>
      <c r="E386" s="7"/>
      <c r="F386" s="18"/>
      <c r="G386" s="19" t="s">
        <v>91</v>
      </c>
      <c r="H386" s="19"/>
      <c r="I386" s="27"/>
      <c r="J386" s="25">
        <v>-236.04</v>
      </c>
      <c r="K386" s="26">
        <f t="shared" si="33"/>
        <v>-236.04</v>
      </c>
      <c r="L386" s="14"/>
    </row>
    <row r="387" spans="1:12">
      <c r="A387" s="20" t="s">
        <v>182</v>
      </c>
      <c r="B387" s="21"/>
      <c r="C387" s="21"/>
      <c r="D387" s="21"/>
      <c r="E387" s="21"/>
      <c r="F387" s="21"/>
      <c r="G387" s="21"/>
      <c r="H387" s="21"/>
      <c r="I387" s="28"/>
      <c r="J387" s="29">
        <f>SUM(J385:J386)</f>
        <v>863.96</v>
      </c>
      <c r="K387" s="29">
        <f>SUM(K385:K386)</f>
        <v>863.96</v>
      </c>
      <c r="L387" s="14"/>
    </row>
    <row r="388" spans="1:12">
      <c r="A388" s="8">
        <v>45741</v>
      </c>
      <c r="B388" s="9">
        <v>20672</v>
      </c>
      <c r="C388" s="10" t="s">
        <v>285</v>
      </c>
      <c r="D388" s="11" t="s">
        <v>180</v>
      </c>
      <c r="E388" s="3">
        <v>245095</v>
      </c>
      <c r="F388" s="12"/>
      <c r="G388" s="13" t="s">
        <v>91</v>
      </c>
      <c r="H388" s="13"/>
      <c r="I388" s="24"/>
      <c r="J388" s="25">
        <v>196.2</v>
      </c>
      <c r="K388" s="26">
        <f t="shared" ref="K388:K392" si="34">J388</f>
        <v>196.2</v>
      </c>
      <c r="L388" s="8">
        <v>45740</v>
      </c>
    </row>
    <row r="389" spans="1:12">
      <c r="A389" s="14"/>
      <c r="B389" s="15"/>
      <c r="C389" s="16"/>
      <c r="D389" s="17" t="s">
        <v>181</v>
      </c>
      <c r="E389" s="7"/>
      <c r="F389" s="18"/>
      <c r="G389" s="19" t="s">
        <v>91</v>
      </c>
      <c r="H389" s="19"/>
      <c r="I389" s="27"/>
      <c r="J389" s="25">
        <v>-41.59</v>
      </c>
      <c r="K389" s="26">
        <f t="shared" si="34"/>
        <v>-41.59</v>
      </c>
      <c r="L389" s="14"/>
    </row>
    <row r="390" spans="1:12">
      <c r="A390" s="20" t="s">
        <v>182</v>
      </c>
      <c r="B390" s="21"/>
      <c r="C390" s="21"/>
      <c r="D390" s="21"/>
      <c r="E390" s="21"/>
      <c r="F390" s="21"/>
      <c r="G390" s="21"/>
      <c r="H390" s="21"/>
      <c r="I390" s="28"/>
      <c r="J390" s="29">
        <f>SUM(J388:J389)</f>
        <v>154.61</v>
      </c>
      <c r="K390" s="29">
        <f>SUM(K388:K389)</f>
        <v>154.61</v>
      </c>
      <c r="L390" s="14"/>
    </row>
    <row r="391" spans="1:12">
      <c r="A391" s="8">
        <v>45741</v>
      </c>
      <c r="B391" s="9">
        <v>20672</v>
      </c>
      <c r="C391" s="10" t="s">
        <v>286</v>
      </c>
      <c r="D391" s="11" t="s">
        <v>180</v>
      </c>
      <c r="E391" s="3">
        <v>245619</v>
      </c>
      <c r="F391" s="12"/>
      <c r="G391" s="13" t="s">
        <v>91</v>
      </c>
      <c r="H391" s="13"/>
      <c r="I391" s="24"/>
      <c r="J391" s="25">
        <v>1100</v>
      </c>
      <c r="K391" s="26">
        <f t="shared" si="34"/>
        <v>1100</v>
      </c>
      <c r="L391" s="8">
        <v>45740</v>
      </c>
    </row>
    <row r="392" spans="1:12">
      <c r="A392" s="14"/>
      <c r="B392" s="15"/>
      <c r="C392" s="16"/>
      <c r="D392" s="17" t="s">
        <v>181</v>
      </c>
      <c r="E392" s="7"/>
      <c r="F392" s="18"/>
      <c r="G392" s="19" t="s">
        <v>91</v>
      </c>
      <c r="H392" s="19"/>
      <c r="I392" s="27"/>
      <c r="J392" s="25">
        <v>-234.38</v>
      </c>
      <c r="K392" s="26">
        <f t="shared" si="34"/>
        <v>-234.38</v>
      </c>
      <c r="L392" s="14"/>
    </row>
    <row r="393" spans="1:12">
      <c r="A393" s="20" t="s">
        <v>182</v>
      </c>
      <c r="B393" s="21"/>
      <c r="C393" s="21"/>
      <c r="D393" s="21"/>
      <c r="E393" s="21"/>
      <c r="F393" s="21"/>
      <c r="G393" s="21"/>
      <c r="H393" s="21"/>
      <c r="I393" s="28"/>
      <c r="J393" s="29">
        <f>SUM(J391:J392)</f>
        <v>865.62</v>
      </c>
      <c r="K393" s="29">
        <f>SUM(K391:K392)</f>
        <v>865.62</v>
      </c>
      <c r="L393" s="14"/>
    </row>
    <row r="394" ht="10.5" spans="1:10">
      <c r="A394" s="2"/>
      <c r="I394" s="31" t="s">
        <v>206</v>
      </c>
      <c r="J394" s="32">
        <f>SUM(J291,J294,J297,J300,J303,J306,J309,J312,J315,J318,J321,J324,J327,J330,J333,J336,J339,J342,J345,J348,J351,J354,J357,J360,J363,J366,J369,J372,J375,J378,J381,J384,J387,J390,J393)</f>
        <v>13718.14</v>
      </c>
    </row>
    <row r="396" ht="10.5" spans="1:10">
      <c r="A396" s="2" t="s">
        <v>28</v>
      </c>
      <c r="D396" s="2" t="s">
        <v>29</v>
      </c>
      <c r="I396" s="33"/>
      <c r="J396" s="32"/>
    </row>
    <row r="397" spans="1:1">
      <c r="A397" s="2"/>
    </row>
    <row r="398" spans="1:1">
      <c r="A398" s="2"/>
    </row>
    <row r="399" spans="1:4">
      <c r="A399" s="2" t="s">
        <v>30</v>
      </c>
      <c r="D399" s="2" t="s">
        <v>31</v>
      </c>
    </row>
    <row r="400" spans="1:4">
      <c r="A400" s="1" t="s">
        <v>32</v>
      </c>
      <c r="D400" s="1" t="s">
        <v>33</v>
      </c>
    </row>
    <row r="406" spans="1:1">
      <c r="A406" s="2" t="s">
        <v>0</v>
      </c>
    </row>
    <row r="407" spans="1:1">
      <c r="A407" s="2" t="s">
        <v>34</v>
      </c>
    </row>
    <row r="409" spans="1:12">
      <c r="A409" s="3" t="s">
        <v>2</v>
      </c>
      <c r="B409" s="3" t="s">
        <v>3</v>
      </c>
      <c r="C409" s="3" t="s">
        <v>4</v>
      </c>
      <c r="D409" s="3" t="s">
        <v>5</v>
      </c>
      <c r="E409" s="3" t="s">
        <v>178</v>
      </c>
      <c r="F409" s="3" t="s">
        <v>7</v>
      </c>
      <c r="G409" s="4" t="s">
        <v>8</v>
      </c>
      <c r="H409" s="5"/>
      <c r="I409" s="5"/>
      <c r="J409" s="23"/>
      <c r="K409" s="3" t="s">
        <v>9</v>
      </c>
      <c r="L409" s="3" t="s">
        <v>10</v>
      </c>
    </row>
    <row r="410" spans="1:12">
      <c r="A410" s="6"/>
      <c r="B410" s="6"/>
      <c r="C410" s="6"/>
      <c r="D410" s="6"/>
      <c r="E410" s="6"/>
      <c r="F410" s="6"/>
      <c r="G410" s="3" t="s">
        <v>11</v>
      </c>
      <c r="H410" s="3" t="s">
        <v>12</v>
      </c>
      <c r="I410" s="3" t="s">
        <v>13</v>
      </c>
      <c r="J410" s="3" t="s">
        <v>14</v>
      </c>
      <c r="K410" s="6"/>
      <c r="L410" s="6"/>
    </row>
    <row r="411" spans="1:1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</row>
    <row r="412" spans="1:12">
      <c r="A412" s="8">
        <v>45747</v>
      </c>
      <c r="B412" s="9">
        <v>20683</v>
      </c>
      <c r="C412" s="10" t="s">
        <v>287</v>
      </c>
      <c r="D412" s="11" t="s">
        <v>180</v>
      </c>
      <c r="E412" s="3">
        <v>247246</v>
      </c>
      <c r="F412" s="12"/>
      <c r="G412" s="13" t="s">
        <v>91</v>
      </c>
      <c r="H412" s="13"/>
      <c r="I412" s="24"/>
      <c r="J412" s="25">
        <v>1600</v>
      </c>
      <c r="K412" s="26">
        <f t="shared" ref="K412:K416" si="35">J412</f>
        <v>1600</v>
      </c>
      <c r="L412" s="8">
        <v>45747</v>
      </c>
    </row>
    <row r="413" spans="1:12">
      <c r="A413" s="14"/>
      <c r="B413" s="15"/>
      <c r="C413" s="16"/>
      <c r="D413" s="17" t="s">
        <v>181</v>
      </c>
      <c r="E413" s="7"/>
      <c r="F413" s="18"/>
      <c r="G413" s="19" t="s">
        <v>91</v>
      </c>
      <c r="H413" s="19"/>
      <c r="I413" s="27"/>
      <c r="J413" s="25">
        <v>-339.52</v>
      </c>
      <c r="K413" s="26">
        <f t="shared" si="35"/>
        <v>-339.52</v>
      </c>
      <c r="L413" s="14"/>
    </row>
    <row r="414" spans="1:12">
      <c r="A414" s="20" t="s">
        <v>182</v>
      </c>
      <c r="B414" s="21"/>
      <c r="C414" s="21"/>
      <c r="D414" s="21"/>
      <c r="E414" s="21"/>
      <c r="F414" s="21"/>
      <c r="G414" s="21"/>
      <c r="H414" s="21"/>
      <c r="I414" s="28"/>
      <c r="J414" s="29">
        <f>SUM(J412:J413)</f>
        <v>1260.48</v>
      </c>
      <c r="K414" s="29">
        <f>SUM(K412:K413)</f>
        <v>1260.48</v>
      </c>
      <c r="L414" s="14"/>
    </row>
    <row r="415" spans="1:12">
      <c r="A415" s="8">
        <v>45747</v>
      </c>
      <c r="B415" s="9">
        <v>20683</v>
      </c>
      <c r="C415" s="10" t="s">
        <v>288</v>
      </c>
      <c r="D415" s="11" t="s">
        <v>180</v>
      </c>
      <c r="E415" s="3">
        <v>247791</v>
      </c>
      <c r="F415" s="12"/>
      <c r="G415" s="13" t="s">
        <v>91</v>
      </c>
      <c r="H415" s="13"/>
      <c r="I415" s="24"/>
      <c r="J415" s="25">
        <v>1100</v>
      </c>
      <c r="K415" s="26">
        <f t="shared" ref="K415:K419" si="36">J415</f>
        <v>1100</v>
      </c>
      <c r="L415" s="8">
        <v>45747</v>
      </c>
    </row>
    <row r="416" spans="1:12">
      <c r="A416" s="14"/>
      <c r="B416" s="15"/>
      <c r="C416" s="16"/>
      <c r="D416" s="17" t="s">
        <v>181</v>
      </c>
      <c r="E416" s="7"/>
      <c r="F416" s="18"/>
      <c r="G416" s="19" t="s">
        <v>91</v>
      </c>
      <c r="H416" s="19"/>
      <c r="I416" s="27"/>
      <c r="J416" s="25">
        <v>-236.04</v>
      </c>
      <c r="K416" s="26">
        <f t="shared" si="36"/>
        <v>-236.04</v>
      </c>
      <c r="L416" s="14"/>
    </row>
    <row r="417" spans="1:12">
      <c r="A417" s="20" t="s">
        <v>182</v>
      </c>
      <c r="B417" s="21"/>
      <c r="C417" s="21"/>
      <c r="D417" s="21"/>
      <c r="E417" s="21"/>
      <c r="F417" s="21"/>
      <c r="G417" s="21"/>
      <c r="H417" s="21"/>
      <c r="I417" s="28"/>
      <c r="J417" s="29">
        <f>SUM(J415:J416)</f>
        <v>863.96</v>
      </c>
      <c r="K417" s="29">
        <f>SUM(K415:K416)</f>
        <v>863.96</v>
      </c>
      <c r="L417" s="14"/>
    </row>
    <row r="418" spans="1:12">
      <c r="A418" s="8">
        <v>45747</v>
      </c>
      <c r="B418" s="9">
        <v>20683</v>
      </c>
      <c r="C418" s="10" t="s">
        <v>289</v>
      </c>
      <c r="D418" s="11" t="s">
        <v>180</v>
      </c>
      <c r="E418" s="3">
        <v>247471</v>
      </c>
      <c r="F418" s="12"/>
      <c r="G418" s="13" t="s">
        <v>91</v>
      </c>
      <c r="H418" s="13"/>
      <c r="I418" s="24"/>
      <c r="J418" s="25">
        <v>400</v>
      </c>
      <c r="K418" s="26">
        <f t="shared" si="36"/>
        <v>400</v>
      </c>
      <c r="L418" s="8">
        <v>45747</v>
      </c>
    </row>
    <row r="419" spans="1:12">
      <c r="A419" s="14"/>
      <c r="B419" s="15"/>
      <c r="C419" s="16"/>
      <c r="D419" s="17" t="s">
        <v>181</v>
      </c>
      <c r="E419" s="7"/>
      <c r="F419" s="18"/>
      <c r="G419" s="19" t="s">
        <v>91</v>
      </c>
      <c r="H419" s="19"/>
      <c r="I419" s="27"/>
      <c r="J419" s="25">
        <v>-79.98</v>
      </c>
      <c r="K419" s="26">
        <f t="shared" si="36"/>
        <v>-79.98</v>
      </c>
      <c r="L419" s="14"/>
    </row>
    <row r="420" spans="1:12">
      <c r="A420" s="20" t="s">
        <v>182</v>
      </c>
      <c r="B420" s="21"/>
      <c r="C420" s="21"/>
      <c r="D420" s="21"/>
      <c r="E420" s="21"/>
      <c r="F420" s="21"/>
      <c r="G420" s="21"/>
      <c r="H420" s="21"/>
      <c r="I420" s="28"/>
      <c r="J420" s="29">
        <f>SUM(J418:J419)</f>
        <v>320.02</v>
      </c>
      <c r="K420" s="29">
        <f>SUM(K418:K419)</f>
        <v>320.02</v>
      </c>
      <c r="L420" s="14"/>
    </row>
    <row r="421" spans="1:12">
      <c r="A421" s="8">
        <v>45747</v>
      </c>
      <c r="B421" s="9">
        <v>20683</v>
      </c>
      <c r="C421" s="10" t="s">
        <v>290</v>
      </c>
      <c r="D421" s="11" t="s">
        <v>180</v>
      </c>
      <c r="E421" s="3">
        <v>247442</v>
      </c>
      <c r="F421" s="12"/>
      <c r="G421" s="13" t="s">
        <v>91</v>
      </c>
      <c r="H421" s="13"/>
      <c r="I421" s="24"/>
      <c r="J421" s="25">
        <v>200</v>
      </c>
      <c r="K421" s="26">
        <f t="shared" ref="K421:K425" si="37">J421</f>
        <v>200</v>
      </c>
      <c r="L421" s="8">
        <v>45747</v>
      </c>
    </row>
    <row r="422" spans="1:12">
      <c r="A422" s="14"/>
      <c r="B422" s="15"/>
      <c r="C422" s="16"/>
      <c r="D422" s="17" t="s">
        <v>181</v>
      </c>
      <c r="E422" s="7"/>
      <c r="F422" s="18"/>
      <c r="G422" s="19" t="s">
        <v>91</v>
      </c>
      <c r="H422" s="19"/>
      <c r="I422" s="27"/>
      <c r="J422" s="25">
        <v>-42.6</v>
      </c>
      <c r="K422" s="26">
        <f t="shared" si="37"/>
        <v>-42.6</v>
      </c>
      <c r="L422" s="14"/>
    </row>
    <row r="423" spans="1:12">
      <c r="A423" s="20" t="s">
        <v>182</v>
      </c>
      <c r="B423" s="21"/>
      <c r="C423" s="21"/>
      <c r="D423" s="21"/>
      <c r="E423" s="21"/>
      <c r="F423" s="21"/>
      <c r="G423" s="21"/>
      <c r="H423" s="21"/>
      <c r="I423" s="28"/>
      <c r="J423" s="29">
        <f>SUM(J421:J422)</f>
        <v>157.4</v>
      </c>
      <c r="K423" s="29">
        <f>SUM(K421:K422)</f>
        <v>157.4</v>
      </c>
      <c r="L423" s="14"/>
    </row>
    <row r="424" spans="1:12">
      <c r="A424" s="8">
        <v>45747</v>
      </c>
      <c r="B424" s="9">
        <v>20683</v>
      </c>
      <c r="C424" s="10" t="s">
        <v>291</v>
      </c>
      <c r="D424" s="11" t="s">
        <v>180</v>
      </c>
      <c r="E424" s="3">
        <v>247259</v>
      </c>
      <c r="F424" s="12"/>
      <c r="G424" s="13" t="s">
        <v>91</v>
      </c>
      <c r="H424" s="13"/>
      <c r="I424" s="24"/>
      <c r="J424" s="25">
        <v>350</v>
      </c>
      <c r="K424" s="26">
        <f t="shared" si="37"/>
        <v>350</v>
      </c>
      <c r="L424" s="8">
        <v>45747</v>
      </c>
    </row>
    <row r="425" spans="1:12">
      <c r="A425" s="14"/>
      <c r="B425" s="15"/>
      <c r="C425" s="16"/>
      <c r="D425" s="17" t="s">
        <v>181</v>
      </c>
      <c r="E425" s="7"/>
      <c r="F425" s="18"/>
      <c r="G425" s="19" t="s">
        <v>91</v>
      </c>
      <c r="H425" s="19"/>
      <c r="I425" s="27"/>
      <c r="J425" s="25">
        <v>-75.69</v>
      </c>
      <c r="K425" s="26">
        <f t="shared" si="37"/>
        <v>-75.69</v>
      </c>
      <c r="L425" s="14"/>
    </row>
    <row r="426" spans="1:12">
      <c r="A426" s="20" t="s">
        <v>182</v>
      </c>
      <c r="B426" s="21"/>
      <c r="C426" s="21"/>
      <c r="D426" s="21"/>
      <c r="E426" s="21"/>
      <c r="F426" s="21"/>
      <c r="G426" s="21"/>
      <c r="H426" s="21"/>
      <c r="I426" s="28"/>
      <c r="J426" s="29">
        <f>SUM(J424:J425)</f>
        <v>274.31</v>
      </c>
      <c r="K426" s="29">
        <f>SUM(K424:K425)</f>
        <v>274.31</v>
      </c>
      <c r="L426" s="14"/>
    </row>
    <row r="427" spans="1:12">
      <c r="A427" s="8">
        <v>45747</v>
      </c>
      <c r="B427" s="9">
        <v>20683</v>
      </c>
      <c r="C427" s="10" t="s">
        <v>255</v>
      </c>
      <c r="D427" s="11" t="s">
        <v>180</v>
      </c>
      <c r="E427" s="3">
        <v>246150</v>
      </c>
      <c r="F427" s="12"/>
      <c r="G427" s="13" t="s">
        <v>91</v>
      </c>
      <c r="H427" s="13"/>
      <c r="I427" s="24"/>
      <c r="J427" s="25">
        <v>200</v>
      </c>
      <c r="K427" s="26">
        <f t="shared" ref="K427:K431" si="38">J427</f>
        <v>200</v>
      </c>
      <c r="L427" s="8">
        <v>45747</v>
      </c>
    </row>
    <row r="428" spans="1:12">
      <c r="A428" s="14"/>
      <c r="B428" s="15"/>
      <c r="C428" s="16"/>
      <c r="D428" s="17" t="s">
        <v>181</v>
      </c>
      <c r="E428" s="7"/>
      <c r="F428" s="18"/>
      <c r="G428" s="19" t="s">
        <v>91</v>
      </c>
      <c r="H428" s="19"/>
      <c r="I428" s="27"/>
      <c r="J428" s="25">
        <v>-48.4</v>
      </c>
      <c r="K428" s="26">
        <f t="shared" si="38"/>
        <v>-48.4</v>
      </c>
      <c r="L428" s="14"/>
    </row>
    <row r="429" spans="1:12">
      <c r="A429" s="20" t="s">
        <v>182</v>
      </c>
      <c r="B429" s="21"/>
      <c r="C429" s="21"/>
      <c r="D429" s="21"/>
      <c r="E429" s="21"/>
      <c r="F429" s="21"/>
      <c r="G429" s="21"/>
      <c r="H429" s="21"/>
      <c r="I429" s="28"/>
      <c r="J429" s="29">
        <f>SUM(J427:J428)</f>
        <v>151.6</v>
      </c>
      <c r="K429" s="29">
        <f>SUM(K427:K428)</f>
        <v>151.6</v>
      </c>
      <c r="L429" s="14"/>
    </row>
    <row r="430" spans="1:12">
      <c r="A430" s="8">
        <v>45747</v>
      </c>
      <c r="B430" s="9">
        <v>20683</v>
      </c>
      <c r="C430" s="10" t="s">
        <v>292</v>
      </c>
      <c r="D430" s="11" t="s">
        <v>180</v>
      </c>
      <c r="E430" s="3">
        <v>247253</v>
      </c>
      <c r="F430" s="12"/>
      <c r="G430" s="13" t="s">
        <v>91</v>
      </c>
      <c r="H430" s="13"/>
      <c r="I430" s="24"/>
      <c r="J430" s="25">
        <v>1100</v>
      </c>
      <c r="K430" s="26">
        <f t="shared" si="38"/>
        <v>1100</v>
      </c>
      <c r="L430" s="8">
        <v>45747</v>
      </c>
    </row>
    <row r="431" spans="1:12">
      <c r="A431" s="14"/>
      <c r="B431" s="15"/>
      <c r="C431" s="16"/>
      <c r="D431" s="17" t="s">
        <v>181</v>
      </c>
      <c r="E431" s="7"/>
      <c r="F431" s="18"/>
      <c r="G431" s="19" t="s">
        <v>91</v>
      </c>
      <c r="H431" s="19"/>
      <c r="I431" s="27"/>
      <c r="J431" s="25">
        <v>-235.19</v>
      </c>
      <c r="K431" s="26">
        <f t="shared" si="38"/>
        <v>-235.19</v>
      </c>
      <c r="L431" s="14"/>
    </row>
    <row r="432" spans="1:12">
      <c r="A432" s="20" t="s">
        <v>182</v>
      </c>
      <c r="B432" s="21"/>
      <c r="C432" s="21"/>
      <c r="D432" s="21"/>
      <c r="E432" s="21"/>
      <c r="F432" s="21"/>
      <c r="G432" s="21"/>
      <c r="H432" s="21"/>
      <c r="I432" s="28"/>
      <c r="J432" s="29">
        <f>SUM(J430:J431)</f>
        <v>864.81</v>
      </c>
      <c r="K432" s="29">
        <f>SUM(K430:K431)</f>
        <v>864.81</v>
      </c>
      <c r="L432" s="14"/>
    </row>
    <row r="433" spans="1:12">
      <c r="A433" s="8">
        <v>45747</v>
      </c>
      <c r="B433" s="9">
        <v>20683</v>
      </c>
      <c r="C433" s="10" t="s">
        <v>293</v>
      </c>
      <c r="D433" s="11" t="s">
        <v>180</v>
      </c>
      <c r="E433" s="3">
        <v>247249</v>
      </c>
      <c r="F433" s="12"/>
      <c r="G433" s="13" t="s">
        <v>91</v>
      </c>
      <c r="H433" s="13"/>
      <c r="I433" s="24"/>
      <c r="J433" s="25">
        <v>200</v>
      </c>
      <c r="K433" s="26">
        <f t="shared" ref="K433:K437" si="39">J433</f>
        <v>200</v>
      </c>
      <c r="L433" s="8">
        <v>45747</v>
      </c>
    </row>
    <row r="434" spans="1:12">
      <c r="A434" s="14"/>
      <c r="B434" s="15"/>
      <c r="C434" s="16"/>
      <c r="D434" s="17" t="s">
        <v>181</v>
      </c>
      <c r="E434" s="7"/>
      <c r="F434" s="18"/>
      <c r="G434" s="19" t="s">
        <v>91</v>
      </c>
      <c r="H434" s="19"/>
      <c r="I434" s="27"/>
      <c r="J434" s="25">
        <v>-48.4</v>
      </c>
      <c r="K434" s="26">
        <f t="shared" si="39"/>
        <v>-48.4</v>
      </c>
      <c r="L434" s="14"/>
    </row>
    <row r="435" spans="1:12">
      <c r="A435" s="20" t="s">
        <v>182</v>
      </c>
      <c r="B435" s="21"/>
      <c r="C435" s="21"/>
      <c r="D435" s="21"/>
      <c r="E435" s="21"/>
      <c r="F435" s="21"/>
      <c r="G435" s="21"/>
      <c r="H435" s="21"/>
      <c r="I435" s="28"/>
      <c r="J435" s="29">
        <f>SUM(J433:J434)</f>
        <v>151.6</v>
      </c>
      <c r="K435" s="29">
        <f>SUM(K433:K434)</f>
        <v>151.6</v>
      </c>
      <c r="L435" s="14"/>
    </row>
    <row r="436" spans="1:12">
      <c r="A436" s="8">
        <v>45747</v>
      </c>
      <c r="B436" s="9">
        <v>20683</v>
      </c>
      <c r="C436" s="10" t="s">
        <v>294</v>
      </c>
      <c r="D436" s="11" t="s">
        <v>180</v>
      </c>
      <c r="E436" s="3">
        <v>247264</v>
      </c>
      <c r="F436" s="12"/>
      <c r="G436" s="13" t="s">
        <v>91</v>
      </c>
      <c r="H436" s="13"/>
      <c r="I436" s="24"/>
      <c r="J436" s="25">
        <v>200</v>
      </c>
      <c r="K436" s="26">
        <f t="shared" si="39"/>
        <v>200</v>
      </c>
      <c r="L436" s="8">
        <v>45747</v>
      </c>
    </row>
    <row r="437" spans="1:12">
      <c r="A437" s="14"/>
      <c r="B437" s="15"/>
      <c r="C437" s="16"/>
      <c r="D437" s="17" t="s">
        <v>181</v>
      </c>
      <c r="E437" s="7"/>
      <c r="F437" s="18"/>
      <c r="G437" s="19" t="s">
        <v>91</v>
      </c>
      <c r="H437" s="19"/>
      <c r="I437" s="27"/>
      <c r="J437" s="25">
        <v>-54.81</v>
      </c>
      <c r="K437" s="26">
        <f t="shared" si="39"/>
        <v>-54.81</v>
      </c>
      <c r="L437" s="14"/>
    </row>
    <row r="438" spans="1:12">
      <c r="A438" s="20" t="s">
        <v>182</v>
      </c>
      <c r="B438" s="21"/>
      <c r="C438" s="21"/>
      <c r="D438" s="21"/>
      <c r="E438" s="21"/>
      <c r="F438" s="21"/>
      <c r="G438" s="21"/>
      <c r="H438" s="21"/>
      <c r="I438" s="28"/>
      <c r="J438" s="29">
        <f>SUM(J436:J437)</f>
        <v>145.19</v>
      </c>
      <c r="K438" s="29">
        <f>SUM(K436:K437)</f>
        <v>145.19</v>
      </c>
      <c r="L438" s="14"/>
    </row>
    <row r="439" spans="1:12">
      <c r="A439" s="8">
        <v>45747</v>
      </c>
      <c r="B439" s="9">
        <v>20683</v>
      </c>
      <c r="C439" s="10" t="s">
        <v>295</v>
      </c>
      <c r="D439" s="11" t="s">
        <v>180</v>
      </c>
      <c r="E439" s="3">
        <v>247053</v>
      </c>
      <c r="F439" s="12"/>
      <c r="G439" s="13" t="s">
        <v>91</v>
      </c>
      <c r="H439" s="13"/>
      <c r="I439" s="24"/>
      <c r="J439" s="25">
        <v>200</v>
      </c>
      <c r="K439" s="26">
        <f t="shared" ref="K439:K443" si="40">J439</f>
        <v>200</v>
      </c>
      <c r="L439" s="8">
        <v>45747</v>
      </c>
    </row>
    <row r="440" spans="1:12">
      <c r="A440" s="14"/>
      <c r="B440" s="15"/>
      <c r="C440" s="16"/>
      <c r="D440" s="17" t="s">
        <v>181</v>
      </c>
      <c r="E440" s="7"/>
      <c r="F440" s="18"/>
      <c r="G440" s="19" t="s">
        <v>91</v>
      </c>
      <c r="H440" s="19"/>
      <c r="I440" s="27"/>
      <c r="J440" s="25">
        <v>-39.99</v>
      </c>
      <c r="K440" s="26">
        <f t="shared" si="40"/>
        <v>-39.99</v>
      </c>
      <c r="L440" s="14"/>
    </row>
    <row r="441" spans="1:12">
      <c r="A441" s="20" t="s">
        <v>182</v>
      </c>
      <c r="B441" s="21"/>
      <c r="C441" s="21"/>
      <c r="D441" s="21"/>
      <c r="E441" s="21"/>
      <c r="F441" s="21"/>
      <c r="G441" s="21"/>
      <c r="H441" s="21"/>
      <c r="I441" s="28"/>
      <c r="J441" s="29">
        <f>SUM(J439:J440)</f>
        <v>160.01</v>
      </c>
      <c r="K441" s="29">
        <f>SUM(K439:K440)</f>
        <v>160.01</v>
      </c>
      <c r="L441" s="14"/>
    </row>
    <row r="442" spans="1:12">
      <c r="A442" s="8">
        <v>45747</v>
      </c>
      <c r="B442" s="9">
        <v>20683</v>
      </c>
      <c r="C442" s="10" t="s">
        <v>296</v>
      </c>
      <c r="D442" s="11" t="s">
        <v>180</v>
      </c>
      <c r="E442" s="3">
        <v>247250</v>
      </c>
      <c r="F442" s="12"/>
      <c r="G442" s="13" t="s">
        <v>91</v>
      </c>
      <c r="H442" s="13"/>
      <c r="I442" s="24"/>
      <c r="J442" s="25">
        <v>1100</v>
      </c>
      <c r="K442" s="26">
        <f t="shared" si="40"/>
        <v>1100</v>
      </c>
      <c r="L442" s="8">
        <v>45747</v>
      </c>
    </row>
    <row r="443" spans="1:12">
      <c r="A443" s="14"/>
      <c r="B443" s="15"/>
      <c r="C443" s="16"/>
      <c r="D443" s="17" t="s">
        <v>181</v>
      </c>
      <c r="E443" s="7"/>
      <c r="F443" s="18"/>
      <c r="G443" s="19" t="s">
        <v>91</v>
      </c>
      <c r="H443" s="19"/>
      <c r="I443" s="27"/>
      <c r="J443" s="25">
        <v>-235.2</v>
      </c>
      <c r="K443" s="26">
        <f t="shared" si="40"/>
        <v>-235.2</v>
      </c>
      <c r="L443" s="14"/>
    </row>
    <row r="444" spans="1:12">
      <c r="A444" s="20" t="s">
        <v>182</v>
      </c>
      <c r="B444" s="21"/>
      <c r="C444" s="21"/>
      <c r="D444" s="21"/>
      <c r="E444" s="21"/>
      <c r="F444" s="21"/>
      <c r="G444" s="21"/>
      <c r="H444" s="21"/>
      <c r="I444" s="28"/>
      <c r="J444" s="29">
        <f>SUM(J442:J443)</f>
        <v>864.8</v>
      </c>
      <c r="K444" s="29">
        <f>SUM(K442:K443)</f>
        <v>864.8</v>
      </c>
      <c r="L444" s="14"/>
    </row>
    <row r="445" spans="1:12">
      <c r="A445" s="8">
        <v>45747</v>
      </c>
      <c r="B445" s="9">
        <v>20683</v>
      </c>
      <c r="C445" s="10" t="s">
        <v>297</v>
      </c>
      <c r="D445" s="11" t="s">
        <v>180</v>
      </c>
      <c r="E445" s="3">
        <v>246947</v>
      </c>
      <c r="F445" s="12"/>
      <c r="G445" s="13" t="s">
        <v>91</v>
      </c>
      <c r="H445" s="13"/>
      <c r="I445" s="24"/>
      <c r="J445" s="25">
        <v>1100</v>
      </c>
      <c r="K445" s="26">
        <f t="shared" ref="K445:K449" si="41">J445</f>
        <v>1100</v>
      </c>
      <c r="L445" s="8">
        <v>45747</v>
      </c>
    </row>
    <row r="446" spans="1:12">
      <c r="A446" s="14"/>
      <c r="B446" s="15"/>
      <c r="C446" s="16"/>
      <c r="D446" s="17" t="s">
        <v>181</v>
      </c>
      <c r="E446" s="7"/>
      <c r="F446" s="18"/>
      <c r="G446" s="19" t="s">
        <v>91</v>
      </c>
      <c r="H446" s="19"/>
      <c r="I446" s="27"/>
      <c r="J446" s="25">
        <v>-236.5</v>
      </c>
      <c r="K446" s="26">
        <f t="shared" si="41"/>
        <v>-236.5</v>
      </c>
      <c r="L446" s="14"/>
    </row>
    <row r="447" spans="1:12">
      <c r="A447" s="20" t="s">
        <v>182</v>
      </c>
      <c r="B447" s="21"/>
      <c r="C447" s="21"/>
      <c r="D447" s="21"/>
      <c r="E447" s="21"/>
      <c r="F447" s="21"/>
      <c r="G447" s="21"/>
      <c r="H447" s="21"/>
      <c r="I447" s="28"/>
      <c r="J447" s="29">
        <f>SUM(J445:J446)</f>
        <v>863.5</v>
      </c>
      <c r="K447" s="29">
        <f>SUM(K445:K446)</f>
        <v>863.5</v>
      </c>
      <c r="L447" s="14"/>
    </row>
    <row r="448" spans="1:12">
      <c r="A448" s="8">
        <v>45747</v>
      </c>
      <c r="B448" s="9">
        <v>20683</v>
      </c>
      <c r="C448" s="22" t="s">
        <v>195</v>
      </c>
      <c r="D448" s="11" t="s">
        <v>180</v>
      </c>
      <c r="E448" s="3"/>
      <c r="F448" s="12"/>
      <c r="G448" s="13" t="s">
        <v>91</v>
      </c>
      <c r="H448" s="13"/>
      <c r="I448" s="24"/>
      <c r="J448" s="25">
        <v>-67.8</v>
      </c>
      <c r="K448" s="26">
        <f t="shared" si="41"/>
        <v>-67.8</v>
      </c>
      <c r="L448" s="8">
        <v>45747</v>
      </c>
    </row>
    <row r="449" spans="1:12">
      <c r="A449" s="14"/>
      <c r="B449" s="15"/>
      <c r="C449" s="16"/>
      <c r="D449" s="17" t="s">
        <v>181</v>
      </c>
      <c r="E449" s="7"/>
      <c r="F449" s="18"/>
      <c r="G449" s="19" t="s">
        <v>91</v>
      </c>
      <c r="H449" s="19"/>
      <c r="I449" s="27"/>
      <c r="J449" s="25"/>
      <c r="K449" s="26">
        <f t="shared" si="41"/>
        <v>0</v>
      </c>
      <c r="L449" s="14"/>
    </row>
    <row r="450" spans="1:12">
      <c r="A450" s="20" t="s">
        <v>182</v>
      </c>
      <c r="B450" s="21"/>
      <c r="C450" s="21"/>
      <c r="D450" s="21"/>
      <c r="E450" s="21"/>
      <c r="F450" s="21"/>
      <c r="G450" s="21"/>
      <c r="H450" s="21"/>
      <c r="I450" s="28"/>
      <c r="J450" s="30">
        <f>SUM(J448:J449)</f>
        <v>-67.8</v>
      </c>
      <c r="K450" s="29">
        <f>SUM(K448:K449)</f>
        <v>-67.8</v>
      </c>
      <c r="L450" s="14"/>
    </row>
    <row r="451" spans="1:12">
      <c r="A451" s="8">
        <v>45747</v>
      </c>
      <c r="B451" s="9">
        <v>20683</v>
      </c>
      <c r="C451" s="10" t="s">
        <v>298</v>
      </c>
      <c r="D451" s="11" t="s">
        <v>180</v>
      </c>
      <c r="E451" s="3">
        <v>247450</v>
      </c>
      <c r="F451" s="12"/>
      <c r="G451" s="13" t="s">
        <v>91</v>
      </c>
      <c r="H451" s="13"/>
      <c r="I451" s="24"/>
      <c r="J451" s="25">
        <v>200</v>
      </c>
      <c r="K451" s="26">
        <f t="shared" ref="K451:K455" si="42">J451</f>
        <v>200</v>
      </c>
      <c r="L451" s="8">
        <v>45747</v>
      </c>
    </row>
    <row r="452" spans="1:12">
      <c r="A452" s="14"/>
      <c r="B452" s="15"/>
      <c r="C452" s="16"/>
      <c r="D452" s="17" t="s">
        <v>181</v>
      </c>
      <c r="E452" s="7"/>
      <c r="F452" s="18"/>
      <c r="G452" s="19" t="s">
        <v>91</v>
      </c>
      <c r="H452" s="19"/>
      <c r="I452" s="27"/>
      <c r="J452" s="25">
        <v>-48.4</v>
      </c>
      <c r="K452" s="26">
        <f t="shared" si="42"/>
        <v>-48.4</v>
      </c>
      <c r="L452" s="14"/>
    </row>
    <row r="453" spans="1:12">
      <c r="A453" s="20" t="s">
        <v>182</v>
      </c>
      <c r="B453" s="21"/>
      <c r="C453" s="21"/>
      <c r="D453" s="21"/>
      <c r="E453" s="21"/>
      <c r="F453" s="21"/>
      <c r="G453" s="21"/>
      <c r="H453" s="21"/>
      <c r="I453" s="28"/>
      <c r="J453" s="29">
        <f>SUM(J451:J452)</f>
        <v>151.6</v>
      </c>
      <c r="K453" s="29">
        <f>SUM(K451:K452)</f>
        <v>151.6</v>
      </c>
      <c r="L453" s="14"/>
    </row>
    <row r="454" spans="1:12">
      <c r="A454" s="8">
        <v>45747</v>
      </c>
      <c r="B454" s="9">
        <v>20683</v>
      </c>
      <c r="C454" s="10" t="s">
        <v>299</v>
      </c>
      <c r="D454" s="11" t="s">
        <v>180</v>
      </c>
      <c r="E454" s="3">
        <v>247241</v>
      </c>
      <c r="F454" s="12"/>
      <c r="G454" s="13" t="s">
        <v>91</v>
      </c>
      <c r="H454" s="13"/>
      <c r="I454" s="24"/>
      <c r="J454" s="25">
        <v>550</v>
      </c>
      <c r="K454" s="26">
        <f t="shared" si="42"/>
        <v>550</v>
      </c>
      <c r="L454" s="8">
        <v>45747</v>
      </c>
    </row>
    <row r="455" spans="1:12">
      <c r="A455" s="14"/>
      <c r="B455" s="15"/>
      <c r="C455" s="16"/>
      <c r="D455" s="17" t="s">
        <v>181</v>
      </c>
      <c r="E455" s="7"/>
      <c r="F455" s="18"/>
      <c r="G455" s="19" t="s">
        <v>91</v>
      </c>
      <c r="H455" s="19"/>
      <c r="I455" s="27"/>
      <c r="J455" s="25">
        <v>-109.97</v>
      </c>
      <c r="K455" s="26">
        <f t="shared" si="42"/>
        <v>-109.97</v>
      </c>
      <c r="L455" s="14"/>
    </row>
    <row r="456" spans="1:12">
      <c r="A456" s="20" t="s">
        <v>182</v>
      </c>
      <c r="B456" s="21"/>
      <c r="C456" s="21"/>
      <c r="D456" s="21"/>
      <c r="E456" s="21"/>
      <c r="F456" s="21"/>
      <c r="G456" s="21"/>
      <c r="H456" s="21"/>
      <c r="I456" s="28"/>
      <c r="J456" s="29">
        <f>SUM(J454:J455)</f>
        <v>440.03</v>
      </c>
      <c r="K456" s="29">
        <f>SUM(K454:K455)</f>
        <v>440.03</v>
      </c>
      <c r="L456" s="14"/>
    </row>
    <row r="457" spans="1:12">
      <c r="A457" s="8">
        <v>45747</v>
      </c>
      <c r="B457" s="9">
        <v>20683</v>
      </c>
      <c r="C457" s="10" t="s">
        <v>300</v>
      </c>
      <c r="D457" s="11" t="s">
        <v>180</v>
      </c>
      <c r="E457" s="3">
        <v>247255</v>
      </c>
      <c r="F457" s="12"/>
      <c r="G457" s="13" t="s">
        <v>91</v>
      </c>
      <c r="H457" s="13"/>
      <c r="I457" s="24"/>
      <c r="J457" s="25">
        <v>200</v>
      </c>
      <c r="K457" s="26">
        <f t="shared" ref="K457:K461" si="43">J457</f>
        <v>200</v>
      </c>
      <c r="L457" s="8">
        <v>45747</v>
      </c>
    </row>
    <row r="458" spans="1:12">
      <c r="A458" s="14"/>
      <c r="B458" s="15"/>
      <c r="C458" s="16"/>
      <c r="D458" s="17" t="s">
        <v>181</v>
      </c>
      <c r="E458" s="7"/>
      <c r="F458" s="18"/>
      <c r="G458" s="19" t="s">
        <v>91</v>
      </c>
      <c r="H458" s="19"/>
      <c r="I458" s="27"/>
      <c r="J458" s="25">
        <v>-39.99</v>
      </c>
      <c r="K458" s="26">
        <f t="shared" si="43"/>
        <v>-39.99</v>
      </c>
      <c r="L458" s="14"/>
    </row>
    <row r="459" spans="1:12">
      <c r="A459" s="20" t="s">
        <v>182</v>
      </c>
      <c r="B459" s="21"/>
      <c r="C459" s="21"/>
      <c r="D459" s="21"/>
      <c r="E459" s="21"/>
      <c r="F459" s="21"/>
      <c r="G459" s="21"/>
      <c r="H459" s="21"/>
      <c r="I459" s="28"/>
      <c r="J459" s="29">
        <f>SUM(J457:J458)</f>
        <v>160.01</v>
      </c>
      <c r="K459" s="29">
        <f>SUM(K457:K458)</f>
        <v>160.01</v>
      </c>
      <c r="L459" s="14"/>
    </row>
    <row r="460" spans="1:12">
      <c r="A460" s="8">
        <v>45747</v>
      </c>
      <c r="B460" s="9">
        <v>20683</v>
      </c>
      <c r="C460" s="10" t="s">
        <v>301</v>
      </c>
      <c r="D460" s="11" t="s">
        <v>180</v>
      </c>
      <c r="E460" s="3">
        <v>246507</v>
      </c>
      <c r="F460" s="12"/>
      <c r="G460" s="13" t="s">
        <v>91</v>
      </c>
      <c r="H460" s="13"/>
      <c r="I460" s="24"/>
      <c r="J460" s="25">
        <v>200</v>
      </c>
      <c r="K460" s="26">
        <f t="shared" si="43"/>
        <v>200</v>
      </c>
      <c r="L460" s="8">
        <v>45747</v>
      </c>
    </row>
    <row r="461" spans="1:12">
      <c r="A461" s="14"/>
      <c r="B461" s="15"/>
      <c r="C461" s="16"/>
      <c r="D461" s="17" t="s">
        <v>181</v>
      </c>
      <c r="E461" s="7"/>
      <c r="F461" s="18"/>
      <c r="G461" s="19" t="s">
        <v>91</v>
      </c>
      <c r="H461" s="19"/>
      <c r="I461" s="27"/>
      <c r="J461" s="25">
        <v>-39.99</v>
      </c>
      <c r="K461" s="26">
        <f t="shared" si="43"/>
        <v>-39.99</v>
      </c>
      <c r="L461" s="14"/>
    </row>
    <row r="462" spans="1:12">
      <c r="A462" s="20" t="s">
        <v>182</v>
      </c>
      <c r="B462" s="21"/>
      <c r="C462" s="21"/>
      <c r="D462" s="21"/>
      <c r="E462" s="21"/>
      <c r="F462" s="21"/>
      <c r="G462" s="21"/>
      <c r="H462" s="21"/>
      <c r="I462" s="28"/>
      <c r="J462" s="29">
        <f>SUM(J460:J461)</f>
        <v>160.01</v>
      </c>
      <c r="K462" s="29">
        <f>SUM(K460:K461)</f>
        <v>160.01</v>
      </c>
      <c r="L462" s="14"/>
    </row>
    <row r="463" spans="1:12">
      <c r="A463" s="8">
        <v>45747</v>
      </c>
      <c r="B463" s="9">
        <v>20683</v>
      </c>
      <c r="C463" s="10" t="s">
        <v>302</v>
      </c>
      <c r="D463" s="11" t="s">
        <v>180</v>
      </c>
      <c r="E463" s="3">
        <v>246946</v>
      </c>
      <c r="F463" s="12"/>
      <c r="G463" s="13" t="s">
        <v>91</v>
      </c>
      <c r="H463" s="13"/>
      <c r="I463" s="24"/>
      <c r="J463" s="25">
        <v>1050</v>
      </c>
      <c r="K463" s="26">
        <f t="shared" ref="K463:K467" si="44">J463</f>
        <v>1050</v>
      </c>
      <c r="L463" s="8">
        <v>45747</v>
      </c>
    </row>
    <row r="464" spans="1:12">
      <c r="A464" s="14"/>
      <c r="B464" s="15"/>
      <c r="C464" s="16"/>
      <c r="D464" s="17" t="s">
        <v>181</v>
      </c>
      <c r="E464" s="7"/>
      <c r="F464" s="18"/>
      <c r="G464" s="19" t="s">
        <v>91</v>
      </c>
      <c r="H464" s="19"/>
      <c r="I464" s="27"/>
      <c r="J464" s="25">
        <v>-224.49</v>
      </c>
      <c r="K464" s="26">
        <f t="shared" si="44"/>
        <v>-224.49</v>
      </c>
      <c r="L464" s="14"/>
    </row>
    <row r="465" spans="1:12">
      <c r="A465" s="20" t="s">
        <v>182</v>
      </c>
      <c r="B465" s="21"/>
      <c r="C465" s="21"/>
      <c r="D465" s="21"/>
      <c r="E465" s="21"/>
      <c r="F465" s="21"/>
      <c r="G465" s="21"/>
      <c r="H465" s="21"/>
      <c r="I465" s="28"/>
      <c r="J465" s="29">
        <f>SUM(J463:J464)</f>
        <v>825.51</v>
      </c>
      <c r="K465" s="29">
        <f>SUM(K463:K464)</f>
        <v>825.51</v>
      </c>
      <c r="L465" s="14"/>
    </row>
    <row r="466" spans="1:12">
      <c r="A466" s="8">
        <v>45747</v>
      </c>
      <c r="B466" s="9">
        <v>20683</v>
      </c>
      <c r="C466" s="10" t="s">
        <v>303</v>
      </c>
      <c r="D466" s="11" t="s">
        <v>180</v>
      </c>
      <c r="E466" s="3">
        <v>246950</v>
      </c>
      <c r="F466" s="12"/>
      <c r="G466" s="13" t="s">
        <v>91</v>
      </c>
      <c r="H466" s="13"/>
      <c r="I466" s="24"/>
      <c r="J466" s="25">
        <v>200</v>
      </c>
      <c r="K466" s="26">
        <f t="shared" si="44"/>
        <v>200</v>
      </c>
      <c r="L466" s="8">
        <v>45747</v>
      </c>
    </row>
    <row r="467" spans="1:12">
      <c r="A467" s="14"/>
      <c r="B467" s="15"/>
      <c r="C467" s="16"/>
      <c r="D467" s="17" t="s">
        <v>181</v>
      </c>
      <c r="E467" s="7"/>
      <c r="F467" s="18"/>
      <c r="G467" s="19" t="s">
        <v>91</v>
      </c>
      <c r="H467" s="19"/>
      <c r="I467" s="27"/>
      <c r="J467" s="25">
        <v>-48.4</v>
      </c>
      <c r="K467" s="26">
        <f t="shared" si="44"/>
        <v>-48.4</v>
      </c>
      <c r="L467" s="14"/>
    </row>
    <row r="468" spans="1:12">
      <c r="A468" s="20" t="s">
        <v>182</v>
      </c>
      <c r="B468" s="21"/>
      <c r="C468" s="21"/>
      <c r="D468" s="21"/>
      <c r="E468" s="21"/>
      <c r="F468" s="21"/>
      <c r="G468" s="21"/>
      <c r="H468" s="21"/>
      <c r="I468" s="28"/>
      <c r="J468" s="29">
        <f>SUM(J466:J467)</f>
        <v>151.6</v>
      </c>
      <c r="K468" s="29">
        <f>SUM(K466:K467)</f>
        <v>151.6</v>
      </c>
      <c r="L468" s="14"/>
    </row>
    <row r="469" spans="1:12">
      <c r="A469" s="8">
        <v>45747</v>
      </c>
      <c r="B469" s="9">
        <v>20683</v>
      </c>
      <c r="C469" s="10" t="s">
        <v>304</v>
      </c>
      <c r="D469" s="11" t="s">
        <v>180</v>
      </c>
      <c r="E469" s="3">
        <v>246951</v>
      </c>
      <c r="F469" s="12"/>
      <c r="G469" s="13" t="s">
        <v>91</v>
      </c>
      <c r="H469" s="13"/>
      <c r="I469" s="24"/>
      <c r="J469" s="25">
        <v>200</v>
      </c>
      <c r="K469" s="26">
        <f t="shared" ref="K469:K473" si="45">J469</f>
        <v>200</v>
      </c>
      <c r="L469" s="8">
        <v>45747</v>
      </c>
    </row>
    <row r="470" spans="1:12">
      <c r="A470" s="14"/>
      <c r="B470" s="15"/>
      <c r="C470" s="16"/>
      <c r="D470" s="17" t="s">
        <v>181</v>
      </c>
      <c r="E470" s="7"/>
      <c r="F470" s="18"/>
      <c r="G470" s="19" t="s">
        <v>91</v>
      </c>
      <c r="H470" s="19"/>
      <c r="I470" s="27"/>
      <c r="J470" s="25">
        <v>-39.99</v>
      </c>
      <c r="K470" s="26">
        <f t="shared" si="45"/>
        <v>-39.99</v>
      </c>
      <c r="L470" s="14"/>
    </row>
    <row r="471" spans="1:12">
      <c r="A471" s="20" t="s">
        <v>182</v>
      </c>
      <c r="B471" s="21"/>
      <c r="C471" s="21"/>
      <c r="D471" s="21"/>
      <c r="E471" s="21"/>
      <c r="F471" s="21"/>
      <c r="G471" s="21"/>
      <c r="H471" s="21"/>
      <c r="I471" s="28"/>
      <c r="J471" s="29">
        <f>SUM(J469:J470)</f>
        <v>160.01</v>
      </c>
      <c r="K471" s="29">
        <f>SUM(K469:K470)</f>
        <v>160.01</v>
      </c>
      <c r="L471" s="14"/>
    </row>
    <row r="472" spans="1:12">
      <c r="A472" s="8">
        <v>45747</v>
      </c>
      <c r="B472" s="9">
        <v>20683</v>
      </c>
      <c r="C472" s="10" t="s">
        <v>305</v>
      </c>
      <c r="D472" s="11" t="s">
        <v>180</v>
      </c>
      <c r="E472" s="3">
        <v>246949</v>
      </c>
      <c r="F472" s="12"/>
      <c r="G472" s="13" t="s">
        <v>91</v>
      </c>
      <c r="H472" s="13"/>
      <c r="I472" s="24"/>
      <c r="J472" s="25">
        <v>400</v>
      </c>
      <c r="K472" s="26">
        <f t="shared" si="45"/>
        <v>400</v>
      </c>
      <c r="L472" s="8">
        <v>45747</v>
      </c>
    </row>
    <row r="473" spans="1:12">
      <c r="A473" s="14"/>
      <c r="B473" s="15"/>
      <c r="C473" s="16"/>
      <c r="D473" s="17" t="s">
        <v>181</v>
      </c>
      <c r="E473" s="7"/>
      <c r="F473" s="18"/>
      <c r="G473" s="19" t="s">
        <v>91</v>
      </c>
      <c r="H473" s="19"/>
      <c r="I473" s="27"/>
      <c r="J473" s="25">
        <v>-96.8</v>
      </c>
      <c r="K473" s="26">
        <f t="shared" si="45"/>
        <v>-96.8</v>
      </c>
      <c r="L473" s="14"/>
    </row>
    <row r="474" spans="1:12">
      <c r="A474" s="20" t="s">
        <v>182</v>
      </c>
      <c r="B474" s="21"/>
      <c r="C474" s="21"/>
      <c r="D474" s="21"/>
      <c r="E474" s="21"/>
      <c r="F474" s="21"/>
      <c r="G474" s="21"/>
      <c r="H474" s="21"/>
      <c r="I474" s="28"/>
      <c r="J474" s="29">
        <f>SUM(J472:J473)</f>
        <v>303.2</v>
      </c>
      <c r="K474" s="29">
        <f>SUM(K472:K473)</f>
        <v>303.2</v>
      </c>
      <c r="L474" s="14"/>
    </row>
    <row r="475" spans="1:12">
      <c r="A475" s="8">
        <v>45747</v>
      </c>
      <c r="B475" s="9">
        <v>20683</v>
      </c>
      <c r="C475" s="10" t="s">
        <v>306</v>
      </c>
      <c r="D475" s="11" t="s">
        <v>180</v>
      </c>
      <c r="E475" s="3">
        <v>247051</v>
      </c>
      <c r="F475" s="12"/>
      <c r="G475" s="13" t="s">
        <v>91</v>
      </c>
      <c r="H475" s="13"/>
      <c r="I475" s="24"/>
      <c r="J475" s="25">
        <v>200</v>
      </c>
      <c r="K475" s="26">
        <f t="shared" ref="K475:K479" si="46">J475</f>
        <v>200</v>
      </c>
      <c r="L475" s="8">
        <v>45747</v>
      </c>
    </row>
    <row r="476" spans="1:12">
      <c r="A476" s="14"/>
      <c r="B476" s="15"/>
      <c r="C476" s="16"/>
      <c r="D476" s="17" t="s">
        <v>181</v>
      </c>
      <c r="E476" s="7"/>
      <c r="F476" s="18"/>
      <c r="G476" s="19" t="s">
        <v>91</v>
      </c>
      <c r="H476" s="19"/>
      <c r="I476" s="27"/>
      <c r="J476" s="25">
        <v>-39.99</v>
      </c>
      <c r="K476" s="26">
        <f t="shared" si="46"/>
        <v>-39.99</v>
      </c>
      <c r="L476" s="14"/>
    </row>
    <row r="477" spans="1:12">
      <c r="A477" s="20" t="s">
        <v>182</v>
      </c>
      <c r="B477" s="21"/>
      <c r="C477" s="21"/>
      <c r="D477" s="21"/>
      <c r="E477" s="21"/>
      <c r="F477" s="21"/>
      <c r="G477" s="21"/>
      <c r="H477" s="21"/>
      <c r="I477" s="28"/>
      <c r="J477" s="29">
        <f>SUM(J475:J476)</f>
        <v>160.01</v>
      </c>
      <c r="K477" s="29">
        <f>SUM(K475:K476)</f>
        <v>160.01</v>
      </c>
      <c r="L477" s="14"/>
    </row>
    <row r="478" spans="1:12">
      <c r="A478" s="8">
        <v>45747</v>
      </c>
      <c r="B478" s="9">
        <v>20683</v>
      </c>
      <c r="C478" s="10" t="s">
        <v>307</v>
      </c>
      <c r="D478" s="11" t="s">
        <v>180</v>
      </c>
      <c r="E478" s="3">
        <v>246156</v>
      </c>
      <c r="F478" s="12"/>
      <c r="G478" s="13" t="s">
        <v>91</v>
      </c>
      <c r="H478" s="13"/>
      <c r="I478" s="24"/>
      <c r="J478" s="25">
        <v>2200</v>
      </c>
      <c r="K478" s="26">
        <f t="shared" si="46"/>
        <v>2200</v>
      </c>
      <c r="L478" s="8">
        <v>45747</v>
      </c>
    </row>
    <row r="479" spans="1:12">
      <c r="A479" s="14"/>
      <c r="B479" s="15"/>
      <c r="C479" s="16"/>
      <c r="D479" s="17" t="s">
        <v>181</v>
      </c>
      <c r="E479" s="7"/>
      <c r="F479" s="18"/>
      <c r="G479" s="19" t="s">
        <v>91</v>
      </c>
      <c r="H479" s="19"/>
      <c r="I479" s="27"/>
      <c r="J479" s="25">
        <v>-472.26</v>
      </c>
      <c r="K479" s="26">
        <f t="shared" si="46"/>
        <v>-472.26</v>
      </c>
      <c r="L479" s="14"/>
    </row>
    <row r="480" spans="1:12">
      <c r="A480" s="20" t="s">
        <v>182</v>
      </c>
      <c r="B480" s="21"/>
      <c r="C480" s="21"/>
      <c r="D480" s="21"/>
      <c r="E480" s="21"/>
      <c r="F480" s="21"/>
      <c r="G480" s="21"/>
      <c r="H480" s="21"/>
      <c r="I480" s="28"/>
      <c r="J480" s="29">
        <f>SUM(J478:J479)</f>
        <v>1727.74</v>
      </c>
      <c r="K480" s="29">
        <f>SUM(K478:K479)</f>
        <v>1727.74</v>
      </c>
      <c r="L480" s="14"/>
    </row>
    <row r="481" spans="1:12">
      <c r="A481" s="8">
        <v>45747</v>
      </c>
      <c r="B481" s="9">
        <v>20683</v>
      </c>
      <c r="C481" s="10" t="s">
        <v>308</v>
      </c>
      <c r="D481" s="11" t="s">
        <v>180</v>
      </c>
      <c r="E481" s="3">
        <v>246131</v>
      </c>
      <c r="F481" s="12"/>
      <c r="G481" s="13" t="s">
        <v>91</v>
      </c>
      <c r="H481" s="13"/>
      <c r="I481" s="24"/>
      <c r="J481" s="25">
        <v>1100</v>
      </c>
      <c r="K481" s="26">
        <f t="shared" ref="K481:K485" si="47">J481</f>
        <v>1100</v>
      </c>
      <c r="L481" s="8">
        <v>45747</v>
      </c>
    </row>
    <row r="482" spans="1:12">
      <c r="A482" s="14"/>
      <c r="B482" s="15"/>
      <c r="C482" s="16"/>
      <c r="D482" s="17" t="s">
        <v>181</v>
      </c>
      <c r="E482" s="7"/>
      <c r="F482" s="18"/>
      <c r="G482" s="19" t="s">
        <v>91</v>
      </c>
      <c r="H482" s="19"/>
      <c r="I482" s="27"/>
      <c r="J482" s="25">
        <v>-219.92</v>
      </c>
      <c r="K482" s="26">
        <f t="shared" si="47"/>
        <v>-219.92</v>
      </c>
      <c r="L482" s="14"/>
    </row>
    <row r="483" spans="1:12">
      <c r="A483" s="20" t="s">
        <v>182</v>
      </c>
      <c r="B483" s="21"/>
      <c r="C483" s="21"/>
      <c r="D483" s="21"/>
      <c r="E483" s="21"/>
      <c r="F483" s="21"/>
      <c r="G483" s="21"/>
      <c r="H483" s="21"/>
      <c r="I483" s="28"/>
      <c r="J483" s="29">
        <f>SUM(J481:J482)</f>
        <v>880.08</v>
      </c>
      <c r="K483" s="29">
        <f>SUM(K481:K482)</f>
        <v>880.08</v>
      </c>
      <c r="L483" s="14"/>
    </row>
    <row r="484" spans="1:12">
      <c r="A484" s="8">
        <v>45747</v>
      </c>
      <c r="B484" s="9">
        <v>20683</v>
      </c>
      <c r="C484" s="10" t="s">
        <v>309</v>
      </c>
      <c r="D484" s="11" t="s">
        <v>180</v>
      </c>
      <c r="E484" s="3">
        <v>246788</v>
      </c>
      <c r="F484" s="12"/>
      <c r="G484" s="13" t="s">
        <v>91</v>
      </c>
      <c r="H484" s="13"/>
      <c r="I484" s="24"/>
      <c r="J484" s="25">
        <v>1100</v>
      </c>
      <c r="K484" s="26">
        <f t="shared" si="47"/>
        <v>1100</v>
      </c>
      <c r="L484" s="8">
        <v>45747</v>
      </c>
    </row>
    <row r="485" spans="1:12">
      <c r="A485" s="14"/>
      <c r="B485" s="15"/>
      <c r="C485" s="16"/>
      <c r="D485" s="17" t="s">
        <v>181</v>
      </c>
      <c r="E485" s="7"/>
      <c r="F485" s="18"/>
      <c r="G485" s="19" t="s">
        <v>91</v>
      </c>
      <c r="H485" s="19"/>
      <c r="I485" s="27"/>
      <c r="J485" s="25">
        <v>-236.04</v>
      </c>
      <c r="K485" s="26">
        <f t="shared" si="47"/>
        <v>-236.04</v>
      </c>
      <c r="L485" s="14"/>
    </row>
    <row r="486" spans="1:12">
      <c r="A486" s="20" t="s">
        <v>182</v>
      </c>
      <c r="B486" s="21"/>
      <c r="C486" s="21"/>
      <c r="D486" s="21"/>
      <c r="E486" s="21"/>
      <c r="F486" s="21"/>
      <c r="G486" s="21"/>
      <c r="H486" s="21"/>
      <c r="I486" s="28"/>
      <c r="J486" s="29">
        <f>SUM(J484:J485)</f>
        <v>863.96</v>
      </c>
      <c r="K486" s="29">
        <f>SUM(K484:K485)</f>
        <v>863.96</v>
      </c>
      <c r="L486" s="14"/>
    </row>
    <row r="487" spans="1:12">
      <c r="A487" s="8">
        <v>45747</v>
      </c>
      <c r="B487" s="9">
        <v>20683</v>
      </c>
      <c r="C487" s="10" t="s">
        <v>310</v>
      </c>
      <c r="D487" s="11" t="s">
        <v>180</v>
      </c>
      <c r="E487" s="3">
        <v>246882</v>
      </c>
      <c r="F487" s="12"/>
      <c r="G487" s="13" t="s">
        <v>91</v>
      </c>
      <c r="H487" s="13"/>
      <c r="I487" s="24"/>
      <c r="J487" s="25">
        <v>1100</v>
      </c>
      <c r="K487" s="26">
        <f>J487</f>
        <v>1100</v>
      </c>
      <c r="L487" s="8">
        <v>45747</v>
      </c>
    </row>
    <row r="488" spans="1:12">
      <c r="A488" s="14"/>
      <c r="B488" s="15"/>
      <c r="C488" s="16"/>
      <c r="D488" s="17" t="s">
        <v>181</v>
      </c>
      <c r="E488" s="7"/>
      <c r="F488" s="18"/>
      <c r="G488" s="19" t="s">
        <v>91</v>
      </c>
      <c r="H488" s="19"/>
      <c r="I488" s="27"/>
      <c r="J488" s="25">
        <v>-226.16</v>
      </c>
      <c r="K488" s="26">
        <f>J488</f>
        <v>-226.16</v>
      </c>
      <c r="L488" s="14"/>
    </row>
    <row r="489" spans="1:12">
      <c r="A489" s="20" t="s">
        <v>182</v>
      </c>
      <c r="B489" s="21"/>
      <c r="C489" s="21"/>
      <c r="D489" s="21"/>
      <c r="E489" s="21"/>
      <c r="F489" s="21"/>
      <c r="G489" s="21"/>
      <c r="H489" s="21"/>
      <c r="I489" s="28"/>
      <c r="J489" s="29">
        <f>SUM(J487:J488)</f>
        <v>873.84</v>
      </c>
      <c r="K489" s="29">
        <f>SUM(K487:K488)</f>
        <v>873.84</v>
      </c>
      <c r="L489" s="14"/>
    </row>
    <row r="490" ht="10.5" spans="1:10">
      <c r="A490" s="2"/>
      <c r="I490" s="31" t="s">
        <v>206</v>
      </c>
      <c r="J490" s="32">
        <f>SUM(J414,J417,J420,J423,J426,J429,J432,J435,J438,J441,J444,J447,J450,J453,J456,J459,J462,J465,J468,J471,J474,J477,J480,J483,J486,J489)</f>
        <v>12867.48</v>
      </c>
    </row>
    <row r="492" ht="10.5" spans="1:10">
      <c r="A492" s="2" t="s">
        <v>28</v>
      </c>
      <c r="D492" s="2" t="s">
        <v>29</v>
      </c>
      <c r="I492" s="33"/>
      <c r="J492" s="32"/>
    </row>
    <row r="493" spans="1:1">
      <c r="A493" s="2"/>
    </row>
    <row r="494" spans="1:1">
      <c r="A494" s="2"/>
    </row>
    <row r="495" spans="1:4">
      <c r="A495" s="2" t="s">
        <v>30</v>
      </c>
      <c r="D495" s="2" t="s">
        <v>31</v>
      </c>
    </row>
    <row r="496" spans="1:4">
      <c r="A496" s="1" t="s">
        <v>32</v>
      </c>
      <c r="D496" s="1" t="s">
        <v>33</v>
      </c>
    </row>
  </sheetData>
  <mergeCells count="337">
    <mergeCell ref="G4:J4"/>
    <mergeCell ref="A9:I9"/>
    <mergeCell ref="A12:I12"/>
    <mergeCell ref="A15:I15"/>
    <mergeCell ref="A18:I18"/>
    <mergeCell ref="A21:I21"/>
    <mergeCell ref="A24:I24"/>
    <mergeCell ref="A27:I27"/>
    <mergeCell ref="A30:I30"/>
    <mergeCell ref="A33:I33"/>
    <mergeCell ref="A36:I36"/>
    <mergeCell ref="A39:I39"/>
    <mergeCell ref="A42:I42"/>
    <mergeCell ref="A45:I45"/>
    <mergeCell ref="A48:I48"/>
    <mergeCell ref="A51:I51"/>
    <mergeCell ref="A54:I54"/>
    <mergeCell ref="A57:I57"/>
    <mergeCell ref="A60:I60"/>
    <mergeCell ref="A63:I63"/>
    <mergeCell ref="A66:I66"/>
    <mergeCell ref="A69:I69"/>
    <mergeCell ref="A72:I72"/>
    <mergeCell ref="A75:I75"/>
    <mergeCell ref="A78:I78"/>
    <mergeCell ref="A81:I81"/>
    <mergeCell ref="G97:J97"/>
    <mergeCell ref="A102:I102"/>
    <mergeCell ref="A105:I105"/>
    <mergeCell ref="A108:I108"/>
    <mergeCell ref="A111:I111"/>
    <mergeCell ref="A114:I114"/>
    <mergeCell ref="A117:I117"/>
    <mergeCell ref="A120:I120"/>
    <mergeCell ref="A123:I123"/>
    <mergeCell ref="A126:I126"/>
    <mergeCell ref="A129:I129"/>
    <mergeCell ref="A132:I132"/>
    <mergeCell ref="A135:I135"/>
    <mergeCell ref="A138:I138"/>
    <mergeCell ref="A141:I141"/>
    <mergeCell ref="A144:I144"/>
    <mergeCell ref="A147:I147"/>
    <mergeCell ref="A150:I150"/>
    <mergeCell ref="A153:I153"/>
    <mergeCell ref="A156:I156"/>
    <mergeCell ref="A159:I159"/>
    <mergeCell ref="A162:I162"/>
    <mergeCell ref="A165:I165"/>
    <mergeCell ref="A168:I168"/>
    <mergeCell ref="G184:J184"/>
    <mergeCell ref="A189:I189"/>
    <mergeCell ref="A192:I192"/>
    <mergeCell ref="A195:I195"/>
    <mergeCell ref="A198:I198"/>
    <mergeCell ref="A201:I201"/>
    <mergeCell ref="A204:I204"/>
    <mergeCell ref="A207:I207"/>
    <mergeCell ref="A210:I210"/>
    <mergeCell ref="A213:I213"/>
    <mergeCell ref="A216:I216"/>
    <mergeCell ref="A219:I219"/>
    <mergeCell ref="A222:I222"/>
    <mergeCell ref="A225:I225"/>
    <mergeCell ref="A228:I228"/>
    <mergeCell ref="A231:I231"/>
    <mergeCell ref="A234:I234"/>
    <mergeCell ref="A237:I237"/>
    <mergeCell ref="A240:I240"/>
    <mergeCell ref="A243:I243"/>
    <mergeCell ref="A246:I246"/>
    <mergeCell ref="A249:I249"/>
    <mergeCell ref="A252:I252"/>
    <mergeCell ref="A255:I255"/>
    <mergeCell ref="A258:I258"/>
    <mergeCell ref="A261:I261"/>
    <mergeCell ref="A264:I264"/>
    <mergeCell ref="A267:I267"/>
    <mergeCell ref="G286:J286"/>
    <mergeCell ref="A291:I291"/>
    <mergeCell ref="A294:I294"/>
    <mergeCell ref="A297:I297"/>
    <mergeCell ref="A300:I300"/>
    <mergeCell ref="A303:I303"/>
    <mergeCell ref="A306:I306"/>
    <mergeCell ref="A309:I309"/>
    <mergeCell ref="A312:I312"/>
    <mergeCell ref="A315:I315"/>
    <mergeCell ref="A318:I318"/>
    <mergeCell ref="A321:I321"/>
    <mergeCell ref="A324:I324"/>
    <mergeCell ref="A327:I327"/>
    <mergeCell ref="A330:I330"/>
    <mergeCell ref="A333:I333"/>
    <mergeCell ref="A336:I336"/>
    <mergeCell ref="A339:I339"/>
    <mergeCell ref="A342:I342"/>
    <mergeCell ref="A345:I345"/>
    <mergeCell ref="A348:I348"/>
    <mergeCell ref="A351:I351"/>
    <mergeCell ref="A354:I354"/>
    <mergeCell ref="A357:I357"/>
    <mergeCell ref="A360:I360"/>
    <mergeCell ref="A363:I363"/>
    <mergeCell ref="A366:I366"/>
    <mergeCell ref="A369:I369"/>
    <mergeCell ref="A372:I372"/>
    <mergeCell ref="A375:I375"/>
    <mergeCell ref="A378:I378"/>
    <mergeCell ref="A381:I381"/>
    <mergeCell ref="A384:I384"/>
    <mergeCell ref="A387:I387"/>
    <mergeCell ref="A390:I390"/>
    <mergeCell ref="A393:I393"/>
    <mergeCell ref="G409:J409"/>
    <mergeCell ref="A414:I414"/>
    <mergeCell ref="A417:I417"/>
    <mergeCell ref="A420:I420"/>
    <mergeCell ref="A423:I423"/>
    <mergeCell ref="A426:I426"/>
    <mergeCell ref="A429:I429"/>
    <mergeCell ref="A432:I432"/>
    <mergeCell ref="A435:I435"/>
    <mergeCell ref="A438:I438"/>
    <mergeCell ref="A441:I441"/>
    <mergeCell ref="A444:I444"/>
    <mergeCell ref="A447:I447"/>
    <mergeCell ref="A450:I450"/>
    <mergeCell ref="A453:I453"/>
    <mergeCell ref="A456:I456"/>
    <mergeCell ref="A459:I459"/>
    <mergeCell ref="A462:I462"/>
    <mergeCell ref="A465:I465"/>
    <mergeCell ref="A468:I468"/>
    <mergeCell ref="A471:I471"/>
    <mergeCell ref="A474:I474"/>
    <mergeCell ref="A477:I477"/>
    <mergeCell ref="A480:I480"/>
    <mergeCell ref="A483:I483"/>
    <mergeCell ref="A486:I486"/>
    <mergeCell ref="A489:I489"/>
    <mergeCell ref="A4:A6"/>
    <mergeCell ref="A97:A99"/>
    <mergeCell ref="A184:A186"/>
    <mergeCell ref="A286:A288"/>
    <mergeCell ref="A409:A411"/>
    <mergeCell ref="B4:B6"/>
    <mergeCell ref="B97:B99"/>
    <mergeCell ref="B184:B186"/>
    <mergeCell ref="B286:B288"/>
    <mergeCell ref="B409:B411"/>
    <mergeCell ref="C4:C6"/>
    <mergeCell ref="C97:C99"/>
    <mergeCell ref="C184:C186"/>
    <mergeCell ref="C286:C288"/>
    <mergeCell ref="C409:C411"/>
    <mergeCell ref="D4:D6"/>
    <mergeCell ref="D97:D99"/>
    <mergeCell ref="D184:D186"/>
    <mergeCell ref="D286:D288"/>
    <mergeCell ref="D409:D411"/>
    <mergeCell ref="E4:E6"/>
    <mergeCell ref="E7:E8"/>
    <mergeCell ref="E10:E11"/>
    <mergeCell ref="E13:E14"/>
    <mergeCell ref="E16:E17"/>
    <mergeCell ref="E19:E20"/>
    <mergeCell ref="E22:E23"/>
    <mergeCell ref="E25:E26"/>
    <mergeCell ref="E28:E29"/>
    <mergeCell ref="E31:E32"/>
    <mergeCell ref="E34:E35"/>
    <mergeCell ref="E37:E38"/>
    <mergeCell ref="E40:E41"/>
    <mergeCell ref="E43:E44"/>
    <mergeCell ref="E46:E47"/>
    <mergeCell ref="E49:E50"/>
    <mergeCell ref="E52:E53"/>
    <mergeCell ref="E55:E56"/>
    <mergeCell ref="E58:E59"/>
    <mergeCell ref="E61:E62"/>
    <mergeCell ref="E64:E65"/>
    <mergeCell ref="E67:E68"/>
    <mergeCell ref="E70:E71"/>
    <mergeCell ref="E73:E74"/>
    <mergeCell ref="E76:E77"/>
    <mergeCell ref="E79:E80"/>
    <mergeCell ref="E97:E99"/>
    <mergeCell ref="E100:E101"/>
    <mergeCell ref="E103:E104"/>
    <mergeCell ref="E106:E107"/>
    <mergeCell ref="E109:E110"/>
    <mergeCell ref="E112:E113"/>
    <mergeCell ref="E115:E116"/>
    <mergeCell ref="E118:E119"/>
    <mergeCell ref="E121:E122"/>
    <mergeCell ref="E124:E125"/>
    <mergeCell ref="E127:E128"/>
    <mergeCell ref="E130:E131"/>
    <mergeCell ref="E133:E134"/>
    <mergeCell ref="E136:E137"/>
    <mergeCell ref="E139:E140"/>
    <mergeCell ref="E142:E143"/>
    <mergeCell ref="E145:E146"/>
    <mergeCell ref="E148:E149"/>
    <mergeCell ref="E151:E152"/>
    <mergeCell ref="E154:E155"/>
    <mergeCell ref="E157:E158"/>
    <mergeCell ref="E160:E161"/>
    <mergeCell ref="E163:E164"/>
    <mergeCell ref="E166:E167"/>
    <mergeCell ref="E184:E186"/>
    <mergeCell ref="E187:E188"/>
    <mergeCell ref="E190:E191"/>
    <mergeCell ref="E193:E194"/>
    <mergeCell ref="E196:E197"/>
    <mergeCell ref="E199:E200"/>
    <mergeCell ref="E202:E203"/>
    <mergeCell ref="E205:E206"/>
    <mergeCell ref="E208:E209"/>
    <mergeCell ref="E211:E212"/>
    <mergeCell ref="E214:E215"/>
    <mergeCell ref="E217:E218"/>
    <mergeCell ref="E220:E221"/>
    <mergeCell ref="E223:E224"/>
    <mergeCell ref="E226:E227"/>
    <mergeCell ref="E229:E230"/>
    <mergeCell ref="E232:E233"/>
    <mergeCell ref="E235:E236"/>
    <mergeCell ref="E238:E239"/>
    <mergeCell ref="E241:E242"/>
    <mergeCell ref="E244:E245"/>
    <mergeCell ref="E247:E248"/>
    <mergeCell ref="E250:E251"/>
    <mergeCell ref="E253:E254"/>
    <mergeCell ref="E256:E257"/>
    <mergeCell ref="E259:E260"/>
    <mergeCell ref="E262:E263"/>
    <mergeCell ref="E265:E266"/>
    <mergeCell ref="E286:E288"/>
    <mergeCell ref="E289:E290"/>
    <mergeCell ref="E292:E293"/>
    <mergeCell ref="E295:E296"/>
    <mergeCell ref="E298:E299"/>
    <mergeCell ref="E301:E302"/>
    <mergeCell ref="E304:E305"/>
    <mergeCell ref="E307:E308"/>
    <mergeCell ref="E310:E311"/>
    <mergeCell ref="E313:E314"/>
    <mergeCell ref="E316:E317"/>
    <mergeCell ref="E319:E320"/>
    <mergeCell ref="E322:E323"/>
    <mergeCell ref="E325:E326"/>
    <mergeCell ref="E328:E329"/>
    <mergeCell ref="E331:E332"/>
    <mergeCell ref="E334:E335"/>
    <mergeCell ref="E337:E338"/>
    <mergeCell ref="E340:E341"/>
    <mergeCell ref="E343:E344"/>
    <mergeCell ref="E346:E347"/>
    <mergeCell ref="E349:E350"/>
    <mergeCell ref="E352:E353"/>
    <mergeCell ref="E355:E356"/>
    <mergeCell ref="E358:E359"/>
    <mergeCell ref="E361:E362"/>
    <mergeCell ref="E364:E365"/>
    <mergeCell ref="E367:E368"/>
    <mergeCell ref="E370:E371"/>
    <mergeCell ref="E373:E374"/>
    <mergeCell ref="E376:E377"/>
    <mergeCell ref="E379:E380"/>
    <mergeCell ref="E382:E383"/>
    <mergeCell ref="E385:E386"/>
    <mergeCell ref="E388:E389"/>
    <mergeCell ref="E391:E392"/>
    <mergeCell ref="E409:E411"/>
    <mergeCell ref="E412:E413"/>
    <mergeCell ref="E415:E416"/>
    <mergeCell ref="E418:E419"/>
    <mergeCell ref="E421:E422"/>
    <mergeCell ref="E424:E425"/>
    <mergeCell ref="E427:E428"/>
    <mergeCell ref="E430:E431"/>
    <mergeCell ref="E433:E434"/>
    <mergeCell ref="E436:E437"/>
    <mergeCell ref="E439:E440"/>
    <mergeCell ref="E442:E443"/>
    <mergeCell ref="E445:E446"/>
    <mergeCell ref="E448:E449"/>
    <mergeCell ref="E451:E452"/>
    <mergeCell ref="E454:E455"/>
    <mergeCell ref="E457:E458"/>
    <mergeCell ref="E460:E461"/>
    <mergeCell ref="E463:E464"/>
    <mergeCell ref="E466:E467"/>
    <mergeCell ref="E469:E470"/>
    <mergeCell ref="E472:E473"/>
    <mergeCell ref="E475:E476"/>
    <mergeCell ref="E478:E479"/>
    <mergeCell ref="E481:E482"/>
    <mergeCell ref="E484:E485"/>
    <mergeCell ref="E487:E488"/>
    <mergeCell ref="F4:F6"/>
    <mergeCell ref="F97:F99"/>
    <mergeCell ref="F184:F186"/>
    <mergeCell ref="F286:F288"/>
    <mergeCell ref="F409:F411"/>
    <mergeCell ref="G5:G6"/>
    <mergeCell ref="G98:G99"/>
    <mergeCell ref="G185:G186"/>
    <mergeCell ref="G287:G288"/>
    <mergeCell ref="G410:G411"/>
    <mergeCell ref="H5:H6"/>
    <mergeCell ref="H98:H99"/>
    <mergeCell ref="H185:H186"/>
    <mergeCell ref="H287:H288"/>
    <mergeCell ref="H410:H411"/>
    <mergeCell ref="I5:I6"/>
    <mergeCell ref="I98:I99"/>
    <mergeCell ref="I185:I186"/>
    <mergeCell ref="I287:I288"/>
    <mergeCell ref="I410:I411"/>
    <mergeCell ref="J5:J6"/>
    <mergeCell ref="J98:J99"/>
    <mergeCell ref="J185:J186"/>
    <mergeCell ref="J287:J288"/>
    <mergeCell ref="J410:J411"/>
    <mergeCell ref="K4:K6"/>
    <mergeCell ref="K97:K99"/>
    <mergeCell ref="K184:K186"/>
    <mergeCell ref="K286:K288"/>
    <mergeCell ref="K409:K411"/>
    <mergeCell ref="L4:L6"/>
    <mergeCell ref="L97:L99"/>
    <mergeCell ref="L184:L186"/>
    <mergeCell ref="L286:L288"/>
    <mergeCell ref="L409:L411"/>
  </mergeCells>
  <pageMargins left="0.354166666666667" right="0.25" top="0.236111111111111" bottom="0.118055555555556" header="0.236111111111111" footer="0.0784722222222222"/>
  <pageSetup paperSize="9" scale="70" orientation="landscape" verticalDpi="72"/>
  <headerFooter alignWithMargins="0"/>
  <rowBreaks count="1" manualBreakCount="1">
    <brk id="8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5"/>
  <sheetViews>
    <sheetView zoomScale="130" zoomScaleNormal="130" topLeftCell="A37" workbookViewId="0">
      <selection activeCell="C58" sqref="C58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45719</v>
      </c>
      <c r="B7" s="15">
        <v>20558</v>
      </c>
      <c r="C7" s="16" t="s">
        <v>48</v>
      </c>
      <c r="D7" s="17" t="s">
        <v>16</v>
      </c>
      <c r="E7" s="15">
        <v>59254</v>
      </c>
      <c r="F7" s="38"/>
      <c r="G7" s="19" t="s">
        <v>49</v>
      </c>
      <c r="H7" s="19">
        <v>1285663</v>
      </c>
      <c r="I7" s="14">
        <v>45716</v>
      </c>
      <c r="J7" s="38">
        <v>37216.4</v>
      </c>
      <c r="K7" s="25">
        <f>F7+J7</f>
        <v>37216.4</v>
      </c>
      <c r="L7" s="14">
        <v>45720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51">
        <f t="shared" si="0"/>
        <v>37216.4</v>
      </c>
      <c r="K9" s="39">
        <f t="shared" si="0"/>
        <v>37216.4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/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/>
      <c r="K15" s="46">
        <f t="shared" si="1"/>
        <v>0</v>
      </c>
    </row>
    <row r="16" spans="1:11">
      <c r="A16" s="2"/>
      <c r="G16" s="2"/>
      <c r="I16" s="44">
        <v>200</v>
      </c>
      <c r="J16" s="45"/>
      <c r="K16" s="46">
        <f t="shared" si="1"/>
        <v>0</v>
      </c>
    </row>
    <row r="17" spans="1:11">
      <c r="A17" s="2"/>
      <c r="G17" s="2" t="s">
        <v>43</v>
      </c>
      <c r="I17" s="44">
        <v>100</v>
      </c>
      <c r="J17" s="45"/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/>
      <c r="K18" s="46">
        <f t="shared" si="1"/>
        <v>0</v>
      </c>
    </row>
    <row r="19" spans="1:11">
      <c r="A19" s="1" t="s">
        <v>32</v>
      </c>
      <c r="D19" s="1" t="s">
        <v>33</v>
      </c>
      <c r="I19" s="44">
        <v>20</v>
      </c>
      <c r="J19" s="45"/>
      <c r="K19" s="46">
        <f t="shared" si="1"/>
        <v>0</v>
      </c>
    </row>
    <row r="20" spans="9:11">
      <c r="I20" s="44">
        <v>10</v>
      </c>
      <c r="J20" s="45"/>
      <c r="K20" s="46">
        <f t="shared" si="1"/>
        <v>0</v>
      </c>
    </row>
    <row r="21" spans="9:11">
      <c r="I21" s="44">
        <v>5</v>
      </c>
      <c r="J21" s="45"/>
      <c r="K21" s="46">
        <f t="shared" si="1"/>
        <v>0</v>
      </c>
    </row>
    <row r="22" spans="9:11">
      <c r="I22" s="44">
        <v>1</v>
      </c>
      <c r="J22" s="45"/>
      <c r="K22" s="46">
        <f t="shared" si="1"/>
        <v>0</v>
      </c>
    </row>
    <row r="23" spans="9:11">
      <c r="I23" s="44">
        <v>0.25</v>
      </c>
      <c r="J23" s="45"/>
      <c r="K23" s="46">
        <f t="shared" si="1"/>
        <v>0</v>
      </c>
    </row>
    <row r="24" spans="9:11">
      <c r="I24" s="47">
        <v>0.05</v>
      </c>
      <c r="J24" s="45"/>
      <c r="K24" s="46">
        <f t="shared" si="1"/>
        <v>0</v>
      </c>
    </row>
    <row r="25" spans="9:11">
      <c r="I25" s="2" t="s">
        <v>45</v>
      </c>
      <c r="K25" s="46">
        <f t="shared" si="1"/>
        <v>0</v>
      </c>
    </row>
    <row r="26" spans="9:11">
      <c r="I26" s="2" t="s">
        <v>46</v>
      </c>
      <c r="K26" s="52">
        <f>SUM(K14:K25)</f>
        <v>0</v>
      </c>
    </row>
    <row r="27" spans="11:11">
      <c r="K27" s="49">
        <f>J9</f>
        <v>37216.4</v>
      </c>
    </row>
    <row r="28" ht="9.75" spans="11:11">
      <c r="K28" s="50">
        <f>SUM(K26:K27)</f>
        <v>37216.4</v>
      </c>
    </row>
    <row r="29" ht="9.75"/>
    <row r="37" spans="1:1">
      <c r="A37" s="2" t="s">
        <v>0</v>
      </c>
    </row>
    <row r="38" spans="1:1">
      <c r="A38" s="2" t="s">
        <v>34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45720</v>
      </c>
      <c r="B43" s="15">
        <v>20105</v>
      </c>
      <c r="C43" s="16" t="s">
        <v>50</v>
      </c>
      <c r="D43" s="17" t="s">
        <v>16</v>
      </c>
      <c r="E43" s="40">
        <v>59269</v>
      </c>
      <c r="F43" s="41"/>
      <c r="G43" s="42"/>
      <c r="H43" s="42"/>
      <c r="I43" s="27"/>
      <c r="J43" s="25">
        <v>13517.72</v>
      </c>
      <c r="K43" s="25">
        <f t="shared" ref="K43:K49" si="2">J43+F43</f>
        <v>13517.72</v>
      </c>
      <c r="L43" s="14">
        <v>45719</v>
      </c>
      <c r="M43" s="2" t="s">
        <v>51</v>
      </c>
    </row>
    <row r="44" spans="1:12">
      <c r="A44" s="14">
        <v>45720</v>
      </c>
      <c r="B44" s="15">
        <v>20107</v>
      </c>
      <c r="C44" s="16" t="s">
        <v>52</v>
      </c>
      <c r="D44" s="17" t="s">
        <v>53</v>
      </c>
      <c r="E44" s="40">
        <v>59603</v>
      </c>
      <c r="F44" s="41">
        <v>18796.2</v>
      </c>
      <c r="G44" s="42"/>
      <c r="H44" s="42"/>
      <c r="I44" s="27"/>
      <c r="J44" s="25">
        <v>0</v>
      </c>
      <c r="K44" s="25">
        <f t="shared" si="2"/>
        <v>18796.2</v>
      </c>
      <c r="L44" s="14">
        <v>45717</v>
      </c>
    </row>
    <row r="45" spans="1:12">
      <c r="A45" s="14">
        <v>45720</v>
      </c>
      <c r="B45" s="15">
        <v>20107</v>
      </c>
      <c r="C45" s="16" t="s">
        <v>52</v>
      </c>
      <c r="D45" s="17" t="s">
        <v>54</v>
      </c>
      <c r="E45" s="40">
        <v>59603</v>
      </c>
      <c r="F45" s="41">
        <v>3.8</v>
      </c>
      <c r="G45" s="42"/>
      <c r="H45" s="42"/>
      <c r="I45" s="27"/>
      <c r="J45" s="25">
        <v>0</v>
      </c>
      <c r="K45" s="25">
        <f t="shared" si="2"/>
        <v>3.8</v>
      </c>
      <c r="L45" s="14">
        <v>45717</v>
      </c>
    </row>
    <row r="46" spans="1:12">
      <c r="A46" s="14">
        <v>45720</v>
      </c>
      <c r="B46" s="15">
        <v>20108</v>
      </c>
      <c r="C46" s="16" t="s">
        <v>55</v>
      </c>
      <c r="D46" s="17" t="s">
        <v>16</v>
      </c>
      <c r="E46" s="40">
        <v>59297</v>
      </c>
      <c r="F46" s="41">
        <v>23116.3</v>
      </c>
      <c r="G46" s="42"/>
      <c r="H46" s="42"/>
      <c r="I46" s="27"/>
      <c r="J46" s="25">
        <v>0</v>
      </c>
      <c r="K46" s="25">
        <f t="shared" si="2"/>
        <v>23116.3</v>
      </c>
      <c r="L46" s="14">
        <v>45720</v>
      </c>
    </row>
    <row r="47" spans="1:12">
      <c r="A47" s="14">
        <v>45720</v>
      </c>
      <c r="B47" s="15">
        <v>20109</v>
      </c>
      <c r="C47" s="16" t="s">
        <v>56</v>
      </c>
      <c r="D47" s="17" t="s">
        <v>53</v>
      </c>
      <c r="E47" s="40">
        <v>59601</v>
      </c>
      <c r="F47" s="41"/>
      <c r="G47" s="42"/>
      <c r="H47" s="42"/>
      <c r="I47" s="27"/>
      <c r="J47" s="25">
        <v>39596.1</v>
      </c>
      <c r="K47" s="25">
        <f t="shared" si="2"/>
        <v>39596.1</v>
      </c>
      <c r="L47" s="14">
        <v>45720</v>
      </c>
    </row>
    <row r="48" spans="1:13">
      <c r="A48" s="14">
        <v>45720</v>
      </c>
      <c r="B48" s="15">
        <v>20110</v>
      </c>
      <c r="C48" s="16" t="s">
        <v>57</v>
      </c>
      <c r="D48" s="17" t="s">
        <v>58</v>
      </c>
      <c r="E48" s="40">
        <v>59654</v>
      </c>
      <c r="F48" s="41">
        <v>25443</v>
      </c>
      <c r="G48" s="42"/>
      <c r="H48" s="42"/>
      <c r="I48" s="27"/>
      <c r="J48" s="25">
        <v>0</v>
      </c>
      <c r="K48" s="25">
        <f t="shared" si="2"/>
        <v>25443</v>
      </c>
      <c r="L48" s="14">
        <v>45720</v>
      </c>
      <c r="M48" s="2"/>
    </row>
    <row r="49" spans="1:12">
      <c r="A49" s="14">
        <v>45720</v>
      </c>
      <c r="B49" s="15">
        <v>20111</v>
      </c>
      <c r="C49" s="16" t="s">
        <v>59</v>
      </c>
      <c r="D49" s="17" t="s">
        <v>16</v>
      </c>
      <c r="E49" s="40">
        <v>59776</v>
      </c>
      <c r="F49" s="41">
        <v>16000</v>
      </c>
      <c r="G49" s="42"/>
      <c r="H49" s="42"/>
      <c r="I49" s="27"/>
      <c r="J49" s="25">
        <v>0</v>
      </c>
      <c r="K49" s="25">
        <f t="shared" si="2"/>
        <v>16000</v>
      </c>
      <c r="L49" s="14">
        <v>45720</v>
      </c>
    </row>
    <row r="50" spans="6:11">
      <c r="F50" s="39">
        <f>SUM(F43:F49)</f>
        <v>83359.3</v>
      </c>
      <c r="G50" s="2"/>
      <c r="H50" s="2"/>
      <c r="I50" s="2"/>
      <c r="J50" s="39">
        <f>SUM(J43:J49)</f>
        <v>53113.82</v>
      </c>
      <c r="K50" s="39">
        <f>SUM(K43:K49)</f>
        <v>136473.12</v>
      </c>
    </row>
    <row r="52" spans="1:4">
      <c r="A52" s="2" t="s">
        <v>28</v>
      </c>
      <c r="D52" s="2" t="s">
        <v>29</v>
      </c>
    </row>
    <row r="53" spans="1:1">
      <c r="A53" s="2"/>
    </row>
    <row r="54" spans="1:1">
      <c r="A54" s="2"/>
    </row>
    <row r="55" spans="1:4">
      <c r="A55" s="2" t="s">
        <v>30</v>
      </c>
      <c r="D55" s="2" t="s">
        <v>31</v>
      </c>
    </row>
    <row r="56" spans="1:4">
      <c r="A56" s="1" t="s">
        <v>32</v>
      </c>
      <c r="D56" s="1" t="s">
        <v>33</v>
      </c>
    </row>
    <row r="63" spans="1:1">
      <c r="A63" s="2" t="s">
        <v>0</v>
      </c>
    </row>
    <row r="64" spans="1:1">
      <c r="A64" s="2" t="s">
        <v>34</v>
      </c>
    </row>
    <row r="66" spans="1:12">
      <c r="A66" s="3" t="s">
        <v>2</v>
      </c>
      <c r="B66" s="3" t="s">
        <v>3</v>
      </c>
      <c r="C66" s="3" t="s">
        <v>4</v>
      </c>
      <c r="D66" s="3" t="s">
        <v>5</v>
      </c>
      <c r="E66" s="3" t="s">
        <v>6</v>
      </c>
      <c r="F66" s="3" t="s">
        <v>7</v>
      </c>
      <c r="G66" s="4" t="s">
        <v>8</v>
      </c>
      <c r="H66" s="5"/>
      <c r="I66" s="5"/>
      <c r="J66" s="23"/>
      <c r="K66" s="3" t="s">
        <v>9</v>
      </c>
      <c r="L66" s="3" t="s">
        <v>10</v>
      </c>
    </row>
    <row r="67" spans="1:12">
      <c r="A67" s="6"/>
      <c r="B67" s="6"/>
      <c r="C67" s="6"/>
      <c r="D67" s="6"/>
      <c r="E67" s="6"/>
      <c r="F67" s="6"/>
      <c r="G67" s="3" t="s">
        <v>11</v>
      </c>
      <c r="H67" s="3" t="s">
        <v>12</v>
      </c>
      <c r="I67" s="3" t="s">
        <v>13</v>
      </c>
      <c r="J67" s="3" t="s">
        <v>14</v>
      </c>
      <c r="K67" s="6"/>
      <c r="L67" s="6"/>
    </row>
    <row r="68" spans="1:1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3">
      <c r="A69" s="14">
        <v>45720</v>
      </c>
      <c r="B69" s="15">
        <v>20106</v>
      </c>
      <c r="C69" s="16" t="s">
        <v>60</v>
      </c>
      <c r="D69" s="17" t="s">
        <v>16</v>
      </c>
      <c r="E69" s="40">
        <v>59298</v>
      </c>
      <c r="F69" s="41"/>
      <c r="G69" s="42"/>
      <c r="H69" s="42"/>
      <c r="I69" s="27"/>
      <c r="J69" s="25">
        <v>38000</v>
      </c>
      <c r="K69" s="25">
        <f>J69+F69</f>
        <v>38000</v>
      </c>
      <c r="L69" s="14">
        <v>45716</v>
      </c>
      <c r="M69" s="2"/>
    </row>
    <row r="70" spans="1:12">
      <c r="A70" s="14"/>
      <c r="B70" s="15"/>
      <c r="C70" s="16"/>
      <c r="D70" s="17"/>
      <c r="E70" s="40"/>
      <c r="F70" s="41"/>
      <c r="G70" s="42"/>
      <c r="H70" s="42"/>
      <c r="I70" s="27"/>
      <c r="J70" s="25"/>
      <c r="K70" s="25"/>
      <c r="L70" s="14"/>
    </row>
    <row r="71" spans="6:11">
      <c r="F71" s="39">
        <f>SUM(F69:F70)</f>
        <v>0</v>
      </c>
      <c r="G71" s="2"/>
      <c r="H71" s="2"/>
      <c r="I71" s="2"/>
      <c r="J71" s="39">
        <f>SUM(J69:J70)</f>
        <v>38000</v>
      </c>
      <c r="K71" s="39">
        <f>SUM(K69:K70)</f>
        <v>38000</v>
      </c>
    </row>
    <row r="73" spans="1:4">
      <c r="A73" s="2" t="s">
        <v>28</v>
      </c>
      <c r="D73" s="2" t="s">
        <v>29</v>
      </c>
    </row>
    <row r="74" spans="1:1">
      <c r="A74" s="2"/>
    </row>
    <row r="75" spans="1:1">
      <c r="A75" s="2"/>
    </row>
    <row r="76" spans="1:4">
      <c r="A76" s="2" t="s">
        <v>30</v>
      </c>
      <c r="D76" s="2" t="s">
        <v>31</v>
      </c>
    </row>
    <row r="77" spans="1:4">
      <c r="A77" s="1" t="s">
        <v>32</v>
      </c>
      <c r="D77" s="1" t="s">
        <v>33</v>
      </c>
    </row>
    <row r="89" spans="1:1">
      <c r="A89" s="2" t="s">
        <v>0</v>
      </c>
    </row>
    <row r="90" spans="1:1">
      <c r="A90" s="2" t="s">
        <v>34</v>
      </c>
    </row>
    <row r="92" spans="1:12">
      <c r="A92" s="3" t="s">
        <v>2</v>
      </c>
      <c r="B92" s="35" t="s">
        <v>35</v>
      </c>
      <c r="C92" s="3" t="s">
        <v>4</v>
      </c>
      <c r="D92" s="3" t="s">
        <v>5</v>
      </c>
      <c r="E92" s="3" t="s">
        <v>6</v>
      </c>
      <c r="F92" s="3" t="s">
        <v>7</v>
      </c>
      <c r="G92" s="4" t="s">
        <v>8</v>
      </c>
      <c r="H92" s="5"/>
      <c r="I92" s="5"/>
      <c r="J92" s="23"/>
      <c r="K92" s="3" t="s">
        <v>9</v>
      </c>
      <c r="L92" s="3" t="s">
        <v>10</v>
      </c>
    </row>
    <row r="93" spans="1:12">
      <c r="A93" s="6"/>
      <c r="B93" s="36"/>
      <c r="C93" s="6"/>
      <c r="D93" s="6"/>
      <c r="E93" s="6"/>
      <c r="F93" s="6"/>
      <c r="G93" s="3" t="s">
        <v>11</v>
      </c>
      <c r="H93" s="3" t="s">
        <v>12</v>
      </c>
      <c r="I93" s="3" t="s">
        <v>13</v>
      </c>
      <c r="J93" s="3" t="s">
        <v>14</v>
      </c>
      <c r="K93" s="6"/>
      <c r="L93" s="6"/>
    </row>
    <row r="94" ht="10.15" customHeight="1" spans="1:12">
      <c r="A94" s="7"/>
      <c r="B94" s="3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ht="10.15" customHeight="1" spans="1:13">
      <c r="A95" s="14">
        <v>45720</v>
      </c>
      <c r="B95" s="15" t="s">
        <v>61</v>
      </c>
      <c r="C95" s="16" t="s">
        <v>37</v>
      </c>
      <c r="D95" s="17" t="s">
        <v>16</v>
      </c>
      <c r="E95" s="15" t="s">
        <v>62</v>
      </c>
      <c r="F95" s="38">
        <v>77160.6</v>
      </c>
      <c r="G95" s="19"/>
      <c r="H95" s="19"/>
      <c r="I95" s="14"/>
      <c r="J95" s="38"/>
      <c r="K95" s="25">
        <f>J95+F95</f>
        <v>77160.6</v>
      </c>
      <c r="L95" s="14">
        <v>45721</v>
      </c>
      <c r="M95" s="2"/>
    </row>
    <row r="96" ht="9.95" customHeight="1" spans="1:13">
      <c r="A96" s="14"/>
      <c r="B96" s="15"/>
      <c r="C96" s="16"/>
      <c r="D96" s="17"/>
      <c r="E96" s="15"/>
      <c r="F96" s="38"/>
      <c r="G96" s="19"/>
      <c r="H96" s="19"/>
      <c r="I96" s="14"/>
      <c r="J96" s="38"/>
      <c r="K96" s="25"/>
      <c r="L96" s="14"/>
      <c r="M96" s="2"/>
    </row>
    <row r="97" spans="6:11">
      <c r="F97" s="39">
        <f>SUM(F92:F96)</f>
        <v>77160.6</v>
      </c>
      <c r="G97" s="2"/>
      <c r="H97" s="2"/>
      <c r="I97" s="2"/>
      <c r="J97" s="39">
        <f>SUM(J95:J96)</f>
        <v>0</v>
      </c>
      <c r="K97" s="39">
        <f>SUM(K96:K96)</f>
        <v>0</v>
      </c>
    </row>
    <row r="98" spans="9:9">
      <c r="I98" s="1" t="s">
        <v>13</v>
      </c>
    </row>
    <row r="99" spans="8:11">
      <c r="H99" s="2" t="s">
        <v>39</v>
      </c>
      <c r="J99" s="43" t="s">
        <v>40</v>
      </c>
      <c r="K99" s="43" t="s">
        <v>41</v>
      </c>
    </row>
    <row r="100" spans="11:11">
      <c r="K100" s="2"/>
    </row>
    <row r="101" spans="1:11">
      <c r="A101" s="2" t="s">
        <v>28</v>
      </c>
      <c r="D101" s="2" t="s">
        <v>29</v>
      </c>
      <c r="G101" s="2" t="s">
        <v>42</v>
      </c>
      <c r="I101" s="44">
        <v>1000</v>
      </c>
      <c r="J101" s="45">
        <v>77</v>
      </c>
      <c r="K101" s="46">
        <f t="shared" ref="K101:K111" si="3">J101*I101</f>
        <v>77000</v>
      </c>
    </row>
    <row r="102" spans="1:11">
      <c r="A102" s="2"/>
      <c r="G102" s="2"/>
      <c r="I102" s="44">
        <v>500</v>
      </c>
      <c r="J102" s="45"/>
      <c r="K102" s="46">
        <f t="shared" si="3"/>
        <v>0</v>
      </c>
    </row>
    <row r="103" spans="1:11">
      <c r="A103" s="2"/>
      <c r="G103" s="2"/>
      <c r="I103" s="44">
        <v>200</v>
      </c>
      <c r="J103" s="45"/>
      <c r="K103" s="46">
        <f t="shared" si="3"/>
        <v>0</v>
      </c>
    </row>
    <row r="104" spans="1:11">
      <c r="A104" s="2" t="s">
        <v>30</v>
      </c>
      <c r="D104" s="2" t="s">
        <v>31</v>
      </c>
      <c r="G104" s="2" t="s">
        <v>43</v>
      </c>
      <c r="I104" s="44">
        <v>100</v>
      </c>
      <c r="J104" s="45">
        <v>1</v>
      </c>
      <c r="K104" s="46">
        <f t="shared" si="3"/>
        <v>100</v>
      </c>
    </row>
    <row r="105" spans="1:11">
      <c r="A105" s="1" t="s">
        <v>32</v>
      </c>
      <c r="D105" s="1" t="s">
        <v>33</v>
      </c>
      <c r="G105" s="1" t="s">
        <v>44</v>
      </c>
      <c r="I105" s="44">
        <v>50</v>
      </c>
      <c r="J105" s="45">
        <v>1</v>
      </c>
      <c r="K105" s="46">
        <f t="shared" si="3"/>
        <v>50</v>
      </c>
    </row>
    <row r="106" spans="9:11">
      <c r="I106" s="44">
        <v>20</v>
      </c>
      <c r="J106" s="45"/>
      <c r="K106" s="46">
        <f t="shared" si="3"/>
        <v>0</v>
      </c>
    </row>
    <row r="107" spans="9:11">
      <c r="I107" s="44">
        <v>10</v>
      </c>
      <c r="J107" s="45"/>
      <c r="K107" s="46">
        <f t="shared" si="3"/>
        <v>0</v>
      </c>
    </row>
    <row r="108" spans="9:11">
      <c r="I108" s="44">
        <v>5</v>
      </c>
      <c r="J108" s="45">
        <v>2</v>
      </c>
      <c r="K108" s="46">
        <f t="shared" si="3"/>
        <v>10</v>
      </c>
    </row>
    <row r="109" spans="9:11">
      <c r="I109" s="44">
        <v>1</v>
      </c>
      <c r="J109" s="45"/>
      <c r="K109" s="46">
        <f t="shared" si="3"/>
        <v>0</v>
      </c>
    </row>
    <row r="110" spans="9:11">
      <c r="I110" s="44">
        <v>0.25</v>
      </c>
      <c r="J110" s="45">
        <v>2</v>
      </c>
      <c r="K110" s="46">
        <f t="shared" si="3"/>
        <v>0.5</v>
      </c>
    </row>
    <row r="111" spans="9:11">
      <c r="I111" s="47">
        <v>0.05</v>
      </c>
      <c r="J111" s="45">
        <v>2</v>
      </c>
      <c r="K111" s="46">
        <f t="shared" si="3"/>
        <v>0.1</v>
      </c>
    </row>
    <row r="112" spans="9:11">
      <c r="I112" s="2" t="s">
        <v>45</v>
      </c>
      <c r="K112" s="48">
        <f>SUM(K101:K111)</f>
        <v>77160.6</v>
      </c>
    </row>
    <row r="113" spans="9:11">
      <c r="I113" s="2" t="s">
        <v>46</v>
      </c>
      <c r="K113" s="49">
        <f>J97</f>
        <v>0</v>
      </c>
    </row>
    <row r="114" ht="9.75" spans="11:11">
      <c r="K114" s="50">
        <f>SUM(K112:K113)</f>
        <v>77160.6</v>
      </c>
    </row>
    <row r="115" ht="9.75"/>
  </sheetData>
  <mergeCells count="52">
    <mergeCell ref="G4:J4"/>
    <mergeCell ref="G40:J40"/>
    <mergeCell ref="G66:J66"/>
    <mergeCell ref="G92:J92"/>
    <mergeCell ref="A4:A6"/>
    <mergeCell ref="A40:A42"/>
    <mergeCell ref="A66:A68"/>
    <mergeCell ref="A92:A94"/>
    <mergeCell ref="B4:B6"/>
    <mergeCell ref="B40:B42"/>
    <mergeCell ref="B66:B68"/>
    <mergeCell ref="B92:B94"/>
    <mergeCell ref="C4:C6"/>
    <mergeCell ref="C40:C42"/>
    <mergeCell ref="C66:C68"/>
    <mergeCell ref="C92:C94"/>
    <mergeCell ref="D4:D6"/>
    <mergeCell ref="D40:D42"/>
    <mergeCell ref="D66:D68"/>
    <mergeCell ref="D92:D94"/>
    <mergeCell ref="E4:E6"/>
    <mergeCell ref="E40:E42"/>
    <mergeCell ref="E66:E68"/>
    <mergeCell ref="E92:E94"/>
    <mergeCell ref="F4:F6"/>
    <mergeCell ref="F40:F42"/>
    <mergeCell ref="F66:F68"/>
    <mergeCell ref="F92:F94"/>
    <mergeCell ref="G5:G6"/>
    <mergeCell ref="G41:G42"/>
    <mergeCell ref="G67:G68"/>
    <mergeCell ref="G93:G94"/>
    <mergeCell ref="H5:H6"/>
    <mergeCell ref="H41:H42"/>
    <mergeCell ref="H67:H68"/>
    <mergeCell ref="H93:H94"/>
    <mergeCell ref="I5:I6"/>
    <mergeCell ref="I41:I42"/>
    <mergeCell ref="I67:I68"/>
    <mergeCell ref="I93:I94"/>
    <mergeCell ref="J5:J6"/>
    <mergeCell ref="J41:J42"/>
    <mergeCell ref="J67:J68"/>
    <mergeCell ref="J93:J94"/>
    <mergeCell ref="K4:K6"/>
    <mergeCell ref="K40:K42"/>
    <mergeCell ref="K66:K68"/>
    <mergeCell ref="K92:K94"/>
    <mergeCell ref="L4:L6"/>
    <mergeCell ref="L40:L42"/>
    <mergeCell ref="L66:L68"/>
    <mergeCell ref="L92:L94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8"/>
  <sheetViews>
    <sheetView zoomScale="130" zoomScaleNormal="130" topLeftCell="A45" workbookViewId="0">
      <selection activeCell="C83" sqref="C8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5" t="s">
        <v>35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45723</v>
      </c>
      <c r="B7" s="15" t="s">
        <v>63</v>
      </c>
      <c r="C7" s="16" t="s">
        <v>64</v>
      </c>
      <c r="D7" s="17" t="s">
        <v>16</v>
      </c>
      <c r="E7" s="15" t="s">
        <v>65</v>
      </c>
      <c r="F7" s="38">
        <v>17696.3</v>
      </c>
      <c r="G7" s="19"/>
      <c r="H7" s="19"/>
      <c r="I7" s="14"/>
      <c r="J7" s="38"/>
      <c r="K7" s="25">
        <f>J7+F7</f>
        <v>17696.3</v>
      </c>
      <c r="L7" s="14">
        <v>45723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17696.3</v>
      </c>
      <c r="G9" s="2"/>
      <c r="H9" s="2"/>
      <c r="I9" s="2"/>
      <c r="J9" s="39">
        <f>SUM(J7:J8)</f>
        <v>0</v>
      </c>
      <c r="K9" s="39">
        <f>SUM(K8:K8)</f>
        <v>0</v>
      </c>
    </row>
    <row r="10" spans="9:9">
      <c r="I10" s="1" t="s">
        <v>13</v>
      </c>
    </row>
    <row r="11" spans="8:11">
      <c r="H11" s="2" t="s">
        <v>39</v>
      </c>
      <c r="J11" s="43" t="s">
        <v>40</v>
      </c>
      <c r="K11" s="43" t="s">
        <v>41</v>
      </c>
    </row>
    <row r="12" spans="11:11">
      <c r="K12" s="2"/>
    </row>
    <row r="13" spans="1:11">
      <c r="A13" s="2" t="s">
        <v>28</v>
      </c>
      <c r="D13" s="2" t="s">
        <v>29</v>
      </c>
      <c r="G13" s="2" t="s">
        <v>42</v>
      </c>
      <c r="I13" s="44">
        <v>1000</v>
      </c>
      <c r="J13" s="45">
        <v>17</v>
      </c>
      <c r="K13" s="46">
        <f t="shared" ref="K13:K23" si="0">J13*I13</f>
        <v>17000</v>
      </c>
    </row>
    <row r="14" spans="1:11">
      <c r="A14" s="2"/>
      <c r="G14" s="2"/>
      <c r="I14" s="44">
        <v>500</v>
      </c>
      <c r="J14" s="45">
        <v>1</v>
      </c>
      <c r="K14" s="46">
        <f t="shared" si="0"/>
        <v>500</v>
      </c>
    </row>
    <row r="15" spans="1:11">
      <c r="A15" s="2"/>
      <c r="G15" s="2"/>
      <c r="I15" s="44">
        <v>200</v>
      </c>
      <c r="J15" s="45"/>
      <c r="K15" s="46">
        <f t="shared" si="0"/>
        <v>0</v>
      </c>
    </row>
    <row r="16" spans="1:11">
      <c r="A16" s="2" t="s">
        <v>30</v>
      </c>
      <c r="D16" s="2" t="s">
        <v>31</v>
      </c>
      <c r="G16" s="2" t="s">
        <v>43</v>
      </c>
      <c r="I16" s="44">
        <v>100</v>
      </c>
      <c r="J16" s="45">
        <v>1</v>
      </c>
      <c r="K16" s="46">
        <f t="shared" si="0"/>
        <v>100</v>
      </c>
    </row>
    <row r="17" spans="1:11">
      <c r="A17" s="1" t="s">
        <v>32</v>
      </c>
      <c r="D17" s="1" t="s">
        <v>33</v>
      </c>
      <c r="G17" s="1" t="s">
        <v>44</v>
      </c>
      <c r="I17" s="44">
        <v>50</v>
      </c>
      <c r="J17" s="45">
        <v>1</v>
      </c>
      <c r="K17" s="46">
        <f t="shared" si="0"/>
        <v>50</v>
      </c>
    </row>
    <row r="18" spans="9:11">
      <c r="I18" s="44">
        <v>20</v>
      </c>
      <c r="J18" s="45">
        <v>2</v>
      </c>
      <c r="K18" s="46">
        <f t="shared" si="0"/>
        <v>40</v>
      </c>
    </row>
    <row r="19" spans="9:11">
      <c r="I19" s="44">
        <v>10</v>
      </c>
      <c r="J19" s="45"/>
      <c r="K19" s="46">
        <f t="shared" si="0"/>
        <v>0</v>
      </c>
    </row>
    <row r="20" spans="9:11">
      <c r="I20" s="44">
        <v>5</v>
      </c>
      <c r="J20" s="45">
        <v>1</v>
      </c>
      <c r="K20" s="46">
        <f t="shared" si="0"/>
        <v>5</v>
      </c>
    </row>
    <row r="21" spans="9:11">
      <c r="I21" s="44">
        <v>1</v>
      </c>
      <c r="J21" s="45">
        <v>1</v>
      </c>
      <c r="K21" s="46">
        <f t="shared" si="0"/>
        <v>1</v>
      </c>
    </row>
    <row r="22" spans="9:11">
      <c r="I22" s="44">
        <v>0.25</v>
      </c>
      <c r="J22" s="45">
        <v>1</v>
      </c>
      <c r="K22" s="46">
        <f t="shared" si="0"/>
        <v>0.25</v>
      </c>
    </row>
    <row r="23" spans="9:11">
      <c r="I23" s="47">
        <v>0.05</v>
      </c>
      <c r="J23" s="45">
        <v>1</v>
      </c>
      <c r="K23" s="46">
        <f t="shared" si="0"/>
        <v>0.05</v>
      </c>
    </row>
    <row r="24" spans="9:11">
      <c r="I24" s="2" t="s">
        <v>45</v>
      </c>
      <c r="K24" s="48">
        <f>SUM(K13:K23)</f>
        <v>17696.3</v>
      </c>
    </row>
    <row r="25" spans="9:11">
      <c r="I25" s="2" t="s">
        <v>46</v>
      </c>
      <c r="K25" s="49">
        <f>J9</f>
        <v>0</v>
      </c>
    </row>
    <row r="26" ht="9.75" spans="11:11">
      <c r="K26" s="50">
        <f>SUM(K24:K25)</f>
        <v>17696.3</v>
      </c>
    </row>
    <row r="27" ht="9.75"/>
    <row r="36" spans="1:1">
      <c r="A36" s="2" t="s">
        <v>0</v>
      </c>
    </row>
    <row r="37" spans="1:1">
      <c r="A37" s="2" t="s">
        <v>1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45723</v>
      </c>
      <c r="B42" s="15">
        <v>20120</v>
      </c>
      <c r="C42" s="16" t="s">
        <v>66</v>
      </c>
      <c r="D42" s="17" t="s">
        <v>16</v>
      </c>
      <c r="E42" s="15">
        <v>59237</v>
      </c>
      <c r="F42" s="38">
        <v>48800</v>
      </c>
      <c r="G42" s="19"/>
      <c r="H42" s="19"/>
      <c r="I42" s="14"/>
      <c r="J42" s="38"/>
      <c r="K42" s="25">
        <f>F42+J42</f>
        <v>48800</v>
      </c>
      <c r="L42" s="14">
        <v>45726</v>
      </c>
      <c r="M42" s="2"/>
    </row>
    <row r="43" spans="1:13">
      <c r="A43" s="14"/>
      <c r="B43" s="15"/>
      <c r="C43" s="16"/>
      <c r="D43" s="17"/>
      <c r="E43" s="15"/>
      <c r="F43" s="38"/>
      <c r="G43" s="19"/>
      <c r="H43" s="19"/>
      <c r="I43" s="14"/>
      <c r="J43" s="38"/>
      <c r="K43" s="25"/>
      <c r="L43" s="14"/>
      <c r="M43" s="2"/>
    </row>
    <row r="44" spans="6:11">
      <c r="F44" s="39">
        <f t="shared" ref="F44:K44" si="1">SUM(F42:F43)</f>
        <v>48800</v>
      </c>
      <c r="G44" s="2"/>
      <c r="H44" s="2"/>
      <c r="I44" s="2"/>
      <c r="J44" s="51">
        <f t="shared" si="1"/>
        <v>0</v>
      </c>
      <c r="K44" s="39">
        <f t="shared" si="1"/>
        <v>48800</v>
      </c>
    </row>
    <row r="45" spans="6:11">
      <c r="F45" s="39"/>
      <c r="G45" s="2"/>
      <c r="H45" s="2"/>
      <c r="I45" s="2"/>
      <c r="J45" s="39"/>
      <c r="K45" s="39"/>
    </row>
    <row r="46" spans="6:11">
      <c r="F46" s="39"/>
      <c r="I46" s="1" t="s">
        <v>13</v>
      </c>
      <c r="K46" s="39"/>
    </row>
    <row r="47" spans="8:10">
      <c r="H47" s="2" t="s">
        <v>39</v>
      </c>
      <c r="J47" s="43" t="s">
        <v>40</v>
      </c>
    </row>
    <row r="48" spans="11:11">
      <c r="K48" s="43" t="s">
        <v>41</v>
      </c>
    </row>
    <row r="49" spans="7:11">
      <c r="G49" s="2" t="s">
        <v>42</v>
      </c>
      <c r="I49" s="44">
        <v>1000</v>
      </c>
      <c r="J49" s="45">
        <v>48</v>
      </c>
      <c r="K49" s="46">
        <f t="shared" ref="K49:K60" si="2">J48*I48</f>
        <v>0</v>
      </c>
    </row>
    <row r="50" spans="1:11">
      <c r="A50" s="2" t="s">
        <v>28</v>
      </c>
      <c r="D50" s="2" t="s">
        <v>29</v>
      </c>
      <c r="G50" s="2"/>
      <c r="I50" s="44">
        <v>500</v>
      </c>
      <c r="J50" s="45">
        <v>1</v>
      </c>
      <c r="K50" s="46">
        <f t="shared" si="2"/>
        <v>48000</v>
      </c>
    </row>
    <row r="51" spans="1:11">
      <c r="A51" s="2"/>
      <c r="G51" s="2"/>
      <c r="I51" s="44">
        <v>200</v>
      </c>
      <c r="J51" s="45"/>
      <c r="K51" s="46">
        <f t="shared" si="2"/>
        <v>500</v>
      </c>
    </row>
    <row r="52" spans="1:11">
      <c r="A52" s="2"/>
      <c r="G52" s="2" t="s">
        <v>43</v>
      </c>
      <c r="I52" s="44">
        <v>100</v>
      </c>
      <c r="J52" s="45">
        <v>3</v>
      </c>
      <c r="K52" s="46">
        <f t="shared" si="2"/>
        <v>0</v>
      </c>
    </row>
    <row r="53" spans="1:11">
      <c r="A53" s="2" t="s">
        <v>30</v>
      </c>
      <c r="D53" s="2" t="s">
        <v>31</v>
      </c>
      <c r="G53" s="1" t="s">
        <v>44</v>
      </c>
      <c r="I53" s="44">
        <v>50</v>
      </c>
      <c r="J53" s="45"/>
      <c r="K53" s="46">
        <f t="shared" si="2"/>
        <v>300</v>
      </c>
    </row>
    <row r="54" spans="1:11">
      <c r="A54" s="1" t="s">
        <v>32</v>
      </c>
      <c r="D54" s="1" t="s">
        <v>33</v>
      </c>
      <c r="I54" s="44">
        <v>20</v>
      </c>
      <c r="J54" s="45"/>
      <c r="K54" s="46">
        <f t="shared" si="2"/>
        <v>0</v>
      </c>
    </row>
    <row r="55" spans="9:11">
      <c r="I55" s="44">
        <v>10</v>
      </c>
      <c r="J55" s="45"/>
      <c r="K55" s="46">
        <f t="shared" si="2"/>
        <v>0</v>
      </c>
    </row>
    <row r="56" spans="9:11">
      <c r="I56" s="44">
        <v>5</v>
      </c>
      <c r="J56" s="45"/>
      <c r="K56" s="46">
        <f t="shared" si="2"/>
        <v>0</v>
      </c>
    </row>
    <row r="57" spans="9:11">
      <c r="I57" s="44">
        <v>1</v>
      </c>
      <c r="J57" s="45"/>
      <c r="K57" s="46">
        <f t="shared" si="2"/>
        <v>0</v>
      </c>
    </row>
    <row r="58" spans="9:11">
      <c r="I58" s="44">
        <v>0.25</v>
      </c>
      <c r="J58" s="45"/>
      <c r="K58" s="46">
        <f t="shared" si="2"/>
        <v>0</v>
      </c>
    </row>
    <row r="59" spans="9:11">
      <c r="I59" s="47">
        <v>0.05</v>
      </c>
      <c r="J59" s="45"/>
      <c r="K59" s="46">
        <f t="shared" si="2"/>
        <v>0</v>
      </c>
    </row>
    <row r="60" spans="9:11">
      <c r="I60" s="2" t="s">
        <v>45</v>
      </c>
      <c r="K60" s="46">
        <f t="shared" si="2"/>
        <v>0</v>
      </c>
    </row>
    <row r="61" spans="9:11">
      <c r="I61" s="2" t="s">
        <v>46</v>
      </c>
      <c r="K61" s="52">
        <f>SUM(K49:K60)</f>
        <v>48800</v>
      </c>
    </row>
    <row r="62" spans="11:11">
      <c r="K62" s="49">
        <f>J44</f>
        <v>0</v>
      </c>
    </row>
    <row r="63" ht="9.75" spans="11:11">
      <c r="K63" s="50">
        <f>SUM(K61:K62)</f>
        <v>48800</v>
      </c>
    </row>
    <row r="64" ht="9.75"/>
    <row r="71" spans="1:1">
      <c r="A71" s="2" t="s">
        <v>0</v>
      </c>
    </row>
    <row r="72" spans="1:1">
      <c r="A72" s="2" t="s">
        <v>34</v>
      </c>
    </row>
    <row r="74" spans="1:12">
      <c r="A74" s="3" t="s">
        <v>2</v>
      </c>
      <c r="B74" s="3" t="s">
        <v>3</v>
      </c>
      <c r="C74" s="3" t="s">
        <v>4</v>
      </c>
      <c r="D74" s="3" t="s">
        <v>5</v>
      </c>
      <c r="E74" s="3" t="s">
        <v>6</v>
      </c>
      <c r="F74" s="3" t="s">
        <v>7</v>
      </c>
      <c r="G74" s="4" t="s">
        <v>8</v>
      </c>
      <c r="H74" s="5"/>
      <c r="I74" s="5"/>
      <c r="J74" s="23"/>
      <c r="K74" s="3" t="s">
        <v>9</v>
      </c>
      <c r="L74" s="3" t="s">
        <v>10</v>
      </c>
    </row>
    <row r="75" spans="1:12">
      <c r="A75" s="6"/>
      <c r="B75" s="6"/>
      <c r="C75" s="6"/>
      <c r="D75" s="6"/>
      <c r="E75" s="6"/>
      <c r="F75" s="6"/>
      <c r="G75" s="3" t="s">
        <v>11</v>
      </c>
      <c r="H75" s="3" t="s">
        <v>12</v>
      </c>
      <c r="I75" s="3" t="s">
        <v>13</v>
      </c>
      <c r="J75" s="3" t="s">
        <v>14</v>
      </c>
      <c r="K75" s="6"/>
      <c r="L75" s="6"/>
    </row>
    <row r="76" spans="1:12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3">
      <c r="A77" s="14">
        <v>45723</v>
      </c>
      <c r="B77" s="15">
        <v>20121</v>
      </c>
      <c r="C77" s="16" t="s">
        <v>67</v>
      </c>
      <c r="D77" s="17" t="s">
        <v>16</v>
      </c>
      <c r="E77" s="40">
        <v>59610</v>
      </c>
      <c r="F77" s="41"/>
      <c r="G77" s="42"/>
      <c r="H77" s="42"/>
      <c r="I77" s="27"/>
      <c r="J77" s="25">
        <v>9000</v>
      </c>
      <c r="K77" s="25">
        <f t="shared" ref="K77:K81" si="3">J77+F77</f>
        <v>9000</v>
      </c>
      <c r="L77" s="14">
        <v>45723</v>
      </c>
      <c r="M77" s="2"/>
    </row>
    <row r="78" spans="1:13">
      <c r="A78" s="14">
        <v>45723</v>
      </c>
      <c r="B78" s="15">
        <v>20121</v>
      </c>
      <c r="C78" s="16" t="s">
        <v>67</v>
      </c>
      <c r="D78" s="17" t="s">
        <v>16</v>
      </c>
      <c r="E78" s="40">
        <v>59611</v>
      </c>
      <c r="F78" s="41"/>
      <c r="G78" s="42"/>
      <c r="H78" s="42"/>
      <c r="I78" s="27"/>
      <c r="J78" s="25">
        <v>5000</v>
      </c>
      <c r="K78" s="25">
        <f t="shared" si="3"/>
        <v>5000</v>
      </c>
      <c r="L78" s="14">
        <v>45723</v>
      </c>
      <c r="M78" s="2"/>
    </row>
    <row r="79" spans="1:13">
      <c r="A79" s="14">
        <v>45723</v>
      </c>
      <c r="B79" s="15">
        <v>20121</v>
      </c>
      <c r="C79" s="16" t="s">
        <v>67</v>
      </c>
      <c r="D79" s="17" t="s">
        <v>68</v>
      </c>
      <c r="E79" s="40">
        <v>59611</v>
      </c>
      <c r="F79" s="41"/>
      <c r="G79" s="42"/>
      <c r="H79" s="42"/>
      <c r="I79" s="27"/>
      <c r="J79" s="25">
        <v>2500</v>
      </c>
      <c r="K79" s="25">
        <f t="shared" si="3"/>
        <v>2500</v>
      </c>
      <c r="L79" s="14">
        <v>45723</v>
      </c>
      <c r="M79" s="2"/>
    </row>
    <row r="80" spans="1:13">
      <c r="A80" s="14">
        <v>45723</v>
      </c>
      <c r="B80" s="15">
        <v>20122</v>
      </c>
      <c r="C80" s="16" t="s">
        <v>69</v>
      </c>
      <c r="D80" s="17" t="s">
        <v>16</v>
      </c>
      <c r="E80" s="40">
        <v>59618</v>
      </c>
      <c r="F80" s="41">
        <v>28412.2</v>
      </c>
      <c r="G80" s="42"/>
      <c r="H80" s="42"/>
      <c r="I80" s="27"/>
      <c r="J80" s="25">
        <v>0</v>
      </c>
      <c r="K80" s="25">
        <f t="shared" si="3"/>
        <v>28412.2</v>
      </c>
      <c r="L80" s="14">
        <v>45723</v>
      </c>
      <c r="M80" s="2"/>
    </row>
    <row r="81" spans="1:13">
      <c r="A81" s="14">
        <v>45723</v>
      </c>
      <c r="B81" s="15">
        <v>20123</v>
      </c>
      <c r="C81" s="16" t="s">
        <v>70</v>
      </c>
      <c r="D81" s="17" t="s">
        <v>16</v>
      </c>
      <c r="E81" s="40">
        <v>59622</v>
      </c>
      <c r="F81" s="41">
        <v>8342.1</v>
      </c>
      <c r="G81" s="42"/>
      <c r="H81" s="42"/>
      <c r="I81" s="27"/>
      <c r="J81" s="25">
        <v>0</v>
      </c>
      <c r="K81" s="25">
        <f t="shared" si="3"/>
        <v>8342.1</v>
      </c>
      <c r="L81" s="14">
        <v>45723</v>
      </c>
      <c r="M81" s="2"/>
    </row>
    <row r="82" spans="6:11">
      <c r="F82" s="39">
        <f>SUM(F77:F81)</f>
        <v>36754.3</v>
      </c>
      <c r="G82" s="2"/>
      <c r="H82" s="2"/>
      <c r="I82" s="2"/>
      <c r="J82" s="39">
        <f>SUM(J77:J81)</f>
        <v>16500</v>
      </c>
      <c r="K82" s="39">
        <f>SUM(K77:K81)</f>
        <v>53254.3</v>
      </c>
    </row>
    <row r="84" spans="1:4">
      <c r="A84" s="2" t="s">
        <v>28</v>
      </c>
      <c r="D84" s="2" t="s">
        <v>29</v>
      </c>
    </row>
    <row r="85" spans="1:1">
      <c r="A85" s="2"/>
    </row>
    <row r="86" spans="1:1">
      <c r="A86" s="2"/>
    </row>
    <row r="87" spans="1:4">
      <c r="A87" s="2" t="s">
        <v>30</v>
      </c>
      <c r="D87" s="2" t="s">
        <v>31</v>
      </c>
    </row>
    <row r="88" spans="1:4">
      <c r="A88" s="1" t="s">
        <v>32</v>
      </c>
      <c r="D88" s="1" t="s">
        <v>33</v>
      </c>
    </row>
  </sheetData>
  <mergeCells count="39">
    <mergeCell ref="G4:J4"/>
    <mergeCell ref="G39:J39"/>
    <mergeCell ref="G74:J74"/>
    <mergeCell ref="A4:A6"/>
    <mergeCell ref="A39:A41"/>
    <mergeCell ref="A74:A76"/>
    <mergeCell ref="B4:B6"/>
    <mergeCell ref="B39:B41"/>
    <mergeCell ref="B74:B76"/>
    <mergeCell ref="C4:C6"/>
    <mergeCell ref="C39:C41"/>
    <mergeCell ref="C74:C76"/>
    <mergeCell ref="D4:D6"/>
    <mergeCell ref="D39:D41"/>
    <mergeCell ref="D74:D76"/>
    <mergeCell ref="E4:E6"/>
    <mergeCell ref="E39:E41"/>
    <mergeCell ref="E74:E76"/>
    <mergeCell ref="F4:F6"/>
    <mergeCell ref="F39:F41"/>
    <mergeCell ref="F74:F76"/>
    <mergeCell ref="G5:G6"/>
    <mergeCell ref="G40:G41"/>
    <mergeCell ref="G75:G76"/>
    <mergeCell ref="H5:H6"/>
    <mergeCell ref="H40:H41"/>
    <mergeCell ref="H75:H76"/>
    <mergeCell ref="I5:I6"/>
    <mergeCell ref="I40:I41"/>
    <mergeCell ref="I75:I76"/>
    <mergeCell ref="J5:J6"/>
    <mergeCell ref="J40:J41"/>
    <mergeCell ref="J75:J76"/>
    <mergeCell ref="K4:K6"/>
    <mergeCell ref="K39:K41"/>
    <mergeCell ref="K74:K76"/>
    <mergeCell ref="L4:L6"/>
    <mergeCell ref="L39:L41"/>
    <mergeCell ref="L74:L7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3"/>
  <sheetViews>
    <sheetView zoomScale="130" zoomScaleNormal="130" topLeftCell="A37" workbookViewId="0">
      <selection activeCell="C23" sqref="C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5" t="s">
        <v>35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3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ht="10.15" customHeight="1" spans="1:12">
      <c r="A6" s="7"/>
      <c r="B6" s="37"/>
      <c r="C6" s="7"/>
      <c r="D6" s="7"/>
      <c r="E6" s="7"/>
      <c r="F6" s="7"/>
      <c r="G6" s="7"/>
      <c r="H6" s="7"/>
      <c r="I6" s="7"/>
      <c r="J6" s="7"/>
      <c r="K6" s="7"/>
      <c r="L6" s="7"/>
    </row>
    <row r="7" ht="10.15" customHeight="1" spans="1:13">
      <c r="A7" s="14">
        <v>45726</v>
      </c>
      <c r="B7" s="15" t="s">
        <v>71</v>
      </c>
      <c r="C7" s="16" t="s">
        <v>37</v>
      </c>
      <c r="D7" s="17" t="s">
        <v>16</v>
      </c>
      <c r="E7" s="15" t="s">
        <v>72</v>
      </c>
      <c r="F7" s="38">
        <v>17696.3</v>
      </c>
      <c r="G7" s="19"/>
      <c r="H7" s="19"/>
      <c r="I7" s="14"/>
      <c r="J7" s="38"/>
      <c r="K7" s="25">
        <f>J7+F7</f>
        <v>17696.3</v>
      </c>
      <c r="L7" s="14">
        <v>45726</v>
      </c>
      <c r="M7" s="2"/>
    </row>
    <row r="8" ht="9.95" customHeight="1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>SUM(F4:F8)</f>
        <v>17696.3</v>
      </c>
      <c r="G9" s="2"/>
      <c r="H9" s="2"/>
      <c r="I9" s="2"/>
      <c r="J9" s="39">
        <f>SUM(J7:J8)</f>
        <v>0</v>
      </c>
      <c r="K9" s="39">
        <f>SUM(K8:K8)</f>
        <v>0</v>
      </c>
    </row>
    <row r="10" spans="9:9">
      <c r="I10" s="1" t="s">
        <v>13</v>
      </c>
    </row>
    <row r="11" spans="8:11">
      <c r="H11" s="2" t="s">
        <v>39</v>
      </c>
      <c r="J11" s="43" t="s">
        <v>40</v>
      </c>
      <c r="K11" s="43" t="s">
        <v>41</v>
      </c>
    </row>
    <row r="12" spans="11:11">
      <c r="K12" s="2"/>
    </row>
    <row r="13" spans="1:11">
      <c r="A13" s="2" t="s">
        <v>28</v>
      </c>
      <c r="D13" s="2" t="s">
        <v>29</v>
      </c>
      <c r="G13" s="2" t="s">
        <v>42</v>
      </c>
      <c r="I13" s="44">
        <v>1000</v>
      </c>
      <c r="J13" s="45">
        <v>17</v>
      </c>
      <c r="K13" s="46">
        <f t="shared" ref="K13:K23" si="0">J13*I13</f>
        <v>17000</v>
      </c>
    </row>
    <row r="14" spans="1:11">
      <c r="A14" s="2"/>
      <c r="G14" s="2"/>
      <c r="I14" s="44">
        <v>500</v>
      </c>
      <c r="J14" s="45">
        <v>1</v>
      </c>
      <c r="K14" s="46">
        <f t="shared" si="0"/>
        <v>500</v>
      </c>
    </row>
    <row r="15" spans="1:11">
      <c r="A15" s="2"/>
      <c r="G15" s="2"/>
      <c r="I15" s="44">
        <v>200</v>
      </c>
      <c r="J15" s="45"/>
      <c r="K15" s="46">
        <f t="shared" si="0"/>
        <v>0</v>
      </c>
    </row>
    <row r="16" spans="1:11">
      <c r="A16" s="2" t="s">
        <v>30</v>
      </c>
      <c r="D16" s="2" t="s">
        <v>31</v>
      </c>
      <c r="G16" s="2" t="s">
        <v>43</v>
      </c>
      <c r="I16" s="44">
        <v>100</v>
      </c>
      <c r="J16" s="45">
        <v>1</v>
      </c>
      <c r="K16" s="46">
        <f t="shared" si="0"/>
        <v>100</v>
      </c>
    </row>
    <row r="17" spans="1:11">
      <c r="A17" s="1" t="s">
        <v>32</v>
      </c>
      <c r="D17" s="1" t="s">
        <v>33</v>
      </c>
      <c r="G17" s="1" t="s">
        <v>44</v>
      </c>
      <c r="I17" s="44">
        <v>50</v>
      </c>
      <c r="J17" s="45">
        <v>1</v>
      </c>
      <c r="K17" s="46">
        <f t="shared" si="0"/>
        <v>50</v>
      </c>
    </row>
    <row r="18" spans="9:11">
      <c r="I18" s="44">
        <v>20</v>
      </c>
      <c r="J18" s="45">
        <v>2</v>
      </c>
      <c r="K18" s="46">
        <f t="shared" si="0"/>
        <v>40</v>
      </c>
    </row>
    <row r="19" spans="9:11">
      <c r="I19" s="44">
        <v>10</v>
      </c>
      <c r="J19" s="45"/>
      <c r="K19" s="46">
        <f t="shared" si="0"/>
        <v>0</v>
      </c>
    </row>
    <row r="20" spans="9:11">
      <c r="I20" s="44">
        <v>5</v>
      </c>
      <c r="J20" s="45">
        <v>1</v>
      </c>
      <c r="K20" s="46">
        <f t="shared" si="0"/>
        <v>5</v>
      </c>
    </row>
    <row r="21" spans="9:11">
      <c r="I21" s="44">
        <v>1</v>
      </c>
      <c r="J21" s="45">
        <v>1</v>
      </c>
      <c r="K21" s="46">
        <f t="shared" si="0"/>
        <v>1</v>
      </c>
    </row>
    <row r="22" spans="9:11">
      <c r="I22" s="44">
        <v>0.25</v>
      </c>
      <c r="J22" s="45">
        <v>1</v>
      </c>
      <c r="K22" s="46">
        <f t="shared" si="0"/>
        <v>0.25</v>
      </c>
    </row>
    <row r="23" spans="9:11">
      <c r="I23" s="47">
        <v>0.05</v>
      </c>
      <c r="J23" s="45">
        <v>1</v>
      </c>
      <c r="K23" s="46">
        <f t="shared" si="0"/>
        <v>0.05</v>
      </c>
    </row>
    <row r="24" spans="9:11">
      <c r="I24" s="2" t="s">
        <v>45</v>
      </c>
      <c r="K24" s="48">
        <f>SUM(K13:K23)</f>
        <v>17696.3</v>
      </c>
    </row>
    <row r="25" spans="9:11">
      <c r="I25" s="2" t="s">
        <v>46</v>
      </c>
      <c r="K25" s="49">
        <f>J9</f>
        <v>0</v>
      </c>
    </row>
    <row r="26" ht="9.75" spans="11:11">
      <c r="K26" s="50">
        <f>SUM(K24:K25)</f>
        <v>17696.3</v>
      </c>
    </row>
    <row r="27" ht="9.75"/>
    <row r="36" spans="1:1">
      <c r="A36" s="2" t="s">
        <v>0</v>
      </c>
    </row>
    <row r="37" spans="1:1">
      <c r="A37" s="2" t="s">
        <v>34</v>
      </c>
    </row>
    <row r="39" spans="1:12">
      <c r="A39" s="3" t="s">
        <v>2</v>
      </c>
      <c r="B39" s="3" t="s">
        <v>3</v>
      </c>
      <c r="C39" s="3" t="s">
        <v>4</v>
      </c>
      <c r="D39" s="3" t="s">
        <v>5</v>
      </c>
      <c r="E39" s="3" t="s">
        <v>6</v>
      </c>
      <c r="F39" s="3" t="s">
        <v>7</v>
      </c>
      <c r="G39" s="4" t="s">
        <v>8</v>
      </c>
      <c r="H39" s="5"/>
      <c r="I39" s="5"/>
      <c r="J39" s="23"/>
      <c r="K39" s="3" t="s">
        <v>9</v>
      </c>
      <c r="L39" s="3" t="s">
        <v>10</v>
      </c>
    </row>
    <row r="40" spans="1:12">
      <c r="A40" s="6"/>
      <c r="B40" s="6"/>
      <c r="C40" s="6"/>
      <c r="D40" s="6"/>
      <c r="E40" s="6"/>
      <c r="F40" s="6"/>
      <c r="G40" s="3" t="s">
        <v>11</v>
      </c>
      <c r="H40" s="3" t="s">
        <v>12</v>
      </c>
      <c r="I40" s="3" t="s">
        <v>13</v>
      </c>
      <c r="J40" s="3" t="s">
        <v>14</v>
      </c>
      <c r="K40" s="6"/>
      <c r="L40" s="6"/>
    </row>
    <row r="41" spans="1:12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3">
      <c r="A42" s="14">
        <v>45726</v>
      </c>
      <c r="B42" s="15">
        <v>20124</v>
      </c>
      <c r="C42" s="16" t="s">
        <v>73</v>
      </c>
      <c r="D42" s="17" t="s">
        <v>16</v>
      </c>
      <c r="E42" s="15">
        <v>59602</v>
      </c>
      <c r="F42" s="38">
        <v>51212.2</v>
      </c>
      <c r="G42" s="19"/>
      <c r="H42" s="19"/>
      <c r="I42" s="14"/>
      <c r="J42" s="38"/>
      <c r="K42" s="25">
        <f>F42+J42</f>
        <v>51212.2</v>
      </c>
      <c r="L42" s="14">
        <v>45726</v>
      </c>
      <c r="M42" s="2"/>
    </row>
    <row r="43" spans="1:13">
      <c r="A43" s="14"/>
      <c r="B43" s="15"/>
      <c r="C43" s="16"/>
      <c r="D43" s="17"/>
      <c r="E43" s="15"/>
      <c r="F43" s="38"/>
      <c r="G43" s="19"/>
      <c r="H43" s="19"/>
      <c r="I43" s="14"/>
      <c r="J43" s="38"/>
      <c r="K43" s="25"/>
      <c r="L43" s="14"/>
      <c r="M43" s="2"/>
    </row>
    <row r="44" spans="6:11">
      <c r="F44" s="39">
        <f t="shared" ref="F44:K44" si="1">SUM(F42:F43)</f>
        <v>51212.2</v>
      </c>
      <c r="G44" s="2"/>
      <c r="H44" s="2"/>
      <c r="I44" s="2"/>
      <c r="J44" s="51">
        <f t="shared" si="1"/>
        <v>0</v>
      </c>
      <c r="K44" s="39">
        <f t="shared" si="1"/>
        <v>51212.2</v>
      </c>
    </row>
    <row r="45" spans="6:11">
      <c r="F45" s="39"/>
      <c r="G45" s="2"/>
      <c r="H45" s="2"/>
      <c r="I45" s="2"/>
      <c r="J45" s="39"/>
      <c r="K45" s="39"/>
    </row>
    <row r="46" spans="6:11">
      <c r="F46" s="39"/>
      <c r="I46" s="1" t="s">
        <v>13</v>
      </c>
      <c r="K46" s="39"/>
    </row>
    <row r="47" spans="8:10">
      <c r="H47" s="2" t="s">
        <v>39</v>
      </c>
      <c r="J47" s="43" t="s">
        <v>40</v>
      </c>
    </row>
    <row r="48" spans="11:11">
      <c r="K48" s="43" t="s">
        <v>41</v>
      </c>
    </row>
    <row r="49" spans="7:11">
      <c r="G49" s="2" t="s">
        <v>42</v>
      </c>
      <c r="I49" s="44">
        <v>1000</v>
      </c>
      <c r="J49" s="45">
        <v>51</v>
      </c>
      <c r="K49" s="46">
        <f t="shared" ref="K49:K60" si="2">J48*I48</f>
        <v>0</v>
      </c>
    </row>
    <row r="50" spans="1:11">
      <c r="A50" s="2" t="s">
        <v>28</v>
      </c>
      <c r="D50" s="2" t="s">
        <v>29</v>
      </c>
      <c r="G50" s="2"/>
      <c r="I50" s="44">
        <v>500</v>
      </c>
      <c r="J50" s="45"/>
      <c r="K50" s="46">
        <f t="shared" si="2"/>
        <v>51000</v>
      </c>
    </row>
    <row r="51" spans="1:11">
      <c r="A51" s="2"/>
      <c r="G51" s="2"/>
      <c r="I51" s="44">
        <v>200</v>
      </c>
      <c r="J51" s="45"/>
      <c r="K51" s="46">
        <f t="shared" si="2"/>
        <v>0</v>
      </c>
    </row>
    <row r="52" spans="1:11">
      <c r="A52" s="2"/>
      <c r="G52" s="2" t="s">
        <v>43</v>
      </c>
      <c r="I52" s="44">
        <v>100</v>
      </c>
      <c r="J52" s="45">
        <v>2</v>
      </c>
      <c r="K52" s="46">
        <f t="shared" si="2"/>
        <v>0</v>
      </c>
    </row>
    <row r="53" spans="1:11">
      <c r="A53" s="2" t="s">
        <v>30</v>
      </c>
      <c r="D53" s="2" t="s">
        <v>31</v>
      </c>
      <c r="G53" s="1" t="s">
        <v>44</v>
      </c>
      <c r="I53" s="44">
        <v>50</v>
      </c>
      <c r="J53" s="45"/>
      <c r="K53" s="46">
        <f t="shared" si="2"/>
        <v>200</v>
      </c>
    </row>
    <row r="54" spans="1:11">
      <c r="A54" s="1" t="s">
        <v>32</v>
      </c>
      <c r="D54" s="1" t="s">
        <v>33</v>
      </c>
      <c r="I54" s="44">
        <v>20</v>
      </c>
      <c r="J54" s="45"/>
      <c r="K54" s="46">
        <f t="shared" si="2"/>
        <v>0</v>
      </c>
    </row>
    <row r="55" spans="9:11">
      <c r="I55" s="44">
        <v>10</v>
      </c>
      <c r="J55" s="45">
        <v>1</v>
      </c>
      <c r="K55" s="46">
        <f t="shared" si="2"/>
        <v>0</v>
      </c>
    </row>
    <row r="56" spans="9:11">
      <c r="I56" s="44">
        <v>5</v>
      </c>
      <c r="J56" s="45"/>
      <c r="K56" s="46">
        <f t="shared" si="2"/>
        <v>10</v>
      </c>
    </row>
    <row r="57" spans="9:11">
      <c r="I57" s="44">
        <v>1</v>
      </c>
      <c r="J57" s="45">
        <v>2</v>
      </c>
      <c r="K57" s="46">
        <f t="shared" si="2"/>
        <v>0</v>
      </c>
    </row>
    <row r="58" spans="9:11">
      <c r="I58" s="44">
        <v>0.25</v>
      </c>
      <c r="J58" s="45"/>
      <c r="K58" s="46">
        <f t="shared" si="2"/>
        <v>2</v>
      </c>
    </row>
    <row r="59" spans="9:11">
      <c r="I59" s="47">
        <v>0.05</v>
      </c>
      <c r="J59" s="45">
        <v>4</v>
      </c>
      <c r="K59" s="46">
        <f t="shared" si="2"/>
        <v>0</v>
      </c>
    </row>
    <row r="60" spans="9:11">
      <c r="I60" s="2" t="s">
        <v>45</v>
      </c>
      <c r="K60" s="46">
        <f t="shared" si="2"/>
        <v>0.2</v>
      </c>
    </row>
    <row r="61" spans="9:11">
      <c r="I61" s="2" t="s">
        <v>46</v>
      </c>
      <c r="K61" s="52">
        <f>SUM(K49:K60)</f>
        <v>51212.2</v>
      </c>
    </row>
    <row r="62" spans="11:11">
      <c r="K62" s="49">
        <f>J44</f>
        <v>0</v>
      </c>
    </row>
    <row r="63" ht="9.75" spans="11:11">
      <c r="K63" s="50">
        <f>SUM(K61:K62)</f>
        <v>51212.2</v>
      </c>
    </row>
    <row r="64" ht="9.75"/>
    <row r="72" spans="1:1">
      <c r="A72" s="2" t="s">
        <v>0</v>
      </c>
    </row>
    <row r="73" spans="1:1">
      <c r="A73" s="2" t="s">
        <v>74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3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45726</v>
      </c>
      <c r="B78" s="15">
        <v>18890</v>
      </c>
      <c r="C78" s="16" t="s">
        <v>75</v>
      </c>
      <c r="D78" s="17" t="s">
        <v>16</v>
      </c>
      <c r="E78" s="15">
        <v>59606</v>
      </c>
      <c r="F78" s="38"/>
      <c r="G78" s="19" t="s">
        <v>49</v>
      </c>
      <c r="H78" s="19">
        <v>1402185</v>
      </c>
      <c r="I78" s="14">
        <v>45721</v>
      </c>
      <c r="J78" s="38">
        <v>14104.41</v>
      </c>
      <c r="K78" s="25">
        <f>F78+J78</f>
        <v>14104.41</v>
      </c>
      <c r="L78" s="14">
        <v>45726</v>
      </c>
      <c r="M78" s="2" t="s">
        <v>76</v>
      </c>
    </row>
    <row r="79" spans="1:13">
      <c r="A79" s="14"/>
      <c r="B79" s="15"/>
      <c r="C79" s="16"/>
      <c r="D79" s="17"/>
      <c r="E79" s="15"/>
      <c r="F79" s="38"/>
      <c r="G79" s="19"/>
      <c r="H79" s="19"/>
      <c r="I79" s="14"/>
      <c r="J79" s="38"/>
      <c r="K79" s="25"/>
      <c r="L79" s="14"/>
      <c r="M79" s="2"/>
    </row>
    <row r="80" spans="6:11">
      <c r="F80" s="39">
        <f t="shared" ref="F80:K80" si="3">SUM(F78:F79)</f>
        <v>0</v>
      </c>
      <c r="G80" s="2"/>
      <c r="H80" s="2"/>
      <c r="I80" s="2"/>
      <c r="J80" s="51">
        <f t="shared" si="3"/>
        <v>14104.41</v>
      </c>
      <c r="K80" s="39">
        <f t="shared" si="3"/>
        <v>14104.41</v>
      </c>
    </row>
    <row r="81" spans="6:11">
      <c r="F81" s="39"/>
      <c r="G81" s="2"/>
      <c r="H81" s="2"/>
      <c r="I81" s="2"/>
      <c r="J81" s="39"/>
      <c r="K81" s="39"/>
    </row>
    <row r="82" spans="6:11">
      <c r="F82" s="39"/>
      <c r="I82" s="1" t="s">
        <v>13</v>
      </c>
      <c r="K82" s="39"/>
    </row>
    <row r="83" spans="8:10">
      <c r="H83" s="2" t="s">
        <v>39</v>
      </c>
      <c r="J83" s="43" t="s">
        <v>40</v>
      </c>
    </row>
    <row r="84" spans="11:11">
      <c r="K84" s="43" t="s">
        <v>41</v>
      </c>
    </row>
    <row r="85" spans="7:11">
      <c r="G85" s="2" t="s">
        <v>42</v>
      </c>
      <c r="I85" s="44">
        <v>1000</v>
      </c>
      <c r="J85" s="45"/>
      <c r="K85" s="46">
        <f t="shared" ref="K85:K96" si="4">J84*I84</f>
        <v>0</v>
      </c>
    </row>
    <row r="86" spans="1:11">
      <c r="A86" s="2" t="s">
        <v>28</v>
      </c>
      <c r="D86" s="2" t="s">
        <v>29</v>
      </c>
      <c r="G86" s="2"/>
      <c r="I86" s="44">
        <v>500</v>
      </c>
      <c r="J86" s="45"/>
      <c r="K86" s="46">
        <f t="shared" si="4"/>
        <v>0</v>
      </c>
    </row>
    <row r="87" spans="1:11">
      <c r="A87" s="2"/>
      <c r="G87" s="2"/>
      <c r="I87" s="44">
        <v>200</v>
      </c>
      <c r="J87" s="45"/>
      <c r="K87" s="46">
        <f t="shared" si="4"/>
        <v>0</v>
      </c>
    </row>
    <row r="88" spans="1:11">
      <c r="A88" s="2"/>
      <c r="G88" s="2" t="s">
        <v>43</v>
      </c>
      <c r="I88" s="44">
        <v>100</v>
      </c>
      <c r="J88" s="45"/>
      <c r="K88" s="46">
        <f t="shared" si="4"/>
        <v>0</v>
      </c>
    </row>
    <row r="89" spans="1:11">
      <c r="A89" s="2" t="s">
        <v>30</v>
      </c>
      <c r="D89" s="2" t="s">
        <v>31</v>
      </c>
      <c r="G89" s="1" t="s">
        <v>44</v>
      </c>
      <c r="I89" s="44">
        <v>50</v>
      </c>
      <c r="J89" s="45"/>
      <c r="K89" s="46">
        <f t="shared" si="4"/>
        <v>0</v>
      </c>
    </row>
    <row r="90" spans="1:11">
      <c r="A90" s="1" t="s">
        <v>32</v>
      </c>
      <c r="D90" s="1" t="s">
        <v>33</v>
      </c>
      <c r="I90" s="44">
        <v>20</v>
      </c>
      <c r="J90" s="45"/>
      <c r="K90" s="46">
        <f t="shared" si="4"/>
        <v>0</v>
      </c>
    </row>
    <row r="91" spans="9:11">
      <c r="I91" s="44">
        <v>10</v>
      </c>
      <c r="J91" s="45"/>
      <c r="K91" s="46">
        <f t="shared" si="4"/>
        <v>0</v>
      </c>
    </row>
    <row r="92" spans="9:11">
      <c r="I92" s="44">
        <v>5</v>
      </c>
      <c r="J92" s="45"/>
      <c r="K92" s="46">
        <f t="shared" si="4"/>
        <v>0</v>
      </c>
    </row>
    <row r="93" spans="9:11">
      <c r="I93" s="44">
        <v>1</v>
      </c>
      <c r="J93" s="45"/>
      <c r="K93" s="46">
        <f t="shared" si="4"/>
        <v>0</v>
      </c>
    </row>
    <row r="94" spans="9:11">
      <c r="I94" s="44">
        <v>0.25</v>
      </c>
      <c r="J94" s="45"/>
      <c r="K94" s="46">
        <f t="shared" si="4"/>
        <v>0</v>
      </c>
    </row>
    <row r="95" spans="9:11">
      <c r="I95" s="47">
        <v>0.05</v>
      </c>
      <c r="J95" s="45"/>
      <c r="K95" s="46">
        <f t="shared" si="4"/>
        <v>0</v>
      </c>
    </row>
    <row r="96" spans="9:11">
      <c r="I96" s="2" t="s">
        <v>45</v>
      </c>
      <c r="K96" s="46">
        <f t="shared" si="4"/>
        <v>0</v>
      </c>
    </row>
    <row r="97" spans="9:11">
      <c r="I97" s="2" t="s">
        <v>46</v>
      </c>
      <c r="K97" s="52">
        <f>SUM(K85:K96)</f>
        <v>0</v>
      </c>
    </row>
    <row r="98" spans="11:11">
      <c r="K98" s="49">
        <f>J80</f>
        <v>14104.41</v>
      </c>
    </row>
    <row r="99" ht="9.75" spans="11:11">
      <c r="K99" s="50">
        <f>SUM(K97:K98)</f>
        <v>14104.41</v>
      </c>
    </row>
    <row r="100" ht="9.75"/>
    <row r="105" spans="1:1">
      <c r="A105" s="2" t="s">
        <v>0</v>
      </c>
    </row>
    <row r="106" spans="1:1">
      <c r="A106" s="2" t="s">
        <v>34</v>
      </c>
    </row>
    <row r="108" spans="1:12">
      <c r="A108" s="3" t="s">
        <v>2</v>
      </c>
      <c r="B108" s="3" t="s">
        <v>3</v>
      </c>
      <c r="C108" s="3" t="s">
        <v>4</v>
      </c>
      <c r="D108" s="3" t="s">
        <v>5</v>
      </c>
      <c r="E108" s="3" t="s">
        <v>6</v>
      </c>
      <c r="F108" s="3" t="s">
        <v>7</v>
      </c>
      <c r="G108" s="4" t="s">
        <v>8</v>
      </c>
      <c r="H108" s="5"/>
      <c r="I108" s="5"/>
      <c r="J108" s="23"/>
      <c r="K108" s="3" t="s">
        <v>9</v>
      </c>
      <c r="L108" s="3" t="s">
        <v>10</v>
      </c>
    </row>
    <row r="109" spans="1:12">
      <c r="A109" s="6"/>
      <c r="B109" s="6"/>
      <c r="C109" s="6"/>
      <c r="D109" s="6"/>
      <c r="E109" s="6"/>
      <c r="F109" s="6"/>
      <c r="G109" s="3" t="s">
        <v>11</v>
      </c>
      <c r="H109" s="3" t="s">
        <v>12</v>
      </c>
      <c r="I109" s="3" t="s">
        <v>13</v>
      </c>
      <c r="J109" s="3" t="s">
        <v>14</v>
      </c>
      <c r="K109" s="6"/>
      <c r="L109" s="6"/>
    </row>
    <row r="110" spans="1:12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3">
      <c r="A111" s="14">
        <v>45726</v>
      </c>
      <c r="B111" s="15">
        <v>20126</v>
      </c>
      <c r="C111" s="16" t="s">
        <v>77</v>
      </c>
      <c r="D111" s="17" t="s">
        <v>53</v>
      </c>
      <c r="E111" s="40">
        <v>59633</v>
      </c>
      <c r="F111" s="41">
        <v>17096</v>
      </c>
      <c r="G111" s="42"/>
      <c r="H111" s="42"/>
      <c r="I111" s="27"/>
      <c r="J111" s="25">
        <v>0</v>
      </c>
      <c r="K111" s="25">
        <f t="shared" ref="K111:K116" si="5">J111+F111</f>
        <v>17096</v>
      </c>
      <c r="L111" s="14">
        <v>45726</v>
      </c>
      <c r="M111" s="2"/>
    </row>
    <row r="112" spans="1:13">
      <c r="A112" s="14">
        <v>45726</v>
      </c>
      <c r="B112" s="15">
        <v>20127</v>
      </c>
      <c r="C112" s="16" t="s">
        <v>78</v>
      </c>
      <c r="D112" s="17" t="s">
        <v>16</v>
      </c>
      <c r="E112" s="40">
        <v>59619</v>
      </c>
      <c r="F112" s="41">
        <v>34234.3</v>
      </c>
      <c r="G112" s="42"/>
      <c r="H112" s="42"/>
      <c r="I112" s="27"/>
      <c r="J112" s="25">
        <v>0</v>
      </c>
      <c r="K112" s="25">
        <f t="shared" si="5"/>
        <v>34234.3</v>
      </c>
      <c r="L112" s="14">
        <v>45726</v>
      </c>
      <c r="M112" s="2"/>
    </row>
    <row r="113" spans="1:13">
      <c r="A113" s="14">
        <v>45726</v>
      </c>
      <c r="B113" s="15">
        <v>20127</v>
      </c>
      <c r="C113" s="16" t="s">
        <v>78</v>
      </c>
      <c r="D113" s="17" t="s">
        <v>79</v>
      </c>
      <c r="E113" s="40">
        <v>59620</v>
      </c>
      <c r="F113" s="41">
        <v>15765.7</v>
      </c>
      <c r="G113" s="42"/>
      <c r="H113" s="42"/>
      <c r="I113" s="27"/>
      <c r="J113" s="25">
        <v>0</v>
      </c>
      <c r="K113" s="25">
        <f t="shared" si="5"/>
        <v>15765.7</v>
      </c>
      <c r="L113" s="14">
        <v>45726</v>
      </c>
      <c r="M113" s="2"/>
    </row>
    <row r="114" spans="1:13">
      <c r="A114" s="14">
        <v>45726</v>
      </c>
      <c r="B114" s="15">
        <v>20128</v>
      </c>
      <c r="C114" s="16" t="s">
        <v>80</v>
      </c>
      <c r="D114" s="17" t="s">
        <v>16</v>
      </c>
      <c r="E114" s="40">
        <v>59630</v>
      </c>
      <c r="F114" s="41">
        <v>20156.3</v>
      </c>
      <c r="G114" s="42"/>
      <c r="H114" s="42"/>
      <c r="I114" s="27"/>
      <c r="J114" s="25">
        <v>0</v>
      </c>
      <c r="K114" s="25">
        <f t="shared" si="5"/>
        <v>20156.3</v>
      </c>
      <c r="L114" s="14">
        <v>45726</v>
      </c>
      <c r="M114" s="2"/>
    </row>
    <row r="115" spans="1:13">
      <c r="A115" s="14">
        <v>45726</v>
      </c>
      <c r="B115" s="15">
        <v>20129</v>
      </c>
      <c r="C115" s="16" t="s">
        <v>81</v>
      </c>
      <c r="D115" s="17" t="s">
        <v>53</v>
      </c>
      <c r="E115" s="40">
        <v>59631</v>
      </c>
      <c r="F115" s="41">
        <v>21336.2</v>
      </c>
      <c r="G115" s="42"/>
      <c r="H115" s="42"/>
      <c r="I115" s="27"/>
      <c r="J115" s="25">
        <v>0</v>
      </c>
      <c r="K115" s="25">
        <f t="shared" si="5"/>
        <v>21336.2</v>
      </c>
      <c r="L115" s="14">
        <v>45726</v>
      </c>
      <c r="M115" s="2"/>
    </row>
    <row r="116" spans="1:13">
      <c r="A116" s="14">
        <v>45726</v>
      </c>
      <c r="B116" s="15">
        <v>20130</v>
      </c>
      <c r="C116" s="16" t="s">
        <v>82</v>
      </c>
      <c r="D116" s="17" t="s">
        <v>16</v>
      </c>
      <c r="E116" s="40">
        <v>59624</v>
      </c>
      <c r="F116" s="41"/>
      <c r="G116" s="42"/>
      <c r="H116" s="42"/>
      <c r="I116" s="27"/>
      <c r="J116" s="25">
        <v>60391.32</v>
      </c>
      <c r="K116" s="25">
        <f t="shared" si="5"/>
        <v>60391.32</v>
      </c>
      <c r="L116" s="14">
        <v>45726</v>
      </c>
      <c r="M116" s="2" t="s">
        <v>83</v>
      </c>
    </row>
    <row r="117" spans="6:11">
      <c r="F117" s="39">
        <f>SUM(F111:F116)</f>
        <v>108588.5</v>
      </c>
      <c r="G117" s="2"/>
      <c r="H117" s="2"/>
      <c r="I117" s="2"/>
      <c r="J117" s="39">
        <f>SUM(J111:J116)</f>
        <v>60391.32</v>
      </c>
      <c r="K117" s="39">
        <f>SUM(K111:K116)</f>
        <v>168979.82</v>
      </c>
    </row>
    <row r="119" spans="1:4">
      <c r="A119" s="2" t="s">
        <v>28</v>
      </c>
      <c r="D119" s="2" t="s">
        <v>29</v>
      </c>
    </row>
    <row r="120" spans="1:1">
      <c r="A120" s="2"/>
    </row>
    <row r="121" spans="1:1">
      <c r="A121" s="2"/>
    </row>
    <row r="122" spans="1:4">
      <c r="A122" s="2" t="s">
        <v>30</v>
      </c>
      <c r="D122" s="2" t="s">
        <v>31</v>
      </c>
    </row>
    <row r="123" spans="1:4">
      <c r="A123" s="1" t="s">
        <v>32</v>
      </c>
      <c r="D123" s="1" t="s">
        <v>33</v>
      </c>
    </row>
  </sheetData>
  <mergeCells count="52">
    <mergeCell ref="G4:J4"/>
    <mergeCell ref="G39:J39"/>
    <mergeCell ref="G75:J75"/>
    <mergeCell ref="G108:J108"/>
    <mergeCell ref="A4:A6"/>
    <mergeCell ref="A39:A41"/>
    <mergeCell ref="A75:A77"/>
    <mergeCell ref="A108:A110"/>
    <mergeCell ref="B4:B6"/>
    <mergeCell ref="B39:B41"/>
    <mergeCell ref="B75:B77"/>
    <mergeCell ref="B108:B110"/>
    <mergeCell ref="C4:C6"/>
    <mergeCell ref="C39:C41"/>
    <mergeCell ref="C75:C77"/>
    <mergeCell ref="C108:C110"/>
    <mergeCell ref="D4:D6"/>
    <mergeCell ref="D39:D41"/>
    <mergeCell ref="D75:D77"/>
    <mergeCell ref="D108:D110"/>
    <mergeCell ref="E4:E6"/>
    <mergeCell ref="E39:E41"/>
    <mergeCell ref="E75:E77"/>
    <mergeCell ref="E108:E110"/>
    <mergeCell ref="F4:F6"/>
    <mergeCell ref="F39:F41"/>
    <mergeCell ref="F75:F77"/>
    <mergeCell ref="F108:F110"/>
    <mergeCell ref="G5:G6"/>
    <mergeCell ref="G40:G41"/>
    <mergeCell ref="G76:G77"/>
    <mergeCell ref="G109:G110"/>
    <mergeCell ref="H5:H6"/>
    <mergeCell ref="H40:H41"/>
    <mergeCell ref="H76:H77"/>
    <mergeCell ref="H109:H110"/>
    <mergeCell ref="I5:I6"/>
    <mergeCell ref="I40:I41"/>
    <mergeCell ref="I76:I77"/>
    <mergeCell ref="I109:I110"/>
    <mergeCell ref="J5:J6"/>
    <mergeCell ref="J40:J41"/>
    <mergeCell ref="J76:J77"/>
    <mergeCell ref="J109:J110"/>
    <mergeCell ref="K4:K6"/>
    <mergeCell ref="K39:K41"/>
    <mergeCell ref="K75:K77"/>
    <mergeCell ref="K108:K110"/>
    <mergeCell ref="L4:L6"/>
    <mergeCell ref="L39:L41"/>
    <mergeCell ref="L75:L77"/>
    <mergeCell ref="L108:L110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9"/>
  <sheetViews>
    <sheetView zoomScale="130" zoomScaleNormal="130" workbookViewId="0">
      <selection activeCell="C23" sqref="C23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45726</v>
      </c>
      <c r="B7" s="15">
        <v>20559</v>
      </c>
      <c r="C7" s="16" t="s">
        <v>84</v>
      </c>
      <c r="D7" s="17" t="s">
        <v>16</v>
      </c>
      <c r="E7" s="15">
        <v>59767</v>
      </c>
      <c r="F7" s="38"/>
      <c r="G7" s="19" t="s">
        <v>49</v>
      </c>
      <c r="H7" s="19">
        <v>53465</v>
      </c>
      <c r="I7" s="14">
        <v>45719</v>
      </c>
      <c r="J7" s="38">
        <v>24589.03</v>
      </c>
      <c r="K7" s="25">
        <f>F7+J7</f>
        <v>24589.03</v>
      </c>
      <c r="L7" s="14">
        <v>45727</v>
      </c>
      <c r="M7" s="2" t="s">
        <v>85</v>
      </c>
    </row>
    <row r="8" spans="1:13">
      <c r="A8" s="14">
        <v>45726</v>
      </c>
      <c r="B8" s="15">
        <v>20560</v>
      </c>
      <c r="C8" s="16" t="s">
        <v>86</v>
      </c>
      <c r="D8" s="17" t="s">
        <v>16</v>
      </c>
      <c r="E8" s="15">
        <v>59795</v>
      </c>
      <c r="F8" s="38"/>
      <c r="G8" s="19" t="s">
        <v>23</v>
      </c>
      <c r="H8" s="19">
        <v>1791322595</v>
      </c>
      <c r="I8" s="14">
        <v>45694</v>
      </c>
      <c r="J8" s="38">
        <v>74608.3</v>
      </c>
      <c r="K8" s="25">
        <f>F8+J8</f>
        <v>74608.3</v>
      </c>
      <c r="L8" s="14">
        <v>45727</v>
      </c>
      <c r="M8" s="2"/>
    </row>
    <row r="9" spans="6:11">
      <c r="F9" s="39">
        <f>SUM(F7:F8)</f>
        <v>0</v>
      </c>
      <c r="G9" s="2"/>
      <c r="H9" s="2"/>
      <c r="I9" s="2"/>
      <c r="J9" s="51">
        <f>SUM(J7:J8)</f>
        <v>99197.33</v>
      </c>
      <c r="K9" s="39">
        <f>SUM(K7:K8)</f>
        <v>99197.33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/>
      <c r="K14" s="46">
        <f t="shared" ref="K14:K25" si="0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/>
      <c r="K15" s="46">
        <f t="shared" si="0"/>
        <v>0</v>
      </c>
    </row>
    <row r="16" spans="1:11">
      <c r="A16" s="2"/>
      <c r="G16" s="2"/>
      <c r="I16" s="44">
        <v>200</v>
      </c>
      <c r="J16" s="45"/>
      <c r="K16" s="46">
        <f t="shared" si="0"/>
        <v>0</v>
      </c>
    </row>
    <row r="17" spans="1:11">
      <c r="A17" s="2"/>
      <c r="G17" s="2" t="s">
        <v>43</v>
      </c>
      <c r="I17" s="44">
        <v>100</v>
      </c>
      <c r="J17" s="45"/>
      <c r="K17" s="46">
        <f t="shared" si="0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/>
      <c r="K18" s="46">
        <f t="shared" si="0"/>
        <v>0</v>
      </c>
    </row>
    <row r="19" spans="1:11">
      <c r="A19" s="1" t="s">
        <v>32</v>
      </c>
      <c r="D19" s="1" t="s">
        <v>33</v>
      </c>
      <c r="I19" s="44">
        <v>20</v>
      </c>
      <c r="J19" s="45"/>
      <c r="K19" s="46">
        <f t="shared" si="0"/>
        <v>0</v>
      </c>
    </row>
    <row r="20" spans="9:11">
      <c r="I20" s="44">
        <v>10</v>
      </c>
      <c r="J20" s="45"/>
      <c r="K20" s="46">
        <f t="shared" si="0"/>
        <v>0</v>
      </c>
    </row>
    <row r="21" spans="9:11">
      <c r="I21" s="44">
        <v>5</v>
      </c>
      <c r="J21" s="45"/>
      <c r="K21" s="46">
        <f t="shared" si="0"/>
        <v>0</v>
      </c>
    </row>
    <row r="22" spans="9:11">
      <c r="I22" s="44">
        <v>1</v>
      </c>
      <c r="J22" s="45"/>
      <c r="K22" s="46">
        <f t="shared" si="0"/>
        <v>0</v>
      </c>
    </row>
    <row r="23" spans="9:11">
      <c r="I23" s="44">
        <v>0.25</v>
      </c>
      <c r="J23" s="45"/>
      <c r="K23" s="46">
        <f t="shared" si="0"/>
        <v>0</v>
      </c>
    </row>
    <row r="24" spans="9:11">
      <c r="I24" s="47">
        <v>0.05</v>
      </c>
      <c r="J24" s="45"/>
      <c r="K24" s="46">
        <f t="shared" si="0"/>
        <v>0</v>
      </c>
    </row>
    <row r="25" spans="9:11">
      <c r="I25" s="2" t="s">
        <v>45</v>
      </c>
      <c r="K25" s="46">
        <f t="shared" si="0"/>
        <v>0</v>
      </c>
    </row>
    <row r="26" spans="9:11">
      <c r="I26" s="2" t="s">
        <v>46</v>
      </c>
      <c r="K26" s="52">
        <f>SUM(K14:K25)</f>
        <v>0</v>
      </c>
    </row>
    <row r="27" spans="11:11">
      <c r="K27" s="49">
        <f>J9</f>
        <v>99197.33</v>
      </c>
    </row>
    <row r="28" ht="9.75" spans="11:11">
      <c r="K28" s="50">
        <f>SUM(K26:K27)</f>
        <v>99197.33</v>
      </c>
    </row>
    <row r="29" ht="9.75"/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workbookViewId="0">
      <selection activeCell="A1" sqref="$A1:$XFD2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45727</v>
      </c>
      <c r="B7" s="15">
        <v>20125</v>
      </c>
      <c r="C7" s="16" t="s">
        <v>87</v>
      </c>
      <c r="D7" s="17" t="s">
        <v>16</v>
      </c>
      <c r="E7" s="40">
        <v>59626</v>
      </c>
      <c r="F7" s="41">
        <v>153636.6</v>
      </c>
      <c r="G7" s="42"/>
      <c r="H7" s="42"/>
      <c r="I7" s="27"/>
      <c r="J7" s="25">
        <v>0</v>
      </c>
      <c r="K7" s="25">
        <f>J7+F7</f>
        <v>153636.6</v>
      </c>
      <c r="L7" s="14">
        <v>45727</v>
      </c>
      <c r="M7" s="2"/>
    </row>
    <row r="8" spans="1:13">
      <c r="A8" s="14">
        <v>45727</v>
      </c>
      <c r="B8" s="15">
        <v>20131</v>
      </c>
      <c r="C8" s="16" t="s">
        <v>78</v>
      </c>
      <c r="D8" s="17" t="s">
        <v>58</v>
      </c>
      <c r="E8" s="40">
        <v>59620</v>
      </c>
      <c r="F8" s="41">
        <v>18468.6</v>
      </c>
      <c r="G8" s="42"/>
      <c r="H8" s="42"/>
      <c r="I8" s="27"/>
      <c r="J8" s="25">
        <v>0</v>
      </c>
      <c r="K8" s="25">
        <f>J8+F8</f>
        <v>18468.6</v>
      </c>
      <c r="L8" s="14">
        <v>45727</v>
      </c>
      <c r="M8" s="2"/>
    </row>
    <row r="9" spans="1:13">
      <c r="A9" s="14">
        <v>45728</v>
      </c>
      <c r="B9" s="15">
        <v>20134</v>
      </c>
      <c r="C9" s="16" t="s">
        <v>88</v>
      </c>
      <c r="D9" s="17" t="s">
        <v>16</v>
      </c>
      <c r="E9" s="40">
        <v>59632</v>
      </c>
      <c r="F9" s="41">
        <v>7514.3</v>
      </c>
      <c r="G9" s="42"/>
      <c r="H9" s="42"/>
      <c r="I9" s="27"/>
      <c r="J9" s="25">
        <v>0</v>
      </c>
      <c r="K9" s="25">
        <f>J9+F9</f>
        <v>7514.3</v>
      </c>
      <c r="L9" s="14">
        <v>45727</v>
      </c>
      <c r="M9" s="2"/>
    </row>
    <row r="10" spans="1:13">
      <c r="A10" s="14">
        <v>45728</v>
      </c>
      <c r="B10" s="15">
        <v>20135</v>
      </c>
      <c r="C10" s="16" t="s">
        <v>89</v>
      </c>
      <c r="D10" s="17" t="s">
        <v>16</v>
      </c>
      <c r="E10" s="40">
        <v>59640</v>
      </c>
      <c r="F10" s="41">
        <v>15500</v>
      </c>
      <c r="G10" s="42"/>
      <c r="H10" s="42"/>
      <c r="I10" s="27"/>
      <c r="J10" s="25">
        <v>0</v>
      </c>
      <c r="K10" s="25">
        <f>J10+F10</f>
        <v>15500</v>
      </c>
      <c r="L10" s="14">
        <v>45728</v>
      </c>
      <c r="M10" s="2"/>
    </row>
    <row r="11" spans="6:11">
      <c r="F11" s="39">
        <f>SUM(F7:F10)</f>
        <v>195119.5</v>
      </c>
      <c r="G11" s="2"/>
      <c r="H11" s="2"/>
      <c r="I11" s="2"/>
      <c r="J11" s="39">
        <f>SUM(J7:J10)</f>
        <v>0</v>
      </c>
      <c r="K11" s="39">
        <f>SUM(K7:K10)</f>
        <v>195119.5</v>
      </c>
    </row>
    <row r="13" spans="1:4">
      <c r="A13" s="2" t="s">
        <v>28</v>
      </c>
      <c r="D13" s="2" t="s">
        <v>29</v>
      </c>
    </row>
    <row r="14" spans="1:1">
      <c r="A14" s="2"/>
    </row>
    <row r="15" spans="1:1">
      <c r="A15" s="2"/>
    </row>
    <row r="16" spans="1:4">
      <c r="A16" s="2" t="s">
        <v>30</v>
      </c>
      <c r="D16" s="2" t="s">
        <v>31</v>
      </c>
    </row>
    <row r="17" spans="1:4">
      <c r="A17" s="1" t="s">
        <v>32</v>
      </c>
      <c r="D17" s="1" t="s">
        <v>33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2"/>
  <sheetViews>
    <sheetView tabSelected="1" zoomScale="130" zoomScaleNormal="130" topLeftCell="A51" workbookViewId="0">
      <selection activeCell="C70" sqref="C7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1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45729</v>
      </c>
      <c r="B7" s="15">
        <v>20563</v>
      </c>
      <c r="C7" s="16" t="s">
        <v>90</v>
      </c>
      <c r="D7" s="17" t="s">
        <v>79</v>
      </c>
      <c r="E7" s="15">
        <v>59709</v>
      </c>
      <c r="F7" s="38"/>
      <c r="G7" s="19" t="s">
        <v>91</v>
      </c>
      <c r="H7" s="19">
        <v>1000052467</v>
      </c>
      <c r="I7" s="14">
        <v>45763</v>
      </c>
      <c r="J7" s="38">
        <v>4050</v>
      </c>
      <c r="K7" s="25">
        <f>F7+J7</f>
        <v>4050</v>
      </c>
      <c r="L7" s="14">
        <v>45763</v>
      </c>
      <c r="M7" s="2"/>
    </row>
    <row r="8" spans="1:13">
      <c r="A8" s="14"/>
      <c r="B8" s="15"/>
      <c r="C8" s="16"/>
      <c r="D8" s="17"/>
      <c r="E8" s="15"/>
      <c r="F8" s="38"/>
      <c r="G8" s="19"/>
      <c r="H8" s="19"/>
      <c r="I8" s="14"/>
      <c r="J8" s="38"/>
      <c r="K8" s="25"/>
      <c r="L8" s="14"/>
      <c r="M8" s="2"/>
    </row>
    <row r="9" spans="6:11">
      <c r="F9" s="39">
        <f t="shared" ref="F9:K9" si="0">SUM(F7:F8)</f>
        <v>0</v>
      </c>
      <c r="G9" s="2"/>
      <c r="H9" s="2"/>
      <c r="I9" s="2"/>
      <c r="J9" s="51">
        <f t="shared" si="0"/>
        <v>4050</v>
      </c>
      <c r="K9" s="39">
        <f t="shared" si="0"/>
        <v>4050</v>
      </c>
    </row>
    <row r="10" spans="6:11">
      <c r="F10" s="39"/>
      <c r="G10" s="2"/>
      <c r="H10" s="2"/>
      <c r="I10" s="2"/>
      <c r="J10" s="39"/>
      <c r="K10" s="39"/>
    </row>
    <row r="11" spans="6:11">
      <c r="F11" s="39"/>
      <c r="I11" s="1" t="s">
        <v>13</v>
      </c>
      <c r="K11" s="39"/>
    </row>
    <row r="12" spans="8:10">
      <c r="H12" s="2" t="s">
        <v>39</v>
      </c>
      <c r="J12" s="43" t="s">
        <v>40</v>
      </c>
    </row>
    <row r="13" spans="11:11">
      <c r="K13" s="43" t="s">
        <v>41</v>
      </c>
    </row>
    <row r="14" spans="7:11">
      <c r="G14" s="2" t="s">
        <v>42</v>
      </c>
      <c r="I14" s="44">
        <v>1000</v>
      </c>
      <c r="J14" s="45"/>
      <c r="K14" s="46">
        <f t="shared" ref="K14:K25" si="1">J13*I13</f>
        <v>0</v>
      </c>
    </row>
    <row r="15" spans="1:11">
      <c r="A15" s="2" t="s">
        <v>28</v>
      </c>
      <c r="D15" s="2" t="s">
        <v>29</v>
      </c>
      <c r="G15" s="2"/>
      <c r="I15" s="44">
        <v>500</v>
      </c>
      <c r="J15" s="45"/>
      <c r="K15" s="46">
        <f t="shared" si="1"/>
        <v>0</v>
      </c>
    </row>
    <row r="16" spans="1:11">
      <c r="A16" s="2"/>
      <c r="G16" s="2"/>
      <c r="I16" s="44">
        <v>200</v>
      </c>
      <c r="J16" s="45"/>
      <c r="K16" s="46">
        <f t="shared" si="1"/>
        <v>0</v>
      </c>
    </row>
    <row r="17" spans="1:11">
      <c r="A17" s="2"/>
      <c r="G17" s="2" t="s">
        <v>43</v>
      </c>
      <c r="I17" s="44">
        <v>100</v>
      </c>
      <c r="J17" s="45"/>
      <c r="K17" s="46">
        <f t="shared" si="1"/>
        <v>0</v>
      </c>
    </row>
    <row r="18" spans="1:11">
      <c r="A18" s="2" t="s">
        <v>30</v>
      </c>
      <c r="D18" s="2" t="s">
        <v>31</v>
      </c>
      <c r="G18" s="1" t="s">
        <v>44</v>
      </c>
      <c r="I18" s="44">
        <v>50</v>
      </c>
      <c r="J18" s="45"/>
      <c r="K18" s="46">
        <f t="shared" si="1"/>
        <v>0</v>
      </c>
    </row>
    <row r="19" spans="1:11">
      <c r="A19" s="1" t="s">
        <v>32</v>
      </c>
      <c r="D19" s="1" t="s">
        <v>33</v>
      </c>
      <c r="I19" s="44">
        <v>20</v>
      </c>
      <c r="J19" s="45"/>
      <c r="K19" s="46">
        <f t="shared" si="1"/>
        <v>0</v>
      </c>
    </row>
    <row r="20" spans="9:11">
      <c r="I20" s="44">
        <v>10</v>
      </c>
      <c r="J20" s="45"/>
      <c r="K20" s="46">
        <f t="shared" si="1"/>
        <v>0</v>
      </c>
    </row>
    <row r="21" spans="9:11">
      <c r="I21" s="44">
        <v>5</v>
      </c>
      <c r="J21" s="45"/>
      <c r="K21" s="46">
        <f t="shared" si="1"/>
        <v>0</v>
      </c>
    </row>
    <row r="22" spans="9:11">
      <c r="I22" s="44">
        <v>1</v>
      </c>
      <c r="J22" s="45"/>
      <c r="K22" s="46">
        <f t="shared" si="1"/>
        <v>0</v>
      </c>
    </row>
    <row r="23" spans="9:11">
      <c r="I23" s="44">
        <v>0.25</v>
      </c>
      <c r="J23" s="45"/>
      <c r="K23" s="46">
        <f t="shared" si="1"/>
        <v>0</v>
      </c>
    </row>
    <row r="24" spans="9:11">
      <c r="I24" s="47">
        <v>0.05</v>
      </c>
      <c r="J24" s="45"/>
      <c r="K24" s="46">
        <f t="shared" si="1"/>
        <v>0</v>
      </c>
    </row>
    <row r="25" spans="9:11">
      <c r="I25" s="2" t="s">
        <v>45</v>
      </c>
      <c r="K25" s="46">
        <f t="shared" si="1"/>
        <v>0</v>
      </c>
    </row>
    <row r="26" spans="9:11">
      <c r="I26" s="2" t="s">
        <v>46</v>
      </c>
      <c r="K26" s="52">
        <f>SUM(K14:K25)</f>
        <v>0</v>
      </c>
    </row>
    <row r="27" spans="11:11">
      <c r="K27" s="49">
        <f>J9</f>
        <v>4050</v>
      </c>
    </row>
    <row r="28" ht="9.75" spans="11:11">
      <c r="K28" s="50">
        <f>SUM(K26:K27)</f>
        <v>4050</v>
      </c>
    </row>
    <row r="29" ht="9.75"/>
    <row r="37" spans="1:1">
      <c r="A37" s="2" t="s">
        <v>0</v>
      </c>
    </row>
    <row r="38" spans="1:1">
      <c r="A38" s="2" t="s">
        <v>1</v>
      </c>
    </row>
    <row r="40" spans="1:12">
      <c r="A40" s="3" t="s">
        <v>2</v>
      </c>
      <c r="B40" s="3" t="s">
        <v>3</v>
      </c>
      <c r="C40" s="3" t="s">
        <v>4</v>
      </c>
      <c r="D40" s="3" t="s">
        <v>5</v>
      </c>
      <c r="E40" s="3" t="s">
        <v>6</v>
      </c>
      <c r="F40" s="3" t="s">
        <v>7</v>
      </c>
      <c r="G40" s="4" t="s">
        <v>8</v>
      </c>
      <c r="H40" s="5"/>
      <c r="I40" s="5"/>
      <c r="J40" s="23"/>
      <c r="K40" s="3" t="s">
        <v>9</v>
      </c>
      <c r="L40" s="3" t="s">
        <v>10</v>
      </c>
    </row>
    <row r="41" spans="1:12">
      <c r="A41" s="6"/>
      <c r="B41" s="6"/>
      <c r="C41" s="6"/>
      <c r="D41" s="6"/>
      <c r="E41" s="6"/>
      <c r="F41" s="6"/>
      <c r="G41" s="3" t="s">
        <v>11</v>
      </c>
      <c r="H41" s="3" t="s">
        <v>12</v>
      </c>
      <c r="I41" s="3" t="s">
        <v>13</v>
      </c>
      <c r="J41" s="3" t="s">
        <v>14</v>
      </c>
      <c r="K41" s="6"/>
      <c r="L41" s="6"/>
    </row>
    <row r="42" spans="1:12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3">
      <c r="A43" s="14">
        <v>45729</v>
      </c>
      <c r="B43" s="15">
        <v>20561</v>
      </c>
      <c r="C43" s="16" t="s">
        <v>92</v>
      </c>
      <c r="D43" s="17" t="s">
        <v>16</v>
      </c>
      <c r="E43" s="15">
        <v>59238</v>
      </c>
      <c r="F43" s="38"/>
      <c r="G43" s="19" t="s">
        <v>91</v>
      </c>
      <c r="H43" s="19">
        <v>1000058590</v>
      </c>
      <c r="I43" s="14">
        <v>45723</v>
      </c>
      <c r="J43" s="38">
        <v>16500</v>
      </c>
      <c r="K43" s="25">
        <f>F43+J43</f>
        <v>16500</v>
      </c>
      <c r="L43" s="14">
        <v>45730</v>
      </c>
      <c r="M43" s="2"/>
    </row>
    <row r="44" spans="1:13">
      <c r="A44" s="14">
        <v>45729</v>
      </c>
      <c r="B44" s="15">
        <v>20562</v>
      </c>
      <c r="C44" s="16" t="s">
        <v>90</v>
      </c>
      <c r="D44" s="17" t="s">
        <v>79</v>
      </c>
      <c r="E44" s="15">
        <v>59709</v>
      </c>
      <c r="F44" s="38"/>
      <c r="G44" s="19" t="s">
        <v>91</v>
      </c>
      <c r="H44" s="19">
        <v>1000052465</v>
      </c>
      <c r="I44" s="14">
        <v>45723</v>
      </c>
      <c r="J44" s="38">
        <v>5000</v>
      </c>
      <c r="K44" s="25">
        <f>F44+J44</f>
        <v>5000</v>
      </c>
      <c r="L44" s="14">
        <v>45730</v>
      </c>
      <c r="M44" s="2"/>
    </row>
    <row r="45" spans="6:11">
      <c r="F45" s="39">
        <f>SUM(F43:F44)</f>
        <v>0</v>
      </c>
      <c r="G45" s="2"/>
      <c r="H45" s="2"/>
      <c r="I45" s="2"/>
      <c r="J45" s="51">
        <f>SUM(J43:J44)</f>
        <v>21500</v>
      </c>
      <c r="K45" s="39">
        <f>SUM(K43:K44)</f>
        <v>21500</v>
      </c>
    </row>
    <row r="46" spans="6:11">
      <c r="F46" s="39"/>
      <c r="G46" s="2"/>
      <c r="H46" s="2"/>
      <c r="I46" s="2"/>
      <c r="J46" s="39"/>
      <c r="K46" s="39"/>
    </row>
    <row r="47" spans="6:11">
      <c r="F47" s="39"/>
      <c r="I47" s="1" t="s">
        <v>13</v>
      </c>
      <c r="K47" s="39"/>
    </row>
    <row r="48" spans="8:10">
      <c r="H48" s="2" t="s">
        <v>39</v>
      </c>
      <c r="J48" s="43" t="s">
        <v>40</v>
      </c>
    </row>
    <row r="49" spans="11:11">
      <c r="K49" s="43" t="s">
        <v>41</v>
      </c>
    </row>
    <row r="50" spans="7:11">
      <c r="G50" s="2" t="s">
        <v>42</v>
      </c>
      <c r="I50" s="44">
        <v>1000</v>
      </c>
      <c r="J50" s="45"/>
      <c r="K50" s="46">
        <f t="shared" ref="K50:K61" si="2">J49*I49</f>
        <v>0</v>
      </c>
    </row>
    <row r="51" spans="1:11">
      <c r="A51" s="2" t="s">
        <v>28</v>
      </c>
      <c r="D51" s="2" t="s">
        <v>29</v>
      </c>
      <c r="G51" s="2"/>
      <c r="I51" s="44">
        <v>500</v>
      </c>
      <c r="J51" s="45"/>
      <c r="K51" s="46">
        <f t="shared" si="2"/>
        <v>0</v>
      </c>
    </row>
    <row r="52" spans="1:11">
      <c r="A52" s="2"/>
      <c r="G52" s="2"/>
      <c r="I52" s="44">
        <v>200</v>
      </c>
      <c r="J52" s="45"/>
      <c r="K52" s="46">
        <f t="shared" si="2"/>
        <v>0</v>
      </c>
    </row>
    <row r="53" spans="1:11">
      <c r="A53" s="2"/>
      <c r="G53" s="2" t="s">
        <v>43</v>
      </c>
      <c r="I53" s="44">
        <v>100</v>
      </c>
      <c r="J53" s="45"/>
      <c r="K53" s="46">
        <f t="shared" si="2"/>
        <v>0</v>
      </c>
    </row>
    <row r="54" spans="1:11">
      <c r="A54" s="2" t="s">
        <v>30</v>
      </c>
      <c r="D54" s="2" t="s">
        <v>31</v>
      </c>
      <c r="G54" s="1" t="s">
        <v>44</v>
      </c>
      <c r="I54" s="44">
        <v>50</v>
      </c>
      <c r="J54" s="45"/>
      <c r="K54" s="46">
        <f t="shared" si="2"/>
        <v>0</v>
      </c>
    </row>
    <row r="55" spans="1:11">
      <c r="A55" s="1" t="s">
        <v>32</v>
      </c>
      <c r="D55" s="1" t="s">
        <v>33</v>
      </c>
      <c r="I55" s="44">
        <v>20</v>
      </c>
      <c r="J55" s="45"/>
      <c r="K55" s="46">
        <f t="shared" si="2"/>
        <v>0</v>
      </c>
    </row>
    <row r="56" spans="9:11">
      <c r="I56" s="44">
        <v>10</v>
      </c>
      <c r="J56" s="45"/>
      <c r="K56" s="46">
        <f t="shared" si="2"/>
        <v>0</v>
      </c>
    </row>
    <row r="57" spans="9:11">
      <c r="I57" s="44">
        <v>5</v>
      </c>
      <c r="J57" s="45"/>
      <c r="K57" s="46">
        <f t="shared" si="2"/>
        <v>0</v>
      </c>
    </row>
    <row r="58" spans="9:11">
      <c r="I58" s="44">
        <v>1</v>
      </c>
      <c r="J58" s="45"/>
      <c r="K58" s="46">
        <f t="shared" si="2"/>
        <v>0</v>
      </c>
    </row>
    <row r="59" spans="9:11">
      <c r="I59" s="44">
        <v>0.25</v>
      </c>
      <c r="J59" s="45"/>
      <c r="K59" s="46">
        <f t="shared" si="2"/>
        <v>0</v>
      </c>
    </row>
    <row r="60" spans="9:11">
      <c r="I60" s="47">
        <v>0.05</v>
      </c>
      <c r="J60" s="45"/>
      <c r="K60" s="46">
        <f t="shared" si="2"/>
        <v>0</v>
      </c>
    </row>
    <row r="61" spans="9:11">
      <c r="I61" s="2" t="s">
        <v>45</v>
      </c>
      <c r="K61" s="46">
        <f t="shared" si="2"/>
        <v>0</v>
      </c>
    </row>
    <row r="62" spans="9:11">
      <c r="I62" s="2" t="s">
        <v>46</v>
      </c>
      <c r="K62" s="52">
        <f>SUM(K50:K61)</f>
        <v>0</v>
      </c>
    </row>
    <row r="63" spans="11:11">
      <c r="K63" s="49">
        <f>J45</f>
        <v>21500</v>
      </c>
    </row>
    <row r="64" ht="9.75" spans="11:11">
      <c r="K64" s="50">
        <f>SUM(K62:K63)</f>
        <v>21500</v>
      </c>
    </row>
    <row r="65" ht="9.75"/>
    <row r="72" spans="1:1">
      <c r="A72" s="2" t="s">
        <v>0</v>
      </c>
    </row>
    <row r="73" spans="1:1">
      <c r="A73" s="2" t="s">
        <v>34</v>
      </c>
    </row>
    <row r="75" spans="1:12">
      <c r="A75" s="3" t="s">
        <v>2</v>
      </c>
      <c r="B75" s="3" t="s">
        <v>3</v>
      </c>
      <c r="C75" s="3" t="s">
        <v>4</v>
      </c>
      <c r="D75" s="3" t="s">
        <v>5</v>
      </c>
      <c r="E75" s="3" t="s">
        <v>6</v>
      </c>
      <c r="F75" s="3" t="s">
        <v>7</v>
      </c>
      <c r="G75" s="4" t="s">
        <v>8</v>
      </c>
      <c r="H75" s="5"/>
      <c r="I75" s="5"/>
      <c r="J75" s="23"/>
      <c r="K75" s="3" t="s">
        <v>9</v>
      </c>
      <c r="L75" s="3" t="s">
        <v>10</v>
      </c>
    </row>
    <row r="76" spans="1:12">
      <c r="A76" s="6"/>
      <c r="B76" s="6"/>
      <c r="C76" s="6"/>
      <c r="D76" s="6"/>
      <c r="E76" s="6"/>
      <c r="F76" s="6"/>
      <c r="G76" s="3" t="s">
        <v>11</v>
      </c>
      <c r="H76" s="3" t="s">
        <v>12</v>
      </c>
      <c r="I76" s="3" t="s">
        <v>13</v>
      </c>
      <c r="J76" s="3" t="s">
        <v>14</v>
      </c>
      <c r="K76" s="6"/>
      <c r="L76" s="6"/>
    </row>
    <row r="77" spans="1:12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3">
      <c r="A78" s="14">
        <v>45730</v>
      </c>
      <c r="B78" s="15">
        <v>20138</v>
      </c>
      <c r="C78" s="16" t="s">
        <v>93</v>
      </c>
      <c r="D78" s="17" t="s">
        <v>16</v>
      </c>
      <c r="E78" s="40">
        <v>59646</v>
      </c>
      <c r="F78" s="41">
        <v>19396.1</v>
      </c>
      <c r="G78" s="42"/>
      <c r="H78" s="42"/>
      <c r="I78" s="27"/>
      <c r="J78" s="25">
        <v>0</v>
      </c>
      <c r="K78" s="25">
        <f t="shared" ref="K78:K86" si="3">J78+F78</f>
        <v>19396.1</v>
      </c>
      <c r="L78" s="14">
        <v>45729</v>
      </c>
      <c r="M78" s="2"/>
    </row>
    <row r="79" spans="1:13">
      <c r="A79" s="14">
        <v>45730</v>
      </c>
      <c r="B79" s="15">
        <v>20139</v>
      </c>
      <c r="C79" s="16" t="s">
        <v>94</v>
      </c>
      <c r="D79" s="17" t="s">
        <v>16</v>
      </c>
      <c r="E79" s="40">
        <v>59647</v>
      </c>
      <c r="F79" s="41">
        <v>26916.2</v>
      </c>
      <c r="G79" s="42"/>
      <c r="H79" s="42"/>
      <c r="I79" s="27"/>
      <c r="J79" s="25">
        <v>0</v>
      </c>
      <c r="K79" s="25">
        <f t="shared" si="3"/>
        <v>26916.2</v>
      </c>
      <c r="L79" s="14">
        <v>45729</v>
      </c>
      <c r="M79" s="2"/>
    </row>
    <row r="80" spans="1:13">
      <c r="A80" s="14">
        <v>45730</v>
      </c>
      <c r="B80" s="15">
        <v>20140</v>
      </c>
      <c r="C80" s="16" t="s">
        <v>95</v>
      </c>
      <c r="D80" s="17" t="s">
        <v>53</v>
      </c>
      <c r="E80" s="40">
        <v>59649</v>
      </c>
      <c r="F80" s="41"/>
      <c r="G80" s="42"/>
      <c r="H80" s="42"/>
      <c r="I80" s="27"/>
      <c r="J80" s="25">
        <v>28266.95</v>
      </c>
      <c r="K80" s="25">
        <f t="shared" si="3"/>
        <v>28266.95</v>
      </c>
      <c r="L80" s="14">
        <v>45729</v>
      </c>
      <c r="M80" s="2" t="s">
        <v>96</v>
      </c>
    </row>
    <row r="81" spans="1:13">
      <c r="A81" s="14">
        <v>45730</v>
      </c>
      <c r="B81" s="15">
        <v>20140</v>
      </c>
      <c r="C81" s="16" t="s">
        <v>95</v>
      </c>
      <c r="D81" s="17" t="s">
        <v>97</v>
      </c>
      <c r="E81" s="40"/>
      <c r="F81" s="41"/>
      <c r="G81" s="42"/>
      <c r="H81" s="42"/>
      <c r="I81" s="27"/>
      <c r="J81" s="25">
        <v>9683.36</v>
      </c>
      <c r="K81" s="25">
        <f t="shared" si="3"/>
        <v>9683.36</v>
      </c>
      <c r="L81" s="14">
        <v>45729</v>
      </c>
      <c r="M81" s="2"/>
    </row>
    <row r="82" spans="1:13">
      <c r="A82" s="14">
        <v>45730</v>
      </c>
      <c r="B82" s="15">
        <v>20141</v>
      </c>
      <c r="C82" s="16" t="s">
        <v>98</v>
      </c>
      <c r="D82" s="17" t="s">
        <v>53</v>
      </c>
      <c r="E82" s="40">
        <v>59639</v>
      </c>
      <c r="F82" s="41"/>
      <c r="G82" s="42"/>
      <c r="H82" s="42"/>
      <c r="I82" s="27"/>
      <c r="J82" s="25">
        <v>16943.56</v>
      </c>
      <c r="K82" s="25">
        <f t="shared" si="3"/>
        <v>16943.56</v>
      </c>
      <c r="L82" s="14">
        <v>45729</v>
      </c>
      <c r="M82" s="2" t="s">
        <v>99</v>
      </c>
    </row>
    <row r="83" spans="1:13">
      <c r="A83" s="14">
        <v>45730</v>
      </c>
      <c r="B83" s="15">
        <v>20142</v>
      </c>
      <c r="C83" s="16" t="s">
        <v>100</v>
      </c>
      <c r="D83" s="17" t="s">
        <v>16</v>
      </c>
      <c r="E83" s="40">
        <v>59803</v>
      </c>
      <c r="F83" s="41">
        <v>5685</v>
      </c>
      <c r="G83" s="42"/>
      <c r="H83" s="42"/>
      <c r="I83" s="27"/>
      <c r="J83" s="25">
        <v>0</v>
      </c>
      <c r="K83" s="25">
        <f t="shared" si="3"/>
        <v>5685</v>
      </c>
      <c r="L83" s="14">
        <v>45726</v>
      </c>
      <c r="M83" s="2"/>
    </row>
    <row r="84" spans="1:13">
      <c r="A84" s="14">
        <v>45730</v>
      </c>
      <c r="B84" s="15">
        <v>20143</v>
      </c>
      <c r="C84" s="16" t="s">
        <v>101</v>
      </c>
      <c r="D84" s="17" t="s">
        <v>16</v>
      </c>
      <c r="E84" s="40">
        <v>59804</v>
      </c>
      <c r="F84" s="41">
        <v>1100</v>
      </c>
      <c r="G84" s="42"/>
      <c r="H84" s="42"/>
      <c r="I84" s="27"/>
      <c r="J84" s="25">
        <v>0</v>
      </c>
      <c r="K84" s="25">
        <f t="shared" si="3"/>
        <v>1100</v>
      </c>
      <c r="L84" s="14">
        <v>45726</v>
      </c>
      <c r="M84" s="2"/>
    </row>
    <row r="85" spans="1:13">
      <c r="A85" s="14">
        <v>45730</v>
      </c>
      <c r="B85" s="15">
        <v>20144</v>
      </c>
      <c r="C85" s="16" t="s">
        <v>102</v>
      </c>
      <c r="D85" s="17" t="s">
        <v>16</v>
      </c>
      <c r="E85" s="40">
        <v>59635</v>
      </c>
      <c r="F85" s="41">
        <v>6959.82</v>
      </c>
      <c r="G85" s="42"/>
      <c r="H85" s="42"/>
      <c r="I85" s="27"/>
      <c r="J85" s="25">
        <v>0</v>
      </c>
      <c r="K85" s="25">
        <f t="shared" si="3"/>
        <v>6959.82</v>
      </c>
      <c r="L85" s="14">
        <v>45730</v>
      </c>
      <c r="M85" s="2"/>
    </row>
    <row r="86" spans="1:13">
      <c r="A86" s="14">
        <v>45730</v>
      </c>
      <c r="B86" s="15">
        <v>20144</v>
      </c>
      <c r="C86" s="16" t="s">
        <v>102</v>
      </c>
      <c r="D86" s="17" t="s">
        <v>54</v>
      </c>
      <c r="E86" s="40">
        <v>59635</v>
      </c>
      <c r="F86" s="41">
        <v>0.18</v>
      </c>
      <c r="G86" s="42"/>
      <c r="H86" s="42"/>
      <c r="I86" s="27"/>
      <c r="J86" s="25">
        <v>0</v>
      </c>
      <c r="K86" s="25">
        <f t="shared" si="3"/>
        <v>0.18</v>
      </c>
      <c r="L86" s="14">
        <v>45730</v>
      </c>
      <c r="M86" s="2"/>
    </row>
    <row r="87" spans="6:11">
      <c r="F87" s="39">
        <f>SUM(F78:F86)</f>
        <v>60057.3</v>
      </c>
      <c r="G87" s="2"/>
      <c r="H87" s="2"/>
      <c r="I87" s="2"/>
      <c r="J87" s="39">
        <f>SUM(J78:J86)</f>
        <v>54893.87</v>
      </c>
      <c r="K87" s="39">
        <f>SUM(K78:K86)</f>
        <v>114951.17</v>
      </c>
    </row>
    <row r="89" spans="1:4">
      <c r="A89" s="2" t="s">
        <v>28</v>
      </c>
      <c r="D89" s="2" t="s">
        <v>29</v>
      </c>
    </row>
    <row r="90" spans="1:1">
      <c r="A90" s="2"/>
    </row>
    <row r="91" spans="1:1">
      <c r="A91" s="2"/>
    </row>
    <row r="92" spans="1:4">
      <c r="A92" s="2" t="s">
        <v>30</v>
      </c>
      <c r="D92" s="2" t="s">
        <v>31</v>
      </c>
    </row>
    <row r="93" spans="1:4">
      <c r="A93" s="1" t="s">
        <v>32</v>
      </c>
      <c r="D93" s="1" t="s">
        <v>33</v>
      </c>
    </row>
    <row r="102" spans="1:1">
      <c r="A102" s="2" t="s">
        <v>0</v>
      </c>
    </row>
    <row r="103" spans="1:1">
      <c r="A103" s="2" t="s">
        <v>34</v>
      </c>
    </row>
    <row r="105" spans="1:12">
      <c r="A105" s="3" t="s">
        <v>2</v>
      </c>
      <c r="B105" s="3" t="s">
        <v>3</v>
      </c>
      <c r="C105" s="3" t="s">
        <v>4</v>
      </c>
      <c r="D105" s="3" t="s">
        <v>5</v>
      </c>
      <c r="E105" s="3" t="s">
        <v>6</v>
      </c>
      <c r="F105" s="3" t="s">
        <v>7</v>
      </c>
      <c r="G105" s="4" t="s">
        <v>8</v>
      </c>
      <c r="H105" s="5"/>
      <c r="I105" s="5"/>
      <c r="J105" s="23"/>
      <c r="K105" s="3" t="s">
        <v>9</v>
      </c>
      <c r="L105" s="3" t="s">
        <v>10</v>
      </c>
    </row>
    <row r="106" spans="1:12">
      <c r="A106" s="6"/>
      <c r="B106" s="6"/>
      <c r="C106" s="6"/>
      <c r="D106" s="6"/>
      <c r="E106" s="6"/>
      <c r="F106" s="6"/>
      <c r="G106" s="3" t="s">
        <v>11</v>
      </c>
      <c r="H106" s="3" t="s">
        <v>12</v>
      </c>
      <c r="I106" s="3" t="s">
        <v>13</v>
      </c>
      <c r="J106" s="3" t="s">
        <v>14</v>
      </c>
      <c r="K106" s="6"/>
      <c r="L106" s="6"/>
    </row>
    <row r="107" spans="1:12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3">
      <c r="A108" s="14">
        <v>45730</v>
      </c>
      <c r="B108" s="15">
        <v>20136</v>
      </c>
      <c r="C108" s="16" t="s">
        <v>73</v>
      </c>
      <c r="D108" s="17" t="s">
        <v>16</v>
      </c>
      <c r="E108" s="15">
        <v>59634</v>
      </c>
      <c r="F108" s="38">
        <v>33952.4</v>
      </c>
      <c r="G108" s="19"/>
      <c r="H108" s="19"/>
      <c r="I108" s="14"/>
      <c r="J108" s="38"/>
      <c r="K108" s="25">
        <f>F108+J108</f>
        <v>33952.4</v>
      </c>
      <c r="L108" s="14">
        <v>45733</v>
      </c>
      <c r="M108" s="2"/>
    </row>
    <row r="109" spans="1:13">
      <c r="A109" s="14">
        <v>45730</v>
      </c>
      <c r="B109" s="15">
        <v>20137</v>
      </c>
      <c r="C109" s="16" t="s">
        <v>73</v>
      </c>
      <c r="D109" s="17" t="s">
        <v>16</v>
      </c>
      <c r="E109" s="15">
        <v>59805</v>
      </c>
      <c r="F109" s="38">
        <v>12876.2</v>
      </c>
      <c r="G109" s="19"/>
      <c r="H109" s="19"/>
      <c r="I109" s="14"/>
      <c r="J109" s="38"/>
      <c r="K109" s="25">
        <f>F109+J109</f>
        <v>12876.2</v>
      </c>
      <c r="L109" s="14">
        <v>45733</v>
      </c>
      <c r="M109" s="2"/>
    </row>
    <row r="110" spans="6:11">
      <c r="F110" s="39">
        <f t="shared" ref="F110:K110" si="4">SUM(F108:F109)</f>
        <v>46828.6</v>
      </c>
      <c r="G110" s="2"/>
      <c r="H110" s="2"/>
      <c r="I110" s="2"/>
      <c r="J110" s="51">
        <f t="shared" si="4"/>
        <v>0</v>
      </c>
      <c r="K110" s="39">
        <f t="shared" si="4"/>
        <v>46828.6</v>
      </c>
    </row>
    <row r="111" spans="6:11">
      <c r="F111" s="39"/>
      <c r="G111" s="2"/>
      <c r="H111" s="2"/>
      <c r="I111" s="2"/>
      <c r="J111" s="39"/>
      <c r="K111" s="39"/>
    </row>
    <row r="112" spans="6:11">
      <c r="F112" s="39"/>
      <c r="I112" s="1" t="s">
        <v>13</v>
      </c>
      <c r="K112" s="39"/>
    </row>
    <row r="113" spans="8:10">
      <c r="H113" s="2" t="s">
        <v>39</v>
      </c>
      <c r="J113" s="43" t="s">
        <v>40</v>
      </c>
    </row>
    <row r="114" spans="11:11">
      <c r="K114" s="43" t="s">
        <v>41</v>
      </c>
    </row>
    <row r="115" spans="7:11">
      <c r="G115" s="2" t="s">
        <v>42</v>
      </c>
      <c r="I115" s="44">
        <v>1000</v>
      </c>
      <c r="J115" s="45">
        <v>46</v>
      </c>
      <c r="K115" s="46">
        <f t="shared" ref="K115:K126" si="5">J114*I114</f>
        <v>0</v>
      </c>
    </row>
    <row r="116" spans="1:11">
      <c r="A116" s="2" t="s">
        <v>28</v>
      </c>
      <c r="D116" s="2" t="s">
        <v>29</v>
      </c>
      <c r="G116" s="2"/>
      <c r="I116" s="44">
        <v>500</v>
      </c>
      <c r="J116" s="45">
        <v>1</v>
      </c>
      <c r="K116" s="46">
        <f t="shared" si="5"/>
        <v>46000</v>
      </c>
    </row>
    <row r="117" spans="1:11">
      <c r="A117" s="2"/>
      <c r="G117" s="2"/>
      <c r="I117" s="44">
        <v>200</v>
      </c>
      <c r="J117" s="45"/>
      <c r="K117" s="46">
        <f t="shared" si="5"/>
        <v>500</v>
      </c>
    </row>
    <row r="118" spans="1:11">
      <c r="A118" s="2"/>
      <c r="G118" s="2" t="s">
        <v>43</v>
      </c>
      <c r="I118" s="44">
        <v>100</v>
      </c>
      <c r="J118" s="45">
        <v>3</v>
      </c>
      <c r="K118" s="46">
        <f t="shared" si="5"/>
        <v>0</v>
      </c>
    </row>
    <row r="119" spans="1:11">
      <c r="A119" s="2" t="s">
        <v>30</v>
      </c>
      <c r="D119" s="2" t="s">
        <v>31</v>
      </c>
      <c r="G119" s="1" t="s">
        <v>44</v>
      </c>
      <c r="I119" s="44">
        <v>50</v>
      </c>
      <c r="J119" s="45"/>
      <c r="K119" s="46">
        <f t="shared" si="5"/>
        <v>300</v>
      </c>
    </row>
    <row r="120" spans="1:11">
      <c r="A120" s="1" t="s">
        <v>32</v>
      </c>
      <c r="D120" s="1" t="s">
        <v>33</v>
      </c>
      <c r="I120" s="44">
        <v>20</v>
      </c>
      <c r="J120" s="45">
        <v>1</v>
      </c>
      <c r="K120" s="46">
        <f t="shared" si="5"/>
        <v>0</v>
      </c>
    </row>
    <row r="121" spans="9:11">
      <c r="I121" s="44">
        <v>10</v>
      </c>
      <c r="J121" s="45"/>
      <c r="K121" s="46">
        <f t="shared" si="5"/>
        <v>20</v>
      </c>
    </row>
    <row r="122" spans="9:11">
      <c r="I122" s="44">
        <v>5</v>
      </c>
      <c r="J122" s="45">
        <v>1</v>
      </c>
      <c r="K122" s="46">
        <f t="shared" si="5"/>
        <v>0</v>
      </c>
    </row>
    <row r="123" spans="9:11">
      <c r="I123" s="44">
        <v>1</v>
      </c>
      <c r="J123" s="45">
        <v>3</v>
      </c>
      <c r="K123" s="46">
        <f t="shared" si="5"/>
        <v>5</v>
      </c>
    </row>
    <row r="124" spans="9:11">
      <c r="I124" s="44">
        <v>0.25</v>
      </c>
      <c r="J124" s="45">
        <v>2</v>
      </c>
      <c r="K124" s="46">
        <f t="shared" si="5"/>
        <v>3</v>
      </c>
    </row>
    <row r="125" spans="9:11">
      <c r="I125" s="47">
        <v>0.05</v>
      </c>
      <c r="J125" s="45">
        <v>2</v>
      </c>
      <c r="K125" s="46">
        <f t="shared" si="5"/>
        <v>0.5</v>
      </c>
    </row>
    <row r="126" spans="9:11">
      <c r="I126" s="2" t="s">
        <v>45</v>
      </c>
      <c r="K126" s="46">
        <f t="shared" si="5"/>
        <v>0.1</v>
      </c>
    </row>
    <row r="127" spans="9:11">
      <c r="I127" s="2" t="s">
        <v>46</v>
      </c>
      <c r="K127" s="52">
        <f>SUM(K115:K126)</f>
        <v>46828.6</v>
      </c>
    </row>
    <row r="128" spans="11:11">
      <c r="K128" s="49">
        <f>J110</f>
        <v>0</v>
      </c>
    </row>
    <row r="129" ht="9.75" spans="11:11">
      <c r="K129" s="50">
        <f>SUM(K127:K128)</f>
        <v>46828.6</v>
      </c>
    </row>
    <row r="130" ht="9.75"/>
    <row r="133" spans="1:1">
      <c r="A133" s="2" t="s">
        <v>0</v>
      </c>
    </row>
    <row r="134" spans="1:1">
      <c r="A134" s="2" t="s">
        <v>1</v>
      </c>
    </row>
    <row r="136" spans="1:12">
      <c r="A136" s="3" t="s">
        <v>2</v>
      </c>
      <c r="B136" s="3" t="s">
        <v>3</v>
      </c>
      <c r="C136" s="3" t="s">
        <v>4</v>
      </c>
      <c r="D136" s="3" t="s">
        <v>5</v>
      </c>
      <c r="E136" s="3" t="s">
        <v>6</v>
      </c>
      <c r="F136" s="3" t="s">
        <v>7</v>
      </c>
      <c r="G136" s="4" t="s">
        <v>8</v>
      </c>
      <c r="H136" s="5"/>
      <c r="I136" s="5"/>
      <c r="J136" s="23"/>
      <c r="K136" s="3" t="s">
        <v>9</v>
      </c>
      <c r="L136" s="3" t="s">
        <v>10</v>
      </c>
    </row>
    <row r="137" spans="1:12">
      <c r="A137" s="6"/>
      <c r="B137" s="6"/>
      <c r="C137" s="6"/>
      <c r="D137" s="6"/>
      <c r="E137" s="6"/>
      <c r="F137" s="6"/>
      <c r="G137" s="3" t="s">
        <v>11</v>
      </c>
      <c r="H137" s="3" t="s">
        <v>12</v>
      </c>
      <c r="I137" s="3" t="s">
        <v>13</v>
      </c>
      <c r="J137" s="3" t="s">
        <v>14</v>
      </c>
      <c r="K137" s="6"/>
      <c r="L137" s="6"/>
    </row>
    <row r="138" spans="1:12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</row>
    <row r="139" spans="1:13">
      <c r="A139" s="14">
        <v>45730</v>
      </c>
      <c r="B139" s="15">
        <v>20565</v>
      </c>
      <c r="C139" s="16" t="s">
        <v>103</v>
      </c>
      <c r="D139" s="17" t="s">
        <v>58</v>
      </c>
      <c r="E139" s="15">
        <v>59613</v>
      </c>
      <c r="F139" s="38"/>
      <c r="G139" s="19" t="s">
        <v>91</v>
      </c>
      <c r="H139" s="19">
        <v>1000235256</v>
      </c>
      <c r="I139" s="14">
        <v>45728</v>
      </c>
      <c r="J139" s="38">
        <v>29028.2</v>
      </c>
      <c r="K139" s="25">
        <f>F139+J139</f>
        <v>29028.2</v>
      </c>
      <c r="L139" s="14">
        <v>45733</v>
      </c>
      <c r="M139" s="2"/>
    </row>
    <row r="140" spans="1:13">
      <c r="A140" s="14">
        <v>45730</v>
      </c>
      <c r="B140" s="15">
        <v>20566</v>
      </c>
      <c r="C140" s="16" t="s">
        <v>103</v>
      </c>
      <c r="D140" s="17" t="s">
        <v>16</v>
      </c>
      <c r="E140" s="15">
        <v>59801</v>
      </c>
      <c r="F140" s="38"/>
      <c r="G140" s="19" t="s">
        <v>91</v>
      </c>
      <c r="H140" s="19">
        <v>1000235257</v>
      </c>
      <c r="I140" s="14">
        <v>45730</v>
      </c>
      <c r="J140" s="38">
        <v>79028.2</v>
      </c>
      <c r="K140" s="25">
        <f>F140+J140</f>
        <v>79028.2</v>
      </c>
      <c r="L140" s="14">
        <v>45733</v>
      </c>
      <c r="M140" s="2"/>
    </row>
    <row r="141" spans="1:13">
      <c r="A141" s="14">
        <v>45730</v>
      </c>
      <c r="B141" s="15">
        <v>20567</v>
      </c>
      <c r="C141" s="16" t="s">
        <v>104</v>
      </c>
      <c r="D141" s="17" t="s">
        <v>16</v>
      </c>
      <c r="E141" s="15">
        <v>59612</v>
      </c>
      <c r="F141" s="38"/>
      <c r="G141" s="19" t="s">
        <v>49</v>
      </c>
      <c r="H141" s="19">
        <v>1955953</v>
      </c>
      <c r="I141" s="14">
        <v>45727</v>
      </c>
      <c r="J141" s="38">
        <v>38550.31</v>
      </c>
      <c r="K141" s="25">
        <f>F141+J141</f>
        <v>38550.31</v>
      </c>
      <c r="L141" s="14">
        <v>45733</v>
      </c>
      <c r="M141" s="2" t="s">
        <v>105</v>
      </c>
    </row>
    <row r="142" spans="6:11">
      <c r="F142" s="39">
        <f>SUM(F139:F141)</f>
        <v>0</v>
      </c>
      <c r="G142" s="2"/>
      <c r="H142" s="2"/>
      <c r="I142" s="2"/>
      <c r="J142" s="51">
        <f>SUM(J139:J141)</f>
        <v>146606.71</v>
      </c>
      <c r="K142" s="39">
        <f>SUM(K139:K141)</f>
        <v>146606.71</v>
      </c>
    </row>
    <row r="143" spans="6:11">
      <c r="F143" s="39"/>
      <c r="G143" s="2"/>
      <c r="H143" s="2"/>
      <c r="I143" s="2"/>
      <c r="J143" s="39"/>
      <c r="K143" s="39"/>
    </row>
    <row r="144" spans="6:11">
      <c r="F144" s="39"/>
      <c r="I144" s="1" t="s">
        <v>13</v>
      </c>
      <c r="K144" s="39"/>
    </row>
    <row r="145" spans="8:10">
      <c r="H145" s="2" t="s">
        <v>39</v>
      </c>
      <c r="J145" s="43" t="s">
        <v>40</v>
      </c>
    </row>
    <row r="146" spans="11:11">
      <c r="K146" s="43" t="s">
        <v>41</v>
      </c>
    </row>
    <row r="147" spans="7:11">
      <c r="G147" s="2" t="s">
        <v>42</v>
      </c>
      <c r="I147" s="44">
        <v>1000</v>
      </c>
      <c r="J147" s="45"/>
      <c r="K147" s="46">
        <f t="shared" ref="K147:K158" si="6">J146*I146</f>
        <v>0</v>
      </c>
    </row>
    <row r="148" spans="1:11">
      <c r="A148" s="2" t="s">
        <v>28</v>
      </c>
      <c r="D148" s="2" t="s">
        <v>29</v>
      </c>
      <c r="G148" s="2"/>
      <c r="I148" s="44">
        <v>500</v>
      </c>
      <c r="J148" s="45"/>
      <c r="K148" s="46">
        <f t="shared" si="6"/>
        <v>0</v>
      </c>
    </row>
    <row r="149" spans="1:11">
      <c r="A149" s="2"/>
      <c r="G149" s="2"/>
      <c r="I149" s="44">
        <v>200</v>
      </c>
      <c r="J149" s="45"/>
      <c r="K149" s="46">
        <f t="shared" si="6"/>
        <v>0</v>
      </c>
    </row>
    <row r="150" spans="1:11">
      <c r="A150" s="2"/>
      <c r="G150" s="2" t="s">
        <v>43</v>
      </c>
      <c r="I150" s="44">
        <v>100</v>
      </c>
      <c r="J150" s="45"/>
      <c r="K150" s="46">
        <f t="shared" si="6"/>
        <v>0</v>
      </c>
    </row>
    <row r="151" spans="1:11">
      <c r="A151" s="2" t="s">
        <v>30</v>
      </c>
      <c r="D151" s="2" t="s">
        <v>31</v>
      </c>
      <c r="G151" s="1" t="s">
        <v>44</v>
      </c>
      <c r="I151" s="44">
        <v>50</v>
      </c>
      <c r="J151" s="45"/>
      <c r="K151" s="46">
        <f t="shared" si="6"/>
        <v>0</v>
      </c>
    </row>
    <row r="152" spans="1:11">
      <c r="A152" s="1" t="s">
        <v>32</v>
      </c>
      <c r="D152" s="1" t="s">
        <v>33</v>
      </c>
      <c r="I152" s="44">
        <v>20</v>
      </c>
      <c r="J152" s="45"/>
      <c r="K152" s="46">
        <f t="shared" si="6"/>
        <v>0</v>
      </c>
    </row>
    <row r="153" spans="9:11">
      <c r="I153" s="44">
        <v>10</v>
      </c>
      <c r="J153" s="45"/>
      <c r="K153" s="46">
        <f t="shared" si="6"/>
        <v>0</v>
      </c>
    </row>
    <row r="154" spans="9:11">
      <c r="I154" s="44">
        <v>5</v>
      </c>
      <c r="J154" s="45"/>
      <c r="K154" s="46">
        <f t="shared" si="6"/>
        <v>0</v>
      </c>
    </row>
    <row r="155" spans="9:11">
      <c r="I155" s="44">
        <v>1</v>
      </c>
      <c r="J155" s="45"/>
      <c r="K155" s="46">
        <f t="shared" si="6"/>
        <v>0</v>
      </c>
    </row>
    <row r="156" spans="9:11">
      <c r="I156" s="44">
        <v>0.25</v>
      </c>
      <c r="J156" s="45"/>
      <c r="K156" s="46">
        <f t="shared" si="6"/>
        <v>0</v>
      </c>
    </row>
    <row r="157" spans="9:11">
      <c r="I157" s="47">
        <v>0.05</v>
      </c>
      <c r="J157" s="45"/>
      <c r="K157" s="46">
        <f t="shared" si="6"/>
        <v>0</v>
      </c>
    </row>
    <row r="158" spans="9:11">
      <c r="I158" s="2" t="s">
        <v>45</v>
      </c>
      <c r="K158" s="46">
        <f t="shared" si="6"/>
        <v>0</v>
      </c>
    </row>
    <row r="159" spans="9:11">
      <c r="I159" s="2" t="s">
        <v>46</v>
      </c>
      <c r="K159" s="52">
        <f>SUM(K147:K158)</f>
        <v>0</v>
      </c>
    </row>
    <row r="160" spans="11:11">
      <c r="K160" s="49">
        <f>J142</f>
        <v>146606.71</v>
      </c>
    </row>
    <row r="161" ht="9.75" spans="11:11">
      <c r="K161" s="50">
        <f>SUM(K159:K160)</f>
        <v>146606.71</v>
      </c>
    </row>
    <row r="162" ht="9.75"/>
  </sheetData>
  <mergeCells count="65">
    <mergeCell ref="G4:J4"/>
    <mergeCell ref="G40:J40"/>
    <mergeCell ref="G75:J75"/>
    <mergeCell ref="G105:J105"/>
    <mergeCell ref="G136:J136"/>
    <mergeCell ref="A4:A6"/>
    <mergeCell ref="A40:A42"/>
    <mergeCell ref="A75:A77"/>
    <mergeCell ref="A105:A107"/>
    <mergeCell ref="A136:A138"/>
    <mergeCell ref="B4:B6"/>
    <mergeCell ref="B40:B42"/>
    <mergeCell ref="B75:B77"/>
    <mergeCell ref="B105:B107"/>
    <mergeCell ref="B136:B138"/>
    <mergeCell ref="C4:C6"/>
    <mergeCell ref="C40:C42"/>
    <mergeCell ref="C75:C77"/>
    <mergeCell ref="C105:C107"/>
    <mergeCell ref="C136:C138"/>
    <mergeCell ref="D4:D6"/>
    <mergeCell ref="D40:D42"/>
    <mergeCell ref="D75:D77"/>
    <mergeCell ref="D105:D107"/>
    <mergeCell ref="D136:D138"/>
    <mergeCell ref="E4:E6"/>
    <mergeCell ref="E40:E42"/>
    <mergeCell ref="E75:E77"/>
    <mergeCell ref="E105:E107"/>
    <mergeCell ref="E136:E138"/>
    <mergeCell ref="F4:F6"/>
    <mergeCell ref="F40:F42"/>
    <mergeCell ref="F75:F77"/>
    <mergeCell ref="F105:F107"/>
    <mergeCell ref="F136:F138"/>
    <mergeCell ref="G5:G6"/>
    <mergeCell ref="G41:G42"/>
    <mergeCell ref="G76:G77"/>
    <mergeCell ref="G106:G107"/>
    <mergeCell ref="G137:G138"/>
    <mergeCell ref="H5:H6"/>
    <mergeCell ref="H41:H42"/>
    <mergeCell ref="H76:H77"/>
    <mergeCell ref="H106:H107"/>
    <mergeCell ref="H137:H138"/>
    <mergeCell ref="I5:I6"/>
    <mergeCell ref="I41:I42"/>
    <mergeCell ref="I76:I77"/>
    <mergeCell ref="I106:I107"/>
    <mergeCell ref="I137:I138"/>
    <mergeCell ref="J5:J6"/>
    <mergeCell ref="J41:J42"/>
    <mergeCell ref="J76:J77"/>
    <mergeCell ref="J106:J107"/>
    <mergeCell ref="J137:J138"/>
    <mergeCell ref="K4:K6"/>
    <mergeCell ref="K40:K42"/>
    <mergeCell ref="K75:K77"/>
    <mergeCell ref="K105:K107"/>
    <mergeCell ref="K136:K138"/>
    <mergeCell ref="L4:L6"/>
    <mergeCell ref="L40:L42"/>
    <mergeCell ref="L75:L77"/>
    <mergeCell ref="L105:L107"/>
    <mergeCell ref="L136:L138"/>
  </mergeCells>
  <pageMargins left="0.25" right="0.25" top="0.75" bottom="0.75" header="0.3" footer="0.3"/>
  <pageSetup paperSize="1" scale="90" orientation="landscape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zoomScale="130" zoomScaleNormal="130" workbookViewId="0">
      <selection activeCell="C14" sqref="C14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45733</v>
      </c>
      <c r="B7" s="15">
        <v>20146</v>
      </c>
      <c r="C7" s="16" t="s">
        <v>106</v>
      </c>
      <c r="D7" s="17" t="s">
        <v>16</v>
      </c>
      <c r="E7" s="40">
        <v>59808</v>
      </c>
      <c r="F7" s="41">
        <v>371912.8</v>
      </c>
      <c r="G7" s="42"/>
      <c r="H7" s="42"/>
      <c r="I7" s="27"/>
      <c r="J7" s="25">
        <v>0</v>
      </c>
      <c r="K7" s="25">
        <f t="shared" ref="K7:K17" si="0">J7+F7</f>
        <v>371912.8</v>
      </c>
      <c r="L7" s="14">
        <v>45730</v>
      </c>
      <c r="M7" s="2"/>
    </row>
    <row r="8" spans="1:13">
      <c r="A8" s="14">
        <v>45733</v>
      </c>
      <c r="B8" s="15">
        <v>20146</v>
      </c>
      <c r="C8" s="16" t="s">
        <v>106</v>
      </c>
      <c r="D8" s="17" t="s">
        <v>97</v>
      </c>
      <c r="E8" s="40">
        <v>59808</v>
      </c>
      <c r="F8" s="41">
        <v>62235</v>
      </c>
      <c r="G8" s="42"/>
      <c r="H8" s="42"/>
      <c r="I8" s="27"/>
      <c r="J8" s="25">
        <v>0</v>
      </c>
      <c r="K8" s="25">
        <f t="shared" si="0"/>
        <v>62235</v>
      </c>
      <c r="L8" s="14">
        <v>45730</v>
      </c>
      <c r="M8" s="2"/>
    </row>
    <row r="9" spans="1:13">
      <c r="A9" s="14">
        <v>45733</v>
      </c>
      <c r="B9" s="15">
        <v>20147</v>
      </c>
      <c r="C9" s="16" t="s">
        <v>107</v>
      </c>
      <c r="D9" s="17" t="s">
        <v>16</v>
      </c>
      <c r="E9" s="40">
        <v>59806</v>
      </c>
      <c r="F9" s="41"/>
      <c r="G9" s="42"/>
      <c r="H9" s="42"/>
      <c r="I9" s="27"/>
      <c r="J9" s="25">
        <v>5946.5</v>
      </c>
      <c r="K9" s="25">
        <f t="shared" si="0"/>
        <v>5946.5</v>
      </c>
      <c r="L9" s="14">
        <v>45730</v>
      </c>
      <c r="M9" s="2"/>
    </row>
    <row r="10" spans="1:13">
      <c r="A10" s="14">
        <v>45733</v>
      </c>
      <c r="B10" s="15">
        <v>20148</v>
      </c>
      <c r="C10" s="16" t="s">
        <v>108</v>
      </c>
      <c r="D10" s="17" t="s">
        <v>16</v>
      </c>
      <c r="E10" s="40">
        <v>59605</v>
      </c>
      <c r="F10" s="41">
        <v>5946.5</v>
      </c>
      <c r="G10" s="42"/>
      <c r="H10" s="42"/>
      <c r="I10" s="27"/>
      <c r="J10" s="25">
        <v>0</v>
      </c>
      <c r="K10" s="25">
        <f t="shared" si="0"/>
        <v>5946.5</v>
      </c>
      <c r="L10" s="14">
        <v>45730</v>
      </c>
      <c r="M10" s="2"/>
    </row>
    <row r="11" spans="1:13">
      <c r="A11" s="14">
        <v>45733</v>
      </c>
      <c r="B11" s="15">
        <v>20149</v>
      </c>
      <c r="C11" s="16" t="s">
        <v>109</v>
      </c>
      <c r="D11" s="17" t="s">
        <v>53</v>
      </c>
      <c r="E11" s="40">
        <v>59648</v>
      </c>
      <c r="F11" s="41">
        <v>13476.2</v>
      </c>
      <c r="G11" s="42"/>
      <c r="H11" s="42"/>
      <c r="I11" s="27"/>
      <c r="J11" s="25">
        <v>0</v>
      </c>
      <c r="K11" s="25">
        <f t="shared" si="0"/>
        <v>13476.2</v>
      </c>
      <c r="L11" s="14">
        <v>45732</v>
      </c>
      <c r="M11" s="2"/>
    </row>
    <row r="12" spans="1:13">
      <c r="A12" s="14">
        <v>45733</v>
      </c>
      <c r="B12" s="15">
        <v>20149</v>
      </c>
      <c r="C12" s="16" t="s">
        <v>109</v>
      </c>
      <c r="D12" s="17" t="s">
        <v>54</v>
      </c>
      <c r="E12" s="40">
        <v>59648</v>
      </c>
      <c r="F12" s="41">
        <v>23.8</v>
      </c>
      <c r="G12" s="42"/>
      <c r="H12" s="42"/>
      <c r="I12" s="27"/>
      <c r="J12" s="25">
        <v>0</v>
      </c>
      <c r="K12" s="25">
        <f t="shared" si="0"/>
        <v>23.8</v>
      </c>
      <c r="L12" s="14">
        <v>45732</v>
      </c>
      <c r="M12" s="2"/>
    </row>
    <row r="13" spans="1:13">
      <c r="A13" s="14">
        <v>45733</v>
      </c>
      <c r="B13" s="15">
        <v>20150</v>
      </c>
      <c r="C13" s="16" t="s">
        <v>110</v>
      </c>
      <c r="D13" s="17" t="s">
        <v>16</v>
      </c>
      <c r="E13" s="40">
        <v>59240</v>
      </c>
      <c r="F13" s="41">
        <v>15500</v>
      </c>
      <c r="G13" s="42"/>
      <c r="H13" s="42"/>
      <c r="I13" s="27"/>
      <c r="J13" s="25">
        <v>0</v>
      </c>
      <c r="K13" s="25">
        <f t="shared" si="0"/>
        <v>15500</v>
      </c>
      <c r="L13" s="14">
        <v>45733</v>
      </c>
      <c r="M13" s="2"/>
    </row>
    <row r="14" spans="1:13">
      <c r="A14" s="14">
        <v>45733</v>
      </c>
      <c r="B14" s="15">
        <v>20651</v>
      </c>
      <c r="C14" s="16" t="s">
        <v>111</v>
      </c>
      <c r="D14" s="17" t="s">
        <v>53</v>
      </c>
      <c r="E14" s="40">
        <v>59813</v>
      </c>
      <c r="F14" s="41"/>
      <c r="G14" s="42"/>
      <c r="H14" s="42"/>
      <c r="I14" s="27"/>
      <c r="J14" s="25">
        <v>34596.2</v>
      </c>
      <c r="K14" s="25">
        <f t="shared" si="0"/>
        <v>34596.2</v>
      </c>
      <c r="L14" s="14">
        <v>45733</v>
      </c>
      <c r="M14" s="2"/>
    </row>
    <row r="15" spans="1:13">
      <c r="A15" s="14">
        <v>45733</v>
      </c>
      <c r="B15" s="15">
        <v>20651</v>
      </c>
      <c r="C15" s="16" t="s">
        <v>111</v>
      </c>
      <c r="D15" s="17" t="s">
        <v>68</v>
      </c>
      <c r="E15" s="40">
        <v>59813</v>
      </c>
      <c r="F15" s="41"/>
      <c r="G15" s="42"/>
      <c r="H15" s="42"/>
      <c r="I15" s="27"/>
      <c r="J15" s="25">
        <v>13420</v>
      </c>
      <c r="K15" s="25">
        <f t="shared" si="0"/>
        <v>13420</v>
      </c>
      <c r="L15" s="14">
        <v>45733</v>
      </c>
      <c r="M15" s="2"/>
    </row>
    <row r="16" spans="1:13">
      <c r="A16" s="14">
        <v>45733</v>
      </c>
      <c r="B16" s="15">
        <v>20652</v>
      </c>
      <c r="C16" s="16" t="s">
        <v>93</v>
      </c>
      <c r="D16" s="17" t="s">
        <v>16</v>
      </c>
      <c r="E16" s="40">
        <v>59810</v>
      </c>
      <c r="F16" s="41">
        <v>28756.1</v>
      </c>
      <c r="G16" s="42"/>
      <c r="H16" s="42"/>
      <c r="I16" s="27"/>
      <c r="J16" s="25">
        <v>0</v>
      </c>
      <c r="K16" s="25">
        <f t="shared" si="0"/>
        <v>28756.1</v>
      </c>
      <c r="L16" s="14">
        <v>45733</v>
      </c>
      <c r="M16" s="2"/>
    </row>
    <row r="17" spans="1:13">
      <c r="A17" s="14">
        <v>45733</v>
      </c>
      <c r="B17" s="15">
        <v>20653</v>
      </c>
      <c r="C17" s="16" t="s">
        <v>112</v>
      </c>
      <c r="D17" s="17" t="s">
        <v>16</v>
      </c>
      <c r="E17" s="40">
        <v>59807</v>
      </c>
      <c r="F17" s="41"/>
      <c r="G17" s="42"/>
      <c r="H17" s="42"/>
      <c r="I17" s="27"/>
      <c r="J17" s="25">
        <v>29925.18</v>
      </c>
      <c r="K17" s="25">
        <f t="shared" si="0"/>
        <v>29925.18</v>
      </c>
      <c r="L17" s="14">
        <v>45733</v>
      </c>
      <c r="M17" s="2" t="s">
        <v>113</v>
      </c>
    </row>
    <row r="18" spans="6:11">
      <c r="F18" s="39">
        <f>SUM(F7:F17)</f>
        <v>497850.4</v>
      </c>
      <c r="G18" s="2"/>
      <c r="H18" s="2"/>
      <c r="I18" s="2"/>
      <c r="J18" s="39">
        <f>SUM(J7:J17)</f>
        <v>83887.88</v>
      </c>
      <c r="K18" s="39">
        <f>SUM(K7:K17)</f>
        <v>581738.28</v>
      </c>
    </row>
    <row r="20" spans="1:4">
      <c r="A20" s="2" t="s">
        <v>28</v>
      </c>
      <c r="D20" s="2" t="s">
        <v>29</v>
      </c>
    </row>
    <row r="21" spans="1:1">
      <c r="A21" s="2"/>
    </row>
    <row r="22" spans="1:1">
      <c r="A22" s="2"/>
    </row>
    <row r="23" spans="1:4">
      <c r="A23" s="2" t="s">
        <v>30</v>
      </c>
      <c r="D23" s="2" t="s">
        <v>31</v>
      </c>
    </row>
    <row r="24" spans="1:4">
      <c r="A24" s="1" t="s">
        <v>32</v>
      </c>
      <c r="D24" s="1" t="s">
        <v>33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"/>
  <sheetViews>
    <sheetView zoomScale="130" zoomScaleNormal="130" topLeftCell="A2" workbookViewId="0">
      <selection activeCell="F30" sqref="F30"/>
    </sheetView>
  </sheetViews>
  <sheetFormatPr defaultColWidth="8.57142857142857" defaultRowHeight="9"/>
  <cols>
    <col min="1" max="1" width="9" style="1" customWidth="1"/>
    <col min="2" max="2" width="6.28571428571429" style="1" customWidth="1"/>
    <col min="3" max="3" width="27.7142857142857" style="1" customWidth="1"/>
    <col min="4" max="4" width="13.1428571428571" style="1" customWidth="1"/>
    <col min="5" max="5" width="8" style="1" customWidth="1"/>
    <col min="6" max="6" width="11.4285714285714" style="1" customWidth="1"/>
    <col min="7" max="7" width="11.2857142857143" style="1" customWidth="1"/>
    <col min="8" max="11" width="12.8571428571429" style="1" customWidth="1"/>
    <col min="12" max="12" width="11.4285714285714" style="1" customWidth="1"/>
    <col min="13" max="13" width="11.5714285714286" style="1" customWidth="1"/>
    <col min="14" max="16384" width="8.57142857142857" style="1"/>
  </cols>
  <sheetData>
    <row r="1" spans="1:1">
      <c r="A1" s="2" t="s">
        <v>0</v>
      </c>
    </row>
    <row r="2" spans="1:1">
      <c r="A2" s="2" t="s">
        <v>34</v>
      </c>
    </row>
    <row r="4" spans="1:12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4" t="s">
        <v>8</v>
      </c>
      <c r="H4" s="5"/>
      <c r="I4" s="5"/>
      <c r="J4" s="23"/>
      <c r="K4" s="3" t="s">
        <v>9</v>
      </c>
      <c r="L4" s="3" t="s">
        <v>10</v>
      </c>
    </row>
    <row r="5" spans="1:12">
      <c r="A5" s="6"/>
      <c r="B5" s="6"/>
      <c r="C5" s="6"/>
      <c r="D5" s="6"/>
      <c r="E5" s="6"/>
      <c r="F5" s="6"/>
      <c r="G5" s="3" t="s">
        <v>11</v>
      </c>
      <c r="H5" s="3" t="s">
        <v>12</v>
      </c>
      <c r="I5" s="3" t="s">
        <v>13</v>
      </c>
      <c r="J5" s="3" t="s">
        <v>14</v>
      </c>
      <c r="K5" s="6"/>
      <c r="L5" s="6"/>
    </row>
    <row r="6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3">
      <c r="A7" s="14">
        <v>45734</v>
      </c>
      <c r="B7" s="15">
        <v>20655</v>
      </c>
      <c r="C7" s="16" t="s">
        <v>114</v>
      </c>
      <c r="D7" s="17" t="s">
        <v>16</v>
      </c>
      <c r="E7" s="40">
        <v>59616</v>
      </c>
      <c r="F7" s="41">
        <v>1895</v>
      </c>
      <c r="G7" s="42"/>
      <c r="H7" s="42"/>
      <c r="I7" s="27"/>
      <c r="J7" s="25">
        <v>0</v>
      </c>
      <c r="K7" s="25">
        <f>J7+F7</f>
        <v>1895</v>
      </c>
      <c r="L7" s="14">
        <v>45733</v>
      </c>
      <c r="M7" s="2"/>
    </row>
    <row r="8" spans="1:13">
      <c r="A8" s="14">
        <v>45734</v>
      </c>
      <c r="B8" s="15">
        <v>20656</v>
      </c>
      <c r="C8" s="16" t="s">
        <v>115</v>
      </c>
      <c r="D8" s="17" t="s">
        <v>16</v>
      </c>
      <c r="E8" s="40">
        <v>59637</v>
      </c>
      <c r="F8" s="41"/>
      <c r="G8" s="42"/>
      <c r="H8" s="42"/>
      <c r="I8" s="27"/>
      <c r="J8" s="25">
        <v>14446.06</v>
      </c>
      <c r="K8" s="25">
        <f>J8+F8</f>
        <v>14446.06</v>
      </c>
      <c r="L8" s="14">
        <v>45733</v>
      </c>
      <c r="M8" s="2" t="s">
        <v>116</v>
      </c>
    </row>
    <row r="9" spans="1:13">
      <c r="A9" s="14">
        <v>45734</v>
      </c>
      <c r="B9" s="15">
        <v>20657</v>
      </c>
      <c r="C9" s="16" t="s">
        <v>117</v>
      </c>
      <c r="D9" s="17" t="s">
        <v>16</v>
      </c>
      <c r="E9" s="40">
        <v>59817</v>
      </c>
      <c r="F9" s="41">
        <v>16000</v>
      </c>
      <c r="G9" s="42"/>
      <c r="H9" s="42"/>
      <c r="I9" s="27"/>
      <c r="J9" s="25">
        <v>0</v>
      </c>
      <c r="K9" s="25">
        <f>J9+F9</f>
        <v>16000</v>
      </c>
      <c r="L9" s="14">
        <v>45734</v>
      </c>
      <c r="M9" s="2"/>
    </row>
    <row r="10" spans="1:13">
      <c r="A10" s="14">
        <v>45734</v>
      </c>
      <c r="B10" s="15">
        <v>20658</v>
      </c>
      <c r="C10" s="16" t="s">
        <v>118</v>
      </c>
      <c r="D10" s="17" t="s">
        <v>16</v>
      </c>
      <c r="E10" s="40">
        <v>59815</v>
      </c>
      <c r="F10" s="41">
        <v>36392.4</v>
      </c>
      <c r="G10" s="42"/>
      <c r="H10" s="42"/>
      <c r="I10" s="27"/>
      <c r="J10" s="25">
        <v>0</v>
      </c>
      <c r="K10" s="25">
        <f>J10+F10</f>
        <v>36392.4</v>
      </c>
      <c r="L10" s="14">
        <v>45734</v>
      </c>
      <c r="M10" s="2"/>
    </row>
    <row r="11" spans="6:11">
      <c r="F11" s="39">
        <f>SUM(F7:F10)</f>
        <v>54287.4</v>
      </c>
      <c r="G11" s="2"/>
      <c r="H11" s="2"/>
      <c r="I11" s="2"/>
      <c r="J11" s="39">
        <f>SUM(J7:J10)</f>
        <v>14446.06</v>
      </c>
      <c r="K11" s="39">
        <f>SUM(K7:K10)</f>
        <v>68733.46</v>
      </c>
    </row>
    <row r="13" spans="1:4">
      <c r="A13" s="2" t="s">
        <v>28</v>
      </c>
      <c r="D13" s="2" t="s">
        <v>29</v>
      </c>
    </row>
    <row r="14" spans="1:1">
      <c r="A14" s="2"/>
    </row>
    <row r="15" spans="1:1">
      <c r="A15" s="2"/>
    </row>
    <row r="16" spans="1:4">
      <c r="A16" s="2" t="s">
        <v>30</v>
      </c>
      <c r="D16" s="2" t="s">
        <v>31</v>
      </c>
    </row>
    <row r="17" spans="1:4">
      <c r="A17" s="1" t="s">
        <v>32</v>
      </c>
      <c r="D17" s="1" t="s">
        <v>33</v>
      </c>
    </row>
  </sheetData>
  <mergeCells count="13">
    <mergeCell ref="G4:J4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4:K6"/>
    <mergeCell ref="L4:L6"/>
  </mergeCells>
  <pageMargins left="0.25" right="0.25" top="0.75" bottom="0.75" header="0.3" footer="0.3"/>
  <pageSetup paperSize="1" scale="83" orientation="landscape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MAR 3</vt:lpstr>
      <vt:lpstr>MAR 4</vt:lpstr>
      <vt:lpstr>MAR 7</vt:lpstr>
      <vt:lpstr>MAR 10</vt:lpstr>
      <vt:lpstr>MAR 11</vt:lpstr>
      <vt:lpstr>MAR 12</vt:lpstr>
      <vt:lpstr>MAR 14</vt:lpstr>
      <vt:lpstr>MAR 17</vt:lpstr>
      <vt:lpstr>MAR 18</vt:lpstr>
      <vt:lpstr>MAR 20</vt:lpstr>
      <vt:lpstr>MAR 21</vt:lpstr>
      <vt:lpstr>MAR 25</vt:lpstr>
      <vt:lpstr>MAR 26</vt:lpstr>
      <vt:lpstr>MAR 27</vt:lpstr>
      <vt:lpstr>MAR 28</vt:lpstr>
      <vt:lpstr>MAR 31</vt:lpstr>
      <vt:lpstr>LAZADA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2025-03-02T23:57:00Z</dcterms:created>
  <dcterms:modified xsi:type="dcterms:W3CDTF">2025-04-15T23:37:00Z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3E1B5C37A054497BB2D4D8072D94C3B2</vt:lpwstr>
  </property>
  <property fmtid="{D5CDD505-2E9C-101B-9397-08002B2CF9AE}" pid="3" name="KSOProductBuildVer">
    <vt:lpwstr>1033-11.2.0.11537</vt:lpwstr>
  </property>
</Properties>
</file>