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37" firstSheet="5" activeTab="15"/>
  </bookViews>
  <sheets>
    <sheet name="APRIL 3" sheetId="1" r:id="rId1"/>
    <sheet name="APRIL 4" sheetId="3" r:id="rId2"/>
    <sheet name="APRIL 7" sheetId="4" r:id="rId3"/>
    <sheet name="APRIL 8" sheetId="5" r:id="rId4"/>
    <sheet name="APRIL 10" sheetId="6" r:id="rId5"/>
    <sheet name="APRIL 11" sheetId="7" r:id="rId6"/>
    <sheet name="APRIL 14" sheetId="8" r:id="rId7"/>
    <sheet name="APRIL 15" sheetId="9" r:id="rId8"/>
    <sheet name="APRIL 16" sheetId="10" r:id="rId9"/>
    <sheet name="APRIL 21" sheetId="11" r:id="rId10"/>
    <sheet name="APRIL 22" sheetId="12" r:id="rId11"/>
    <sheet name="APRIL 23" sheetId="13" r:id="rId12"/>
    <sheet name="APRIL 24" sheetId="14" r:id="rId13"/>
    <sheet name="APRIL 28" sheetId="15" r:id="rId14"/>
    <sheet name="APRIL 29" sheetId="17" r:id="rId15"/>
    <sheet name="APRIL 30" sheetId="19" r:id="rId16"/>
    <sheet name="LAZADA" sheetId="2" r:id="rId17"/>
  </sheets>
  <definedNames>
    <definedName name="_1_JAN_2024" localSheetId="10">#REF!</definedName>
    <definedName name="_1_JAN_2024" localSheetId="11">#REF!</definedName>
    <definedName name="_1_JAN_2024" localSheetId="16">#REF!</definedName>
    <definedName name="_1_JAN_2024">#REF!</definedName>
    <definedName name="_2_JAN_2024" localSheetId="10">#REF!</definedName>
    <definedName name="_2_JAN_2024" localSheetId="11">#REF!</definedName>
    <definedName name="_2_JAN_2024" localSheetId="16">#REF!</definedName>
    <definedName name="_2_JAN_2024">#REF!</definedName>
    <definedName name="_6_Jan_2020" localSheetId="10">#REF!</definedName>
    <definedName name="_6_Jan_2020" localSheetId="11">#REF!</definedName>
    <definedName name="_6_Jan_2020" localSheetId="16">#REF!</definedName>
    <definedName name="_6_Jan_2020">#REF!</definedName>
    <definedName name="_xlnm.Print_Area" localSheetId="4">'APRIL 10'!$A$38:$M$63</definedName>
    <definedName name="_xlnm.Print_Area" localSheetId="5">'APRIL 11'!$A$1:$L$29</definedName>
    <definedName name="_xlnm.Print_Area" localSheetId="6">'APRIL 14'!$A$68:$M$93</definedName>
    <definedName name="_xlnm.Print_Area" localSheetId="7">'APRIL 15'!$A$34:$M$54</definedName>
    <definedName name="_xlnm.Print_Area" localSheetId="8">'APRIL 16'!$A$134:$L$158</definedName>
    <definedName name="_xlnm.Print_Area" localSheetId="9">'APRIL 21'!$A$33:$M$58</definedName>
    <definedName name="_xlnm.Print_Area" localSheetId="10">'APRIL 22'!$A$1:$L$29</definedName>
    <definedName name="_xlnm.Print_Area" localSheetId="11">'APRIL 23'!$A$1:$L$26</definedName>
    <definedName name="_xlnm.Print_Area" localSheetId="12">'APRIL 24'!$A$8:$M$37</definedName>
    <definedName name="_xlnm.Print_Area" localSheetId="1">'APRIL 4'!$A$1:$L$21</definedName>
    <definedName name="_xlnm.Print_Area" localSheetId="3">'APRIL 8'!$A$72:$M$93</definedName>
    <definedName name="_xlnm.Print_Area" localSheetId="13">'APRIL 28'!$A$136:$L$166</definedName>
    <definedName name="_xlnm.Print_Area" localSheetId="15">'APRIL 30'!$A$149:$L$168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<sst xmlns="http://schemas.openxmlformats.org/spreadsheetml/2006/main" count="2239" uniqueCount="312">
  <si>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</si>
  <si>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</si>
  <si>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</si>
  <si>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</si>
  <si>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</si>
  <si>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</si>
  <si>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</si>
  <si>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</si>
  <si>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</si>
  <si>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</si>
  <si>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</si>
  <si>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</si>
  <si>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</si>
  <si>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</si>
  <si>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</si>
  <si>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JONATHAN SECUYA</t>
  </si>
  <si>
    <t>UNIT DP</t>
  </si>
  <si>
    <t>MELL DE BORJA</t>
  </si>
  <si>
    <t>UNIT</t>
  </si>
  <si>
    <t>CYNTHIA HONG</t>
  </si>
  <si>
    <t>JOHANN CHUA YAP</t>
  </si>
  <si>
    <t>ANNE LOZADA HARDER</t>
  </si>
  <si>
    <t>GERALD GARCIA</t>
  </si>
  <si>
    <t>VILMA PARABA</t>
  </si>
  <si>
    <t>Prepared By:</t>
  </si>
  <si>
    <t>Noted By:</t>
  </si>
  <si>
    <t>JANELLEN LIM</t>
  </si>
  <si>
    <t>MART NATHANIEL R. FLORES</t>
  </si>
  <si>
    <t>KMI Assistant</t>
  </si>
  <si>
    <t>KMI- Supervisor</t>
  </si>
  <si>
    <t>KMI H.O. SERIES (ALFREDO)</t>
  </si>
  <si>
    <t>GARDENS BY THE BAY</t>
  </si>
  <si>
    <t>UNIT &amp; DC</t>
  </si>
  <si>
    <t>MBTC</t>
  </si>
  <si>
    <t>INSTALL</t>
  </si>
  <si>
    <t>Cash Breakdown</t>
  </si>
  <si>
    <t>PCS</t>
  </si>
  <si>
    <t>AMOUNT</t>
  </si>
  <si>
    <t>Received by:</t>
  </si>
  <si>
    <t>RODESSA MANAS</t>
  </si>
  <si>
    <t>Accounting Clerk</t>
  </si>
  <si>
    <t>Total Coins &amp; Bills</t>
  </si>
  <si>
    <t>Total Checks</t>
  </si>
  <si>
    <t>BENNY CHAN</t>
  </si>
  <si>
    <t>DUINUS SMART TECH. INC.</t>
  </si>
  <si>
    <t>PHLIPPINE BEACON MERCHANDISE CORP</t>
  </si>
  <si>
    <t>AURORA SISON</t>
  </si>
  <si>
    <t>JOHNDELL V. LEONOR</t>
  </si>
  <si>
    <t>METROPOLITAN MEDICAL CENTER</t>
  </si>
  <si>
    <t xml:space="preserve">EWB </t>
  </si>
  <si>
    <t>EWT 253.27</t>
  </si>
  <si>
    <t>FIRST SOLID BUILDERS INC.</t>
  </si>
  <si>
    <t>EWT 399.22</t>
  </si>
  <si>
    <t>ANASTACIA REYES</t>
  </si>
  <si>
    <t>F. RAMOS CONSTRUCTION OPC</t>
  </si>
  <si>
    <t>THE WHOLE ONE YARD INC.</t>
  </si>
  <si>
    <t>EWT 325.07</t>
  </si>
  <si>
    <t>JAYSON M. YUMUL</t>
  </si>
  <si>
    <t>KAMILLE ANNE FERRER</t>
  </si>
  <si>
    <t>OVERPAYMENT</t>
  </si>
  <si>
    <t>JOHN CARLOS FRANCISCO</t>
  </si>
  <si>
    <t>JUSTIN ANCIS</t>
  </si>
  <si>
    <t>RENAISSANCE 3000 CONDO CORP</t>
  </si>
  <si>
    <t>UB</t>
  </si>
  <si>
    <t>EWT 731.75</t>
  </si>
  <si>
    <t>ICCT COLLEGES</t>
  </si>
  <si>
    <t>BDO</t>
  </si>
  <si>
    <t>PAN DE MANILA FOOD CO., INC.</t>
  </si>
  <si>
    <t xml:space="preserve">UNIT </t>
  </si>
  <si>
    <t>EWT 195.47</t>
  </si>
  <si>
    <t>KMI AR#</t>
  </si>
  <si>
    <t>KM7728</t>
  </si>
  <si>
    <t>ALBEN BERMEO</t>
  </si>
  <si>
    <t>BS10603</t>
  </si>
  <si>
    <t>METROCOCO EXPORT CORPORATION</t>
  </si>
  <si>
    <t>EWT 957.29</t>
  </si>
  <si>
    <t>AGC SOLARCELL PANEL INST. &amp; SVC</t>
  </si>
  <si>
    <t>JERRY LACANDULA</t>
  </si>
  <si>
    <t>ANTHONY SADSAD</t>
  </si>
  <si>
    <t>RAYMOND DOROMAL</t>
  </si>
  <si>
    <t>DANTE MANZANO</t>
  </si>
  <si>
    <t>SHIN YEE METAL CORP.</t>
  </si>
  <si>
    <t>LONDON INDUSTRIAL PRODUCTS, INC.</t>
  </si>
  <si>
    <t>EWT 569.90</t>
  </si>
  <si>
    <t>KMI H.O. SERIES (ROLAND)</t>
  </si>
  <si>
    <t>DANIEL ONG</t>
  </si>
  <si>
    <t>RONNIE RUIZ</t>
  </si>
  <si>
    <t>KM7729</t>
  </si>
  <si>
    <t>JOHN PAULO MENOR</t>
  </si>
  <si>
    <t>BS10616</t>
  </si>
  <si>
    <t>LUISITO SEVA</t>
  </si>
  <si>
    <t>LOU ADRIAN DINOY</t>
  </si>
  <si>
    <t>UNITAN CONSTRUCTION</t>
  </si>
  <si>
    <t>EWT 435.28</t>
  </si>
  <si>
    <t>EWT 210.32</t>
  </si>
  <si>
    <t>ARANAS CRUZ LAW OFFICES</t>
  </si>
  <si>
    <t>CASA DE MOALBOAL</t>
  </si>
  <si>
    <t>MVF APPLIANNCES TRADING</t>
  </si>
  <si>
    <t>RALPH RAPANUT</t>
  </si>
  <si>
    <t>ERNESTO BAUTISTA</t>
  </si>
  <si>
    <t>VICKY GARAY</t>
  </si>
  <si>
    <t>MIKURIYA FOODS CORPORATION</t>
  </si>
  <si>
    <t>ASIA CONNECT TELECOM TRADING CORP</t>
  </si>
  <si>
    <t>COST SAVER SERVICE CORP</t>
  </si>
  <si>
    <t>MARCC PARTNERS 2018 CORP.</t>
  </si>
  <si>
    <t>EWT 1031.39</t>
  </si>
  <si>
    <t>MA. MELINDA ZUNIGA</t>
  </si>
  <si>
    <t>BPI</t>
  </si>
  <si>
    <t>LETICIA MASUI</t>
  </si>
  <si>
    <t>SERVICE</t>
  </si>
  <si>
    <t>KPII</t>
  </si>
  <si>
    <t>COLDWINS AC &amp; ELECTROMECHANICAL SVC</t>
  </si>
  <si>
    <t>KM7731</t>
  </si>
  <si>
    <t>BS10592</t>
  </si>
  <si>
    <t>MIMI ANDAYA MARTIN</t>
  </si>
  <si>
    <t>ATLANTIC GRAINS INC.</t>
  </si>
  <si>
    <t>GEORGE C. CHAM</t>
  </si>
  <si>
    <t>JERICHO PEROLA</t>
  </si>
  <si>
    <t>MUNICIPALITY OF VICTORIA LAGUNA</t>
  </si>
  <si>
    <t>JANE B. BENDITA</t>
  </si>
  <si>
    <t>OLGA D. BRAZIL / AC EXPERTS</t>
  </si>
  <si>
    <t>PIONEER FLOAT GLASS MFG INC</t>
  </si>
  <si>
    <t>EWT 521.22</t>
  </si>
  <si>
    <t>BORLAND DEVELOPMENT CORP</t>
  </si>
  <si>
    <t>EWT 199.61</t>
  </si>
  <si>
    <t>GREATECH PHILIPPINES, INC.</t>
  </si>
  <si>
    <t>EWT 492.36</t>
  </si>
  <si>
    <t>MARICKSON ASC</t>
  </si>
  <si>
    <t>RYAN SAUZA</t>
  </si>
  <si>
    <t>M ONE MARKETING INTERNATIONAL, INC.</t>
  </si>
  <si>
    <t>IVAN KU</t>
  </si>
  <si>
    <t>ANDROMEDA DECHAVEZ</t>
  </si>
  <si>
    <t>JERRY PEREZ</t>
  </si>
  <si>
    <t>ARANAS CRUZ ARANETA LAW OFFICES</t>
  </si>
  <si>
    <t>AXEL ZUÑIGA</t>
  </si>
  <si>
    <t>BRACKET (KPII)</t>
  </si>
  <si>
    <t>SKIES MERCHANDISING</t>
  </si>
  <si>
    <t>CBC</t>
  </si>
  <si>
    <t>PHILIP SECOSANA</t>
  </si>
  <si>
    <t>HO-225748</t>
  </si>
  <si>
    <t>KM7735</t>
  </si>
  <si>
    <t>BS10624</t>
  </si>
  <si>
    <t>-</t>
  </si>
  <si>
    <t>w/change 5.6</t>
  </si>
  <si>
    <t>TOMITA INDUSTRIAL AND MACHINERY INC</t>
  </si>
  <si>
    <t>EWT 710.97</t>
  </si>
  <si>
    <t>J &amp; C FABRICATION INC.</t>
  </si>
  <si>
    <t>KM7736</t>
  </si>
  <si>
    <t>MARIENELI CRISTAL PATRICIO</t>
  </si>
  <si>
    <t>UNIT (SD DP)</t>
  </si>
  <si>
    <t>BS10638</t>
  </si>
  <si>
    <t>PIONEER FLOAT GLASS MANUFACTURING INC.</t>
  </si>
  <si>
    <t>WILLIAM MARTIJA</t>
  </si>
  <si>
    <t>ANN MONTOYA</t>
  </si>
  <si>
    <t>ONE GOLDMAN CORP.</t>
  </si>
  <si>
    <t>DUINUS SMART TECH, INC.</t>
  </si>
  <si>
    <t>CHRISTINE CLAIRE COSTA</t>
  </si>
  <si>
    <t>SEATRADE CANNING CORPORATION</t>
  </si>
  <si>
    <t>EWT 417.08</t>
  </si>
  <si>
    <t>MILLOT CASTILLO-WONG</t>
  </si>
  <si>
    <t>UNIT (KPII)</t>
  </si>
  <si>
    <t>MICHAEL JAY MORANTE</t>
  </si>
  <si>
    <t>RIYA DIMAGIBA</t>
  </si>
  <si>
    <t>JINKY M. BERATIO</t>
  </si>
  <si>
    <t>NIKKI MARTIN DELOS SANTOS</t>
  </si>
  <si>
    <t>UNIT DP (SD)</t>
  </si>
  <si>
    <t>ALPINE OPUS TECHNOLOGIES CORPORATION</t>
  </si>
  <si>
    <t>EWT 380.64</t>
  </si>
  <si>
    <t>GIAN BAUTISTA</t>
  </si>
  <si>
    <t>NOLAN AMADOR</t>
  </si>
  <si>
    <t>DORIS CRUZ</t>
  </si>
  <si>
    <t>BENJAMIN BAUTISTA</t>
  </si>
  <si>
    <t>VICENTE LIM</t>
  </si>
  <si>
    <t>LEA ANILOU GONZAGA</t>
  </si>
  <si>
    <t>ADERFIA 10 SECURITY AGENCY</t>
  </si>
  <si>
    <t>MILO RAMIREZ</t>
  </si>
  <si>
    <t>PERLA DEPUSOY</t>
  </si>
  <si>
    <t>LUORILI VICENCIO</t>
  </si>
  <si>
    <t>UNIT FP</t>
  </si>
  <si>
    <t>RACHELLE O. VALIENTE</t>
  </si>
  <si>
    <t>SHERYL DAYN STA. ANA</t>
  </si>
  <si>
    <t>JOSE MA. FERNANDEZ</t>
  </si>
  <si>
    <t>ARJAY CANELA</t>
  </si>
  <si>
    <t>CASEY VECINO</t>
  </si>
  <si>
    <t>WOLFGANG KUNDE EMMENEGGER</t>
  </si>
  <si>
    <t>M ONE MARKETING INTERNATIONAL INC.</t>
  </si>
  <si>
    <t>BING DEL CASTILLO</t>
  </si>
  <si>
    <t>RAUL APUAN</t>
  </si>
  <si>
    <t>MARIA LUISA BARRUEL</t>
  </si>
  <si>
    <t>VALERO 156 VILLAR PROPERTY MGT CORP.</t>
  </si>
  <si>
    <t>EWT 705.61</t>
  </si>
  <si>
    <t>KM7737</t>
  </si>
  <si>
    <t>BS10615</t>
  </si>
  <si>
    <t>AR6012</t>
  </si>
  <si>
    <t>BS9770</t>
  </si>
  <si>
    <t>BS9771</t>
  </si>
  <si>
    <t>BS9776</t>
  </si>
  <si>
    <t>BS9788</t>
  </si>
  <si>
    <t>BS9806</t>
  </si>
  <si>
    <t>BS9750</t>
  </si>
  <si>
    <t>INSTALLATION</t>
  </si>
  <si>
    <t>ALFRED MARIÑAS</t>
  </si>
  <si>
    <t>VERSATECH INTERNATIONAL INC.</t>
  </si>
  <si>
    <t>EWT 198.89</t>
  </si>
  <si>
    <t>BRYAN JED ARCILLA / RONNIE RUIZ</t>
  </si>
  <si>
    <t>UNIT (DP)</t>
  </si>
  <si>
    <t>EUGENIA ROBLES</t>
  </si>
  <si>
    <t>DE JAY E. DELA PEÑA</t>
  </si>
  <si>
    <t>SJR#</t>
  </si>
  <si>
    <t>EWT</t>
  </si>
  <si>
    <t>SOP</t>
  </si>
  <si>
    <t>LAZADA FEE</t>
  </si>
  <si>
    <t xml:space="preserve">TOTAL AMOUNT: </t>
  </si>
  <si>
    <t>JOHN GODOY</t>
  </si>
  <si>
    <t>ODILYN CARALOS</t>
  </si>
  <si>
    <t>DONNELL AGATON</t>
  </si>
  <si>
    <t>RICKY LAGUARDIA</t>
  </si>
  <si>
    <t>SHEILAMER S. SANDAJAN</t>
  </si>
  <si>
    <t>ELVIE BENEGIAN</t>
  </si>
  <si>
    <t>JOSEPH CHANGCO</t>
  </si>
  <si>
    <t>LAWRENCE TEO</t>
  </si>
  <si>
    <t>CHANYSSE GRECIA</t>
  </si>
  <si>
    <t>RAMIL ASTRERO</t>
  </si>
  <si>
    <t>JAILYN CABRERA</t>
  </si>
  <si>
    <t>MARY ANN BAGAYAS</t>
  </si>
  <si>
    <t>GRACE MANALILI</t>
  </si>
  <si>
    <t>IAN HERNANDEZ</t>
  </si>
  <si>
    <t>PETER ANTHONY TINAZA</t>
  </si>
  <si>
    <t>GLADYS MENDOZA</t>
  </si>
  <si>
    <t>SAKURA</t>
  </si>
  <si>
    <t>HAZEL</t>
  </si>
  <si>
    <t>MICHELLE ILANO</t>
  </si>
  <si>
    <t>YU WEN HUANG</t>
  </si>
  <si>
    <t>LORENZO Z. LERMA</t>
  </si>
  <si>
    <t>AGAPITO D. FLORES JR.</t>
  </si>
  <si>
    <t>JESSIE REY ALSADO</t>
  </si>
  <si>
    <t>FLORENTINO VALDEZ III</t>
  </si>
  <si>
    <t>TOTAL:</t>
  </si>
  <si>
    <t>PATRICK JOSHUA</t>
  </si>
  <si>
    <t>NOLAN GATDULA</t>
  </si>
  <si>
    <t>BRYAN JAMITO</t>
  </si>
  <si>
    <t>JK BANGCA</t>
  </si>
  <si>
    <t>SHEKA MAE MENDOZA</t>
  </si>
  <si>
    <t>JULIA TAN</t>
  </si>
  <si>
    <t>MAIDEN INFANTE</t>
  </si>
  <si>
    <t>ESTHER DELA ROSA</t>
  </si>
  <si>
    <t>EDA ROSE CARSIDO</t>
  </si>
  <si>
    <t>FROILAN DELA PENA</t>
  </si>
  <si>
    <t>MARIE SHENNETH ESPAÑOLA</t>
  </si>
  <si>
    <t>PRINCE DORIA</t>
  </si>
  <si>
    <t>JERICKSON CAYAO</t>
  </si>
  <si>
    <t>JAD VERCELES</t>
  </si>
  <si>
    <t>VINCENT GUERRERO</t>
  </si>
  <si>
    <t>DIANE LEE</t>
  </si>
  <si>
    <t>KRYSTELLA MARIZ GARCIA</t>
  </si>
  <si>
    <t>KRISTIAN RAMOS</t>
  </si>
  <si>
    <t>POLINAR BELLEZA</t>
  </si>
  <si>
    <t>REYNANTE GALANG</t>
  </si>
  <si>
    <t>MELVIN PALCOLAN</t>
  </si>
  <si>
    <t>EDEN FRANCISCO</t>
  </si>
  <si>
    <t>ARA PASCUAL</t>
  </si>
  <si>
    <t>JOAN IGNACIO</t>
  </si>
  <si>
    <t>BERNADETTE FUENTES</t>
  </si>
  <si>
    <t>JECHO DAULAT</t>
  </si>
  <si>
    <t>PAMELA MAY ALTAR</t>
  </si>
  <si>
    <t>GABRIEL MALIGALIG</t>
  </si>
  <si>
    <t>HENRY ALCANTARA</t>
  </si>
  <si>
    <t>RICHARD MOREHON</t>
  </si>
  <si>
    <t>SHUYEN T. TUGAOEN</t>
  </si>
  <si>
    <t>PAMELA CARDOSA LONGAKIT</t>
  </si>
  <si>
    <t>ELVILITO ANO OS</t>
  </si>
  <si>
    <t>FRANCIS REMIGIO</t>
  </si>
  <si>
    <t>JACKY WEI MR YANG</t>
  </si>
  <si>
    <t>PAU YAP</t>
  </si>
  <si>
    <t>CRISTY CRUZ</t>
  </si>
  <si>
    <t>PATRICE DIANA</t>
  </si>
  <si>
    <t>JOHN ALVIN LACHICA</t>
  </si>
  <si>
    <t>AARON Y LU</t>
  </si>
  <si>
    <t>SHAIRA ELAINE</t>
  </si>
  <si>
    <t>AIRA LYN N. SUMALBAG</t>
  </si>
  <si>
    <t>GIO PARAFINA JR.</t>
  </si>
  <si>
    <t>MIKKO ARCAMO</t>
  </si>
  <si>
    <t>SARAH PALLERA</t>
  </si>
  <si>
    <t>JOHN ERIC NAIG</t>
  </si>
  <si>
    <t>GLAIZ DELA PAZ</t>
  </si>
  <si>
    <t>LHETT DIMALIBOT</t>
  </si>
  <si>
    <t>SOPHIA MANGULABNAN</t>
  </si>
  <si>
    <t>SHINE RECIO</t>
  </si>
  <si>
    <t>RALPH JUSTIN ULEP</t>
  </si>
  <si>
    <t>CONRADO BELISARIO</t>
  </si>
  <si>
    <t>DANI MAE ARBOLEDA</t>
  </si>
  <si>
    <t>JHOMAR RAMOS DIN</t>
  </si>
  <si>
    <t>DOMS VELA</t>
  </si>
  <si>
    <t>VILMA ONITA</t>
  </si>
  <si>
    <t>RODILYN L. SANTIAGO</t>
  </si>
  <si>
    <t>RALPH JASON M. DEL VALLE</t>
  </si>
  <si>
    <t>DARWIN DACAYO</t>
  </si>
  <si>
    <t>SHIELA Q. RABANAL</t>
  </si>
  <si>
    <t>RHYLYN N. BENDOY</t>
  </si>
  <si>
    <t>KRISHNA MANWANI</t>
  </si>
  <si>
    <t>NINO PABALAN</t>
  </si>
  <si>
    <t>PAUL BARON</t>
  </si>
  <si>
    <t>DARREN BANDONG</t>
  </si>
  <si>
    <t>AILEEN TARRAYO</t>
  </si>
  <si>
    <t>JOHN APRIL MEJIA TABAN</t>
  </si>
  <si>
    <t>DOLORES INSIGNE</t>
  </si>
  <si>
    <t>CHRISTIAN CASTAÑO</t>
  </si>
  <si>
    <t>CRISER ABAD</t>
  </si>
  <si>
    <t>MA ANDREA GASMIDO SAPASAP</t>
  </si>
  <si>
    <t>NIC UY</t>
  </si>
  <si>
    <t>NERISSA FRANCISCO</t>
  </si>
  <si>
    <t>JOEY TUBALE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</si>
</sst>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9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sz val="14"/>
      <name val="Tahoma"/>
      <charset val="134"/>
    </font>
    <font>
      <sz val="14"/>
      <color theme="1"/>
      <name val="Calibri"/>
      <charset val="134"/>
      <scheme val="minor"/>
    </font>
    <font>
      <b/>
      <sz val="14"/>
      <name val="Tahoma"/>
      <charset val="134"/>
    </font>
    <font>
      <b/>
      <sz val="14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3" fillId="2" borderId="6" xfId="1" applyNumberFormat="1" applyFont="1" applyFill="1" applyBorder="1" applyAlignment="1"/>
    <xf numFmtId="177" fontId="2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2" fillId="0" borderId="0" xfId="1" applyNumberFormat="1" applyFont="1" applyAlignment="1"/>
    <xf numFmtId="0" fontId="1" fillId="0" borderId="5" xfId="0" applyFont="1" applyFill="1" applyBorder="1" applyAlignment="1">
      <alignment horizontal="center"/>
    </xf>
    <xf numFmtId="177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5" fillId="2" borderId="0" xfId="0" applyFont="1" applyFill="1" applyAlignment="1"/>
    <xf numFmtId="0" fontId="6" fillId="0" borderId="0" xfId="0" applyFont="1" applyFill="1" applyAlignment="1"/>
    <xf numFmtId="0" fontId="7" fillId="0" borderId="0" xfId="0" applyFont="1">
      <alignment vertical="center"/>
    </xf>
    <xf numFmtId="0" fontId="8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wrapText="1"/>
    </xf>
    <xf numFmtId="177" fontId="6" fillId="0" borderId="5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177" fontId="6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6" fillId="0" borderId="6" xfId="1" applyNumberFormat="1" applyFont="1" applyFill="1" applyBorder="1" applyAlignment="1"/>
    <xf numFmtId="177" fontId="6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4" fontId="8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77" fontId="8" fillId="0" borderId="0" xfId="1" applyNumberFormat="1" applyFont="1" applyAlignment="1">
      <alignment horizontal="right"/>
    </xf>
    <xf numFmtId="4" fontId="8" fillId="0" borderId="8" xfId="0" applyNumberFormat="1" applyFont="1" applyFill="1" applyBorder="1" applyAlignment="1"/>
    <xf numFmtId="177" fontId="8" fillId="0" borderId="0" xfId="1" applyNumberFormat="1" applyFont="1" applyAlignment="1">
      <alignment horizontal="center"/>
    </xf>
    <xf numFmtId="177" fontId="8" fillId="0" borderId="0" xfId="1" applyNumberFormat="1" applyFont="1" applyAlignment="1">
      <alignment horizontal="left" vertical="center"/>
    </xf>
    <xf numFmtId="177" fontId="8" fillId="0" borderId="0" xfId="1" applyNumberFormat="1" applyFont="1" applyFill="1" applyBorder="1" applyAlignment="1">
      <alignment vertical="center"/>
    </xf>
    <xf numFmtId="4" fontId="8" fillId="0" borderId="9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13" workbookViewId="0">
      <selection activeCell="F14" sqref="F1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45750</v>
      </c>
      <c r="B7" s="15">
        <v>20684</v>
      </c>
      <c r="C7" s="16" t="s">
        <v>15</v>
      </c>
      <c r="D7" s="17" t="s">
        <v>16</v>
      </c>
      <c r="E7" s="50">
        <v>59608</v>
      </c>
      <c r="F7" s="51">
        <v>39882.3</v>
      </c>
      <c r="G7" s="52"/>
      <c r="H7" s="52"/>
      <c r="I7" s="27"/>
      <c r="J7" s="25">
        <v>0</v>
      </c>
      <c r="K7" s="25">
        <f t="shared" ref="K7:K13" si="0">J7+F7</f>
        <v>39882.3</v>
      </c>
      <c r="L7" s="14">
        <v>45749</v>
      </c>
      <c r="M7" s="2"/>
    </row>
    <row r="8" spans="1:13">
      <c r="A8" s="14">
        <v>45750</v>
      </c>
      <c r="B8" s="15">
        <v>20685</v>
      </c>
      <c r="C8" s="16" t="s">
        <v>17</v>
      </c>
      <c r="D8" s="17" t="s">
        <v>18</v>
      </c>
      <c r="E8" s="50">
        <v>59239</v>
      </c>
      <c r="F8" s="51">
        <v>14800</v>
      </c>
      <c r="G8" s="52"/>
      <c r="H8" s="52"/>
      <c r="I8" s="27"/>
      <c r="J8" s="25">
        <v>0</v>
      </c>
      <c r="K8" s="25">
        <f t="shared" si="0"/>
        <v>14800</v>
      </c>
      <c r="L8" s="14">
        <v>45749</v>
      </c>
      <c r="M8" s="2"/>
    </row>
    <row r="9" spans="1:13">
      <c r="A9" s="14">
        <v>45750</v>
      </c>
      <c r="B9" s="15">
        <v>20686</v>
      </c>
      <c r="C9" s="16" t="s">
        <v>19</v>
      </c>
      <c r="D9" s="17" t="s">
        <v>18</v>
      </c>
      <c r="E9" s="50">
        <v>59861</v>
      </c>
      <c r="F9" s="51">
        <v>23776.2</v>
      </c>
      <c r="G9" s="52"/>
      <c r="H9" s="52"/>
      <c r="I9" s="27"/>
      <c r="J9" s="25">
        <v>0</v>
      </c>
      <c r="K9" s="25">
        <f t="shared" si="0"/>
        <v>23776.2</v>
      </c>
      <c r="L9" s="14">
        <v>45749</v>
      </c>
      <c r="M9" s="2"/>
    </row>
    <row r="10" spans="1:13">
      <c r="A10" s="14">
        <v>45750</v>
      </c>
      <c r="B10" s="15">
        <v>20687</v>
      </c>
      <c r="C10" s="16" t="s">
        <v>20</v>
      </c>
      <c r="D10" s="17" t="s">
        <v>18</v>
      </c>
      <c r="E10" s="50">
        <v>59831</v>
      </c>
      <c r="F10" s="51">
        <v>5150</v>
      </c>
      <c r="G10" s="52"/>
      <c r="H10" s="52"/>
      <c r="I10" s="27"/>
      <c r="J10" s="25">
        <v>0</v>
      </c>
      <c r="K10" s="25">
        <f t="shared" si="0"/>
        <v>5150</v>
      </c>
      <c r="L10" s="14">
        <v>45749</v>
      </c>
      <c r="M10" s="2"/>
    </row>
    <row r="11" spans="1:13">
      <c r="A11" s="14">
        <v>45750</v>
      </c>
      <c r="B11" s="15">
        <v>20688</v>
      </c>
      <c r="C11" s="16" t="s">
        <v>21</v>
      </c>
      <c r="D11" s="17" t="s">
        <v>18</v>
      </c>
      <c r="E11" s="50">
        <v>59864</v>
      </c>
      <c r="F11" s="51">
        <v>10000</v>
      </c>
      <c r="G11" s="52"/>
      <c r="H11" s="52"/>
      <c r="I11" s="27"/>
      <c r="J11" s="25">
        <v>0</v>
      </c>
      <c r="K11" s="25">
        <f t="shared" si="0"/>
        <v>10000</v>
      </c>
      <c r="L11" s="14">
        <v>45749</v>
      </c>
      <c r="M11" s="2"/>
    </row>
    <row r="12" spans="1:13">
      <c r="A12" s="14">
        <v>45750</v>
      </c>
      <c r="B12" s="15">
        <v>20689</v>
      </c>
      <c r="C12" s="16" t="s">
        <v>22</v>
      </c>
      <c r="D12" s="17" t="s">
        <v>18</v>
      </c>
      <c r="E12" s="50">
        <v>59863</v>
      </c>
      <c r="F12" s="51">
        <v>237084.6</v>
      </c>
      <c r="G12" s="52"/>
      <c r="H12" s="52"/>
      <c r="I12" s="27"/>
      <c r="J12" s="25">
        <v>0</v>
      </c>
      <c r="K12" s="25">
        <f t="shared" si="0"/>
        <v>237084.6</v>
      </c>
      <c r="L12" s="14">
        <v>45749</v>
      </c>
      <c r="M12" s="2"/>
    </row>
    <row r="13" spans="1:13">
      <c r="A13" s="14">
        <v>45750</v>
      </c>
      <c r="B13" s="15">
        <v>20690</v>
      </c>
      <c r="C13" s="16" t="s">
        <v>23</v>
      </c>
      <c r="D13" s="17" t="s">
        <v>18</v>
      </c>
      <c r="E13" s="50">
        <v>59860</v>
      </c>
      <c r="F13" s="51">
        <v>13646.5</v>
      </c>
      <c r="G13" s="52"/>
      <c r="H13" s="52"/>
      <c r="I13" s="27"/>
      <c r="J13" s="25">
        <v>0</v>
      </c>
      <c r="K13" s="25">
        <f t="shared" si="0"/>
        <v>13646.5</v>
      </c>
      <c r="L13" s="14">
        <v>45750</v>
      </c>
      <c r="M13" s="2"/>
    </row>
    <row r="14" spans="6:11">
      <c r="F14" s="36">
        <f>SUM(F7:F13)</f>
        <v>344339.6</v>
      </c>
      <c r="G14" s="2"/>
      <c r="H14" s="2"/>
      <c r="I14" s="2"/>
      <c r="J14" s="36">
        <f>SUM(J7:J13)</f>
        <v>0</v>
      </c>
      <c r="K14" s="36">
        <f>SUM(K7:K13)</f>
        <v>344339.6</v>
      </c>
    </row>
    <row r="16" spans="1:4">
      <c r="A16" s="2" t="s">
        <v>24</v>
      </c>
      <c r="D16" s="2" t="s">
        <v>25</v>
      </c>
    </row>
    <row r="17" spans="1:1">
      <c r="A17" s="2"/>
    </row>
    <row r="18" spans="1:1">
      <c r="A18" s="2"/>
    </row>
    <row r="19" spans="1:4">
      <c r="A19" s="2" t="s">
        <v>26</v>
      </c>
      <c r="D19" s="2" t="s">
        <v>27</v>
      </c>
    </row>
    <row r="20" spans="1:4">
      <c r="A20" s="1" t="s">
        <v>28</v>
      </c>
      <c r="D20" s="1" t="s">
        <v>29</v>
      </c>
    </row>
    <row r="31" spans="1:1">
      <c r="A31" s="2" t="s">
        <v>0</v>
      </c>
    </row>
    <row r="32" spans="1:1">
      <c r="A32" s="2" t="s">
        <v>30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45750</v>
      </c>
      <c r="B37" s="15">
        <v>20573</v>
      </c>
      <c r="C37" s="16" t="s">
        <v>31</v>
      </c>
      <c r="D37" s="17" t="s">
        <v>32</v>
      </c>
      <c r="E37" s="15"/>
      <c r="F37" s="35"/>
      <c r="G37" s="19" t="s">
        <v>33</v>
      </c>
      <c r="H37" s="19">
        <v>4200840349</v>
      </c>
      <c r="I37" s="14">
        <v>45742</v>
      </c>
      <c r="J37" s="35">
        <v>126756.2</v>
      </c>
      <c r="K37" s="25">
        <f>F37+J37</f>
        <v>126756.2</v>
      </c>
      <c r="L37" s="14">
        <v>45751</v>
      </c>
      <c r="M37" s="2"/>
    </row>
    <row r="38" spans="1:13">
      <c r="A38" s="14">
        <v>45750</v>
      </c>
      <c r="B38" s="15">
        <v>20573</v>
      </c>
      <c r="C38" s="16" t="s">
        <v>31</v>
      </c>
      <c r="D38" s="17" t="s">
        <v>34</v>
      </c>
      <c r="E38" s="15"/>
      <c r="F38" s="35"/>
      <c r="G38" s="19" t="s">
        <v>33</v>
      </c>
      <c r="H38" s="19">
        <v>4200840349</v>
      </c>
      <c r="I38" s="14">
        <v>45742</v>
      </c>
      <c r="J38" s="35">
        <v>39480</v>
      </c>
      <c r="K38" s="25">
        <f>F38+J38</f>
        <v>39480</v>
      </c>
      <c r="L38" s="14">
        <v>45751</v>
      </c>
      <c r="M38" s="2"/>
    </row>
    <row r="39" spans="6:11">
      <c r="F39" s="36">
        <f t="shared" ref="F39:K39" si="1">SUM(F37:F38)</f>
        <v>0</v>
      </c>
      <c r="G39" s="2"/>
      <c r="H39" s="2"/>
      <c r="I39" s="2"/>
      <c r="J39" s="40">
        <f t="shared" si="1"/>
        <v>166236.2</v>
      </c>
      <c r="K39" s="36">
        <f t="shared" si="1"/>
        <v>166236.2</v>
      </c>
    </row>
    <row r="40" spans="6:11">
      <c r="F40" s="36"/>
      <c r="G40" s="2"/>
      <c r="H40" s="2"/>
      <c r="I40" s="2"/>
      <c r="J40" s="36"/>
      <c r="K40" s="36"/>
    </row>
    <row r="41" spans="6:11">
      <c r="F41" s="36"/>
      <c r="I41" s="1" t="s">
        <v>13</v>
      </c>
      <c r="K41" s="36"/>
    </row>
    <row r="42" spans="8:10">
      <c r="H42" s="2" t="s">
        <v>35</v>
      </c>
      <c r="J42" s="41" t="s">
        <v>36</v>
      </c>
    </row>
    <row r="43" spans="11:11">
      <c r="K43" s="41" t="s">
        <v>37</v>
      </c>
    </row>
    <row r="44" spans="7:11">
      <c r="G44" s="2" t="s">
        <v>38</v>
      </c>
      <c r="I44" s="42">
        <v>1000</v>
      </c>
      <c r="J44" s="43"/>
      <c r="K44" s="44">
        <f t="shared" ref="K44:K55" si="2">J43*I43</f>
        <v>0</v>
      </c>
    </row>
    <row r="45" spans="1:11">
      <c r="A45" s="2" t="s">
        <v>24</v>
      </c>
      <c r="D45" s="2" t="s">
        <v>25</v>
      </c>
      <c r="G45" s="2"/>
      <c r="I45" s="42">
        <v>500</v>
      </c>
      <c r="J45" s="43"/>
      <c r="K45" s="44">
        <f t="shared" si="2"/>
        <v>0</v>
      </c>
    </row>
    <row r="46" spans="1:11">
      <c r="A46" s="2"/>
      <c r="G46" s="2"/>
      <c r="I46" s="42">
        <v>200</v>
      </c>
      <c r="J46" s="43"/>
      <c r="K46" s="44">
        <f t="shared" si="2"/>
        <v>0</v>
      </c>
    </row>
    <row r="47" spans="1:11">
      <c r="A47" s="2"/>
      <c r="G47" s="2" t="s">
        <v>39</v>
      </c>
      <c r="I47" s="42">
        <v>100</v>
      </c>
      <c r="J47" s="43"/>
      <c r="K47" s="44">
        <f t="shared" si="2"/>
        <v>0</v>
      </c>
    </row>
    <row r="48" spans="1:11">
      <c r="A48" s="2" t="s">
        <v>26</v>
      </c>
      <c r="D48" s="2" t="s">
        <v>27</v>
      </c>
      <c r="G48" s="1" t="s">
        <v>40</v>
      </c>
      <c r="I48" s="42">
        <v>50</v>
      </c>
      <c r="J48" s="43"/>
      <c r="K48" s="44">
        <f t="shared" si="2"/>
        <v>0</v>
      </c>
    </row>
    <row r="49" spans="1:11">
      <c r="A49" s="1" t="s">
        <v>28</v>
      </c>
      <c r="D49" s="1" t="s">
        <v>29</v>
      </c>
      <c r="I49" s="42">
        <v>20</v>
      </c>
      <c r="J49" s="43"/>
      <c r="K49" s="44">
        <f t="shared" si="2"/>
        <v>0</v>
      </c>
    </row>
    <row r="50" spans="9:11">
      <c r="I50" s="42">
        <v>10</v>
      </c>
      <c r="J50" s="43"/>
      <c r="K50" s="44">
        <f t="shared" si="2"/>
        <v>0</v>
      </c>
    </row>
    <row r="51" spans="9:11">
      <c r="I51" s="42">
        <v>5</v>
      </c>
      <c r="J51" s="43"/>
      <c r="K51" s="44">
        <f t="shared" si="2"/>
        <v>0</v>
      </c>
    </row>
    <row r="52" spans="9:11">
      <c r="I52" s="42">
        <v>1</v>
      </c>
      <c r="J52" s="43"/>
      <c r="K52" s="44">
        <f t="shared" si="2"/>
        <v>0</v>
      </c>
    </row>
    <row r="53" spans="9:11">
      <c r="I53" s="42">
        <v>0.25</v>
      </c>
      <c r="J53" s="43"/>
      <c r="K53" s="44">
        <f t="shared" si="2"/>
        <v>0</v>
      </c>
    </row>
    <row r="54" spans="9:11">
      <c r="I54" s="45">
        <v>0.05</v>
      </c>
      <c r="J54" s="43"/>
      <c r="K54" s="44">
        <f t="shared" si="2"/>
        <v>0</v>
      </c>
    </row>
    <row r="55" spans="9:11">
      <c r="I55" s="2" t="s">
        <v>41</v>
      </c>
      <c r="K55" s="44">
        <f t="shared" si="2"/>
        <v>0</v>
      </c>
    </row>
    <row r="56" spans="9:11">
      <c r="I56" s="2" t="s">
        <v>42</v>
      </c>
      <c r="K56" s="46">
        <f>SUM(K44:K55)</f>
        <v>0</v>
      </c>
    </row>
    <row r="57" spans="11:11">
      <c r="K57" s="47">
        <f>J39</f>
        <v>166236.2</v>
      </c>
    </row>
    <row r="58" ht="9.75" spans="11:11">
      <c r="K58" s="48">
        <f>SUM(K56:K57)</f>
        <v>166236.2</v>
      </c>
    </row>
    <row r="59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workbookViewId="0">
      <selection activeCell="A34" sqref="$A34:$XFD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2857142857143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45763</v>
      </c>
      <c r="B7" s="15">
        <v>20582</v>
      </c>
      <c r="C7" s="16" t="s">
        <v>121</v>
      </c>
      <c r="D7" s="17" t="s">
        <v>18</v>
      </c>
      <c r="E7" s="15">
        <v>59890</v>
      </c>
      <c r="F7" s="35"/>
      <c r="G7" s="19" t="s">
        <v>66</v>
      </c>
      <c r="H7" s="19">
        <v>1402573</v>
      </c>
      <c r="I7" s="14">
        <v>45763</v>
      </c>
      <c r="J7" s="35">
        <v>51600.39</v>
      </c>
      <c r="K7" s="25">
        <f>F7+J7</f>
        <v>51600.39</v>
      </c>
      <c r="L7" s="14">
        <v>45768</v>
      </c>
      <c r="M7" s="2" t="s">
        <v>122</v>
      </c>
    </row>
    <row r="8" spans="1:13">
      <c r="A8" s="14">
        <v>45763</v>
      </c>
      <c r="B8" s="15">
        <v>20583</v>
      </c>
      <c r="C8" s="16" t="s">
        <v>123</v>
      </c>
      <c r="D8" s="17" t="s">
        <v>18</v>
      </c>
      <c r="E8" s="15">
        <v>59836</v>
      </c>
      <c r="F8" s="35"/>
      <c r="G8" s="19" t="s">
        <v>63</v>
      </c>
      <c r="H8" s="19">
        <v>1000003819</v>
      </c>
      <c r="I8" s="14">
        <v>45758</v>
      </c>
      <c r="J8" s="35">
        <v>22156.59</v>
      </c>
      <c r="K8" s="25">
        <f>F8+J8</f>
        <v>22156.59</v>
      </c>
      <c r="L8" s="14">
        <v>45768</v>
      </c>
      <c r="M8" s="2" t="s">
        <v>124</v>
      </c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73756.98</v>
      </c>
      <c r="K9" s="36">
        <f t="shared" si="0"/>
        <v>73756.98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39</v>
      </c>
      <c r="I17" s="42">
        <v>100</v>
      </c>
      <c r="J17" s="43"/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41</v>
      </c>
      <c r="K25" s="44">
        <f t="shared" si="1"/>
        <v>0</v>
      </c>
    </row>
    <row r="26" spans="9:11">
      <c r="I26" s="2" t="s">
        <v>42</v>
      </c>
      <c r="K26" s="46">
        <f>SUM(K14:K25)</f>
        <v>0</v>
      </c>
    </row>
    <row r="27" spans="11:11">
      <c r="K27" s="47">
        <f>J9</f>
        <v>73756.98</v>
      </c>
    </row>
    <row r="28" ht="9.75" spans="11:11">
      <c r="K28" s="48">
        <f>SUM(K26:K27)</f>
        <v>73756.98</v>
      </c>
    </row>
    <row r="29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45768</v>
      </c>
      <c r="B40" s="15">
        <v>20741</v>
      </c>
      <c r="C40" s="16" t="s">
        <v>125</v>
      </c>
      <c r="D40" s="17" t="s">
        <v>32</v>
      </c>
      <c r="E40" s="50">
        <v>59931</v>
      </c>
      <c r="F40" s="51"/>
      <c r="G40" s="52"/>
      <c r="H40" s="52"/>
      <c r="I40" s="27"/>
      <c r="J40" s="25">
        <v>49343.72</v>
      </c>
      <c r="K40" s="25">
        <f t="shared" ref="K40:K50" si="2">J40+F40</f>
        <v>49343.72</v>
      </c>
      <c r="L40" s="14">
        <v>45768</v>
      </c>
      <c r="M40" s="2" t="s">
        <v>126</v>
      </c>
    </row>
    <row r="41" s="1" customFormat="1" spans="1:13">
      <c r="A41" s="14">
        <v>45768</v>
      </c>
      <c r="B41" s="15">
        <v>20742</v>
      </c>
      <c r="C41" s="16" t="s">
        <v>127</v>
      </c>
      <c r="D41" s="17" t="s">
        <v>18</v>
      </c>
      <c r="E41" s="50">
        <v>59918</v>
      </c>
      <c r="F41" s="51">
        <v>41132.2</v>
      </c>
      <c r="G41" s="52"/>
      <c r="H41" s="52"/>
      <c r="I41" s="27"/>
      <c r="J41" s="25">
        <v>0</v>
      </c>
      <c r="K41" s="25">
        <f t="shared" si="2"/>
        <v>41132.2</v>
      </c>
      <c r="L41" s="14">
        <v>45768</v>
      </c>
      <c r="M41" s="2"/>
    </row>
    <row r="42" s="1" customFormat="1" spans="1:13">
      <c r="A42" s="14">
        <v>45768</v>
      </c>
      <c r="B42" s="15">
        <v>20743</v>
      </c>
      <c r="C42" s="16" t="s">
        <v>128</v>
      </c>
      <c r="D42" s="17" t="s">
        <v>18</v>
      </c>
      <c r="E42" s="50">
        <v>59921</v>
      </c>
      <c r="F42" s="51">
        <v>22156.5</v>
      </c>
      <c r="G42" s="52"/>
      <c r="H42" s="52"/>
      <c r="I42" s="27"/>
      <c r="J42" s="25">
        <v>0</v>
      </c>
      <c r="K42" s="25">
        <f t="shared" si="2"/>
        <v>22156.5</v>
      </c>
      <c r="L42" s="14">
        <v>45768</v>
      </c>
      <c r="M42" s="2"/>
    </row>
    <row r="43" s="1" customFormat="1" spans="1:13">
      <c r="A43" s="14">
        <v>45768</v>
      </c>
      <c r="B43" s="15">
        <v>20744</v>
      </c>
      <c r="C43" s="16" t="s">
        <v>129</v>
      </c>
      <c r="D43" s="17" t="s">
        <v>18</v>
      </c>
      <c r="E43" s="50">
        <v>59922</v>
      </c>
      <c r="F43" s="51">
        <v>36392.4</v>
      </c>
      <c r="G43" s="52"/>
      <c r="H43" s="52"/>
      <c r="I43" s="27"/>
      <c r="J43" s="25">
        <v>0</v>
      </c>
      <c r="K43" s="25">
        <f t="shared" si="2"/>
        <v>36392.4</v>
      </c>
      <c r="L43" s="14">
        <v>45768</v>
      </c>
      <c r="M43" s="2"/>
    </row>
    <row r="44" s="1" customFormat="1" spans="1:13">
      <c r="A44" s="14">
        <v>45768</v>
      </c>
      <c r="B44" s="15">
        <v>20745</v>
      </c>
      <c r="C44" s="16" t="s">
        <v>130</v>
      </c>
      <c r="D44" s="17" t="s">
        <v>18</v>
      </c>
      <c r="E44" s="50">
        <v>59924</v>
      </c>
      <c r="F44" s="51">
        <v>21076.2</v>
      </c>
      <c r="G44" s="52"/>
      <c r="H44" s="52"/>
      <c r="I44" s="27"/>
      <c r="J44" s="25">
        <v>0</v>
      </c>
      <c r="K44" s="25">
        <f t="shared" si="2"/>
        <v>21076.2</v>
      </c>
      <c r="L44" s="14">
        <v>45768</v>
      </c>
      <c r="M44" s="2"/>
    </row>
    <row r="45" s="1" customFormat="1" spans="1:13">
      <c r="A45" s="14">
        <v>45768</v>
      </c>
      <c r="B45" s="15">
        <v>20746</v>
      </c>
      <c r="C45" s="16" t="s">
        <v>131</v>
      </c>
      <c r="D45" s="17" t="s">
        <v>18</v>
      </c>
      <c r="E45" s="50">
        <v>59925</v>
      </c>
      <c r="F45" s="51">
        <v>42152.4</v>
      </c>
      <c r="G45" s="52"/>
      <c r="H45" s="52"/>
      <c r="I45" s="27"/>
      <c r="J45" s="25">
        <v>0</v>
      </c>
      <c r="K45" s="25">
        <f t="shared" si="2"/>
        <v>42152.4</v>
      </c>
      <c r="L45" s="14">
        <v>45768</v>
      </c>
      <c r="M45" s="2"/>
    </row>
    <row r="46" s="1" customFormat="1" spans="1:13">
      <c r="A46" s="14">
        <v>45768</v>
      </c>
      <c r="B46" s="15">
        <v>20747</v>
      </c>
      <c r="C46" s="16" t="s">
        <v>132</v>
      </c>
      <c r="D46" s="17" t="s">
        <v>18</v>
      </c>
      <c r="E46" s="50">
        <v>59926</v>
      </c>
      <c r="F46" s="51">
        <v>44712.4</v>
      </c>
      <c r="G46" s="52"/>
      <c r="H46" s="52"/>
      <c r="I46" s="27"/>
      <c r="J46" s="25">
        <v>0</v>
      </c>
      <c r="K46" s="25">
        <f t="shared" si="2"/>
        <v>44712.4</v>
      </c>
      <c r="L46" s="14">
        <v>45768</v>
      </c>
      <c r="M46" s="2"/>
    </row>
    <row r="47" s="1" customFormat="1" spans="1:13">
      <c r="A47" s="14">
        <v>45768</v>
      </c>
      <c r="B47" s="15">
        <v>20748</v>
      </c>
      <c r="C47" s="16" t="s">
        <v>133</v>
      </c>
      <c r="D47" s="17" t="s">
        <v>18</v>
      </c>
      <c r="E47" s="50">
        <v>59928</v>
      </c>
      <c r="F47" s="51">
        <v>43948.6</v>
      </c>
      <c r="G47" s="52"/>
      <c r="H47" s="52"/>
      <c r="I47" s="27"/>
      <c r="J47" s="25">
        <v>0</v>
      </c>
      <c r="K47" s="25">
        <f t="shared" si="2"/>
        <v>43948.6</v>
      </c>
      <c r="L47" s="14">
        <v>45768</v>
      </c>
      <c r="M47" s="2"/>
    </row>
    <row r="48" s="1" customFormat="1" spans="1:13">
      <c r="A48" s="14">
        <v>45768</v>
      </c>
      <c r="B48" s="15">
        <v>20748</v>
      </c>
      <c r="C48" s="16" t="s">
        <v>133</v>
      </c>
      <c r="D48" s="17" t="s">
        <v>59</v>
      </c>
      <c r="E48" s="50">
        <v>59928</v>
      </c>
      <c r="F48" s="51">
        <v>0.4</v>
      </c>
      <c r="G48" s="52"/>
      <c r="H48" s="52"/>
      <c r="I48" s="27"/>
      <c r="J48" s="25">
        <v>0</v>
      </c>
      <c r="K48" s="25">
        <f t="shared" si="2"/>
        <v>0.4</v>
      </c>
      <c r="L48" s="14">
        <v>45768</v>
      </c>
      <c r="M48" s="2"/>
    </row>
    <row r="49" s="1" customFormat="1" spans="1:13">
      <c r="A49" s="14">
        <v>45768</v>
      </c>
      <c r="B49" s="15">
        <v>20749</v>
      </c>
      <c r="C49" s="16" t="s">
        <v>134</v>
      </c>
      <c r="D49" s="17" t="s">
        <v>32</v>
      </c>
      <c r="E49" s="50">
        <v>59930</v>
      </c>
      <c r="F49" s="51">
        <v>21336.2</v>
      </c>
      <c r="G49" s="52"/>
      <c r="H49" s="52"/>
      <c r="I49" s="27"/>
      <c r="J49" s="25">
        <v>0</v>
      </c>
      <c r="K49" s="25">
        <f t="shared" si="2"/>
        <v>21336.2</v>
      </c>
      <c r="L49" s="14">
        <v>45768</v>
      </c>
      <c r="M49" s="2"/>
    </row>
    <row r="50" s="1" customFormat="1" spans="1:13">
      <c r="A50" s="14">
        <v>45768</v>
      </c>
      <c r="B50" s="15">
        <v>20749</v>
      </c>
      <c r="C50" s="16" t="s">
        <v>134</v>
      </c>
      <c r="D50" s="53" t="s">
        <v>135</v>
      </c>
      <c r="E50" s="50"/>
      <c r="F50" s="51">
        <v>600</v>
      </c>
      <c r="G50" s="52"/>
      <c r="H50" s="52"/>
      <c r="I50" s="27"/>
      <c r="J50" s="25">
        <v>0</v>
      </c>
      <c r="K50" s="25">
        <f t="shared" si="2"/>
        <v>600</v>
      </c>
      <c r="L50" s="14">
        <v>45768</v>
      </c>
      <c r="M50" s="2"/>
    </row>
    <row r="51" s="1" customFormat="1" spans="6:11">
      <c r="F51" s="36">
        <f>SUM(F40:F50)</f>
        <v>273507.3</v>
      </c>
      <c r="G51" s="2"/>
      <c r="H51" s="2"/>
      <c r="I51" s="2"/>
      <c r="J51" s="36">
        <f>SUM(J40:J50)</f>
        <v>49343.72</v>
      </c>
      <c r="K51" s="36">
        <f>SUM(K40:K50)</f>
        <v>322851.02</v>
      </c>
    </row>
    <row r="53" s="1" customFormat="1" spans="1:4">
      <c r="A53" s="2" t="s">
        <v>24</v>
      </c>
      <c r="D53" s="2" t="s">
        <v>25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26</v>
      </c>
      <c r="D56" s="2" t="s">
        <v>27</v>
      </c>
    </row>
    <row r="57" s="1" customFormat="1" spans="1:4">
      <c r="A57" s="1" t="s">
        <v>28</v>
      </c>
      <c r="D57" s="1" t="s">
        <v>29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130" zoomScaleNormal="130" workbookViewId="0">
      <selection activeCell="F18" sqref="F1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2857142857143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45768</v>
      </c>
      <c r="B7" s="15">
        <v>20584</v>
      </c>
      <c r="C7" s="16" t="s">
        <v>136</v>
      </c>
      <c r="D7" s="17" t="s">
        <v>18</v>
      </c>
      <c r="E7" s="15">
        <v>59816</v>
      </c>
      <c r="F7" s="35"/>
      <c r="G7" s="19" t="s">
        <v>137</v>
      </c>
      <c r="H7" s="19">
        <v>1517440</v>
      </c>
      <c r="I7" s="14">
        <v>45742</v>
      </c>
      <c r="J7" s="35">
        <v>21676</v>
      </c>
      <c r="K7" s="25">
        <f>F7+J7</f>
        <v>21676</v>
      </c>
      <c r="L7" s="14">
        <v>45769</v>
      </c>
      <c r="M7" s="2"/>
    </row>
    <row r="8" spans="1:13">
      <c r="A8" s="14">
        <v>45768</v>
      </c>
      <c r="B8" s="15">
        <v>20584</v>
      </c>
      <c r="C8" s="16" t="s">
        <v>138</v>
      </c>
      <c r="D8" s="17" t="s">
        <v>18</v>
      </c>
      <c r="E8" s="15">
        <v>59642</v>
      </c>
      <c r="F8" s="35"/>
      <c r="G8" s="19" t="s">
        <v>137</v>
      </c>
      <c r="H8" s="19">
        <v>1517440</v>
      </c>
      <c r="I8" s="14">
        <v>45742</v>
      </c>
      <c r="J8" s="35">
        <v>24376</v>
      </c>
      <c r="K8" s="35">
        <v>24376</v>
      </c>
      <c r="L8" s="14">
        <v>45769</v>
      </c>
      <c r="M8" s="2"/>
    </row>
    <row r="9" spans="1:13">
      <c r="A9" s="14">
        <v>45768</v>
      </c>
      <c r="B9" s="15">
        <v>20585</v>
      </c>
      <c r="C9" s="16" t="s">
        <v>136</v>
      </c>
      <c r="D9" s="53" t="s">
        <v>139</v>
      </c>
      <c r="E9" s="89" t="s">
        <v>110</v>
      </c>
      <c r="F9" s="35"/>
      <c r="G9" s="19" t="s">
        <v>137</v>
      </c>
      <c r="H9" s="19">
        <v>1517523</v>
      </c>
      <c r="I9" s="14">
        <v>45759</v>
      </c>
      <c r="J9" s="35">
        <v>1500</v>
      </c>
      <c r="K9" s="25">
        <f>F9+J9</f>
        <v>1500</v>
      </c>
      <c r="L9" s="14">
        <v>45769</v>
      </c>
      <c r="M9" s="2"/>
    </row>
    <row r="10" spans="6:11">
      <c r="F10" s="36">
        <f t="shared" ref="F10:K10" si="0">SUM(F7:F9)</f>
        <v>0</v>
      </c>
      <c r="G10" s="2"/>
      <c r="H10" s="2"/>
      <c r="I10" s="2"/>
      <c r="J10" s="40">
        <f t="shared" si="0"/>
        <v>47552</v>
      </c>
      <c r="K10" s="36">
        <f t="shared" si="0"/>
        <v>47552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35</v>
      </c>
      <c r="J13" s="41" t="s">
        <v>36</v>
      </c>
    </row>
    <row r="14" spans="11:11">
      <c r="K14" s="41" t="s">
        <v>37</v>
      </c>
    </row>
    <row r="15" spans="7:11">
      <c r="G15" s="2" t="s">
        <v>38</v>
      </c>
      <c r="I15" s="42">
        <v>1000</v>
      </c>
      <c r="J15" s="43"/>
      <c r="K15" s="44">
        <f t="shared" ref="K15:K26" si="1">J14*I14</f>
        <v>0</v>
      </c>
    </row>
    <row r="16" spans="1:11">
      <c r="A16" s="2" t="s">
        <v>24</v>
      </c>
      <c r="D16" s="2" t="s">
        <v>25</v>
      </c>
      <c r="G16" s="2"/>
      <c r="I16" s="42">
        <v>500</v>
      </c>
      <c r="J16" s="43"/>
      <c r="K16" s="44">
        <f t="shared" si="1"/>
        <v>0</v>
      </c>
    </row>
    <row r="17" spans="1:11">
      <c r="A17" s="2"/>
      <c r="G17" s="2"/>
      <c r="I17" s="42">
        <v>200</v>
      </c>
      <c r="J17" s="43"/>
      <c r="K17" s="44">
        <f t="shared" si="1"/>
        <v>0</v>
      </c>
    </row>
    <row r="18" spans="1:11">
      <c r="A18" s="2"/>
      <c r="G18" s="2" t="s">
        <v>39</v>
      </c>
      <c r="I18" s="42">
        <v>100</v>
      </c>
      <c r="J18" s="43"/>
      <c r="K18" s="44">
        <f t="shared" si="1"/>
        <v>0</v>
      </c>
    </row>
    <row r="19" spans="1:11">
      <c r="A19" s="2" t="s">
        <v>26</v>
      </c>
      <c r="D19" s="2" t="s">
        <v>27</v>
      </c>
      <c r="G19" s="1" t="s">
        <v>40</v>
      </c>
      <c r="I19" s="42">
        <v>50</v>
      </c>
      <c r="J19" s="43"/>
      <c r="K19" s="44">
        <f t="shared" si="1"/>
        <v>0</v>
      </c>
    </row>
    <row r="20" spans="1:11">
      <c r="A20" s="1" t="s">
        <v>28</v>
      </c>
      <c r="D20" s="1" t="s">
        <v>29</v>
      </c>
      <c r="I20" s="42">
        <v>20</v>
      </c>
      <c r="J20" s="43"/>
      <c r="K20" s="44">
        <f t="shared" si="1"/>
        <v>0</v>
      </c>
    </row>
    <row r="21" spans="9:11">
      <c r="I21" s="42">
        <v>10</v>
      </c>
      <c r="J21" s="43"/>
      <c r="K21" s="44">
        <f t="shared" si="1"/>
        <v>0</v>
      </c>
    </row>
    <row r="22" spans="9:11">
      <c r="I22" s="42">
        <v>5</v>
      </c>
      <c r="J22" s="43"/>
      <c r="K22" s="44">
        <f t="shared" si="1"/>
        <v>0</v>
      </c>
    </row>
    <row r="23" spans="9:11">
      <c r="I23" s="42">
        <v>1</v>
      </c>
      <c r="J23" s="43"/>
      <c r="K23" s="44">
        <f t="shared" si="1"/>
        <v>0</v>
      </c>
    </row>
    <row r="24" spans="9:11">
      <c r="I24" s="42">
        <v>0.25</v>
      </c>
      <c r="J24" s="43"/>
      <c r="K24" s="44">
        <f t="shared" si="1"/>
        <v>0</v>
      </c>
    </row>
    <row r="25" spans="9:11">
      <c r="I25" s="45">
        <v>0.05</v>
      </c>
      <c r="J25" s="43"/>
      <c r="K25" s="44">
        <f t="shared" si="1"/>
        <v>0</v>
      </c>
    </row>
    <row r="26" spans="9:11">
      <c r="I26" s="2" t="s">
        <v>41</v>
      </c>
      <c r="K26" s="44">
        <f t="shared" si="1"/>
        <v>0</v>
      </c>
    </row>
    <row r="27" spans="9:11">
      <c r="I27" s="2" t="s">
        <v>42</v>
      </c>
      <c r="K27" s="46">
        <f>SUM(K15:K26)</f>
        <v>0</v>
      </c>
    </row>
    <row r="28" spans="11:11">
      <c r="K28" s="47">
        <f>J10</f>
        <v>47552</v>
      </c>
    </row>
    <row r="29" ht="9.75" spans="11:11">
      <c r="K29" s="48">
        <f>SUM(K27:K28)</f>
        <v>47552</v>
      </c>
    </row>
    <row r="30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45" zoomScaleNormal="145" workbookViewId="0">
      <selection activeCell="A1" sqref="A1:L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2857142857143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customHeight="1" spans="1:12">
      <c r="A4" s="3" t="s">
        <v>2</v>
      </c>
      <c r="B4" s="37" t="s">
        <v>70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39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45770</v>
      </c>
      <c r="B7" s="15" t="s">
        <v>140</v>
      </c>
      <c r="C7" s="16" t="s">
        <v>72</v>
      </c>
      <c r="D7" s="17" t="s">
        <v>18</v>
      </c>
      <c r="E7" s="15" t="s">
        <v>141</v>
      </c>
      <c r="F7" s="35">
        <v>7795</v>
      </c>
      <c r="G7" s="19"/>
      <c r="H7" s="19"/>
      <c r="I7" s="14"/>
      <c r="J7" s="35"/>
      <c r="K7" s="25">
        <f>J7+F7</f>
        <v>7795</v>
      </c>
      <c r="L7" s="14">
        <v>45770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3">
      <c r="F9" s="36">
        <f>SUM(F4:F8)</f>
        <v>7795</v>
      </c>
      <c r="G9" s="2"/>
      <c r="H9" s="2"/>
      <c r="I9" s="2"/>
      <c r="J9" s="36">
        <f>SUM(J7:J8)</f>
        <v>0</v>
      </c>
      <c r="K9" s="36">
        <f>SUM(K8:K8)</f>
        <v>0</v>
      </c>
      <c r="M9" s="2"/>
    </row>
    <row r="10" spans="9:9">
      <c r="I10" s="1" t="s">
        <v>13</v>
      </c>
    </row>
    <row r="11" spans="8:11">
      <c r="H11" s="2" t="s">
        <v>35</v>
      </c>
      <c r="J11" s="41" t="s">
        <v>36</v>
      </c>
      <c r="K11" s="41" t="s">
        <v>37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38</v>
      </c>
      <c r="I13" s="42">
        <v>1000</v>
      </c>
      <c r="J13" s="43">
        <v>4</v>
      </c>
      <c r="K13" s="44">
        <f t="shared" ref="K13:K23" si="0">J13*I13</f>
        <v>4000</v>
      </c>
    </row>
    <row r="14" spans="1:11">
      <c r="A14" s="2"/>
      <c r="G14" s="2"/>
      <c r="I14" s="42">
        <v>500</v>
      </c>
      <c r="J14" s="43">
        <v>3</v>
      </c>
      <c r="K14" s="44">
        <f t="shared" si="0"/>
        <v>1500</v>
      </c>
    </row>
    <row r="15" spans="1:11">
      <c r="A15" s="2"/>
      <c r="G15" s="2"/>
      <c r="I15" s="42">
        <v>200</v>
      </c>
      <c r="J15" s="43">
        <v>3</v>
      </c>
      <c r="K15" s="44">
        <f t="shared" si="0"/>
        <v>600</v>
      </c>
    </row>
    <row r="16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17</v>
      </c>
      <c r="K16" s="44">
        <f t="shared" si="0"/>
        <v>1700</v>
      </c>
    </row>
    <row r="17" spans="1:11">
      <c r="A17" s="1" t="s">
        <v>28</v>
      </c>
      <c r="D17" s="1" t="s">
        <v>29</v>
      </c>
      <c r="G17" s="1" t="s">
        <v>40</v>
      </c>
      <c r="I17" s="42">
        <v>50</v>
      </c>
      <c r="J17" s="43"/>
      <c r="K17" s="44">
        <f t="shared" si="0"/>
        <v>0</v>
      </c>
    </row>
    <row r="18" spans="9:11">
      <c r="I18" s="42">
        <v>20</v>
      </c>
      <c r="J18" s="43"/>
      <c r="K18" s="44">
        <f t="shared" si="0"/>
        <v>0</v>
      </c>
    </row>
    <row r="19" spans="9:11">
      <c r="I19" s="42">
        <v>10</v>
      </c>
      <c r="J19" s="43"/>
      <c r="K19" s="44">
        <f t="shared" si="0"/>
        <v>0</v>
      </c>
    </row>
    <row r="20" spans="9:11">
      <c r="I20" s="42">
        <v>5</v>
      </c>
      <c r="J20" s="43"/>
      <c r="K20" s="44">
        <f t="shared" si="0"/>
        <v>0</v>
      </c>
    </row>
    <row r="21" spans="9:11">
      <c r="I21" s="42">
        <v>1</v>
      </c>
      <c r="J21" s="43"/>
      <c r="K21" s="44">
        <f t="shared" si="0"/>
        <v>0</v>
      </c>
    </row>
    <row r="22" spans="9:11">
      <c r="I22" s="42">
        <v>0.25</v>
      </c>
      <c r="J22" s="43"/>
      <c r="K22" s="44">
        <f t="shared" si="0"/>
        <v>0</v>
      </c>
    </row>
    <row r="23" spans="9:11">
      <c r="I23" s="45">
        <v>0.05</v>
      </c>
      <c r="J23" s="43"/>
      <c r="K23" s="44">
        <f t="shared" si="0"/>
        <v>0</v>
      </c>
    </row>
    <row r="24" spans="9:11">
      <c r="I24" s="2" t="s">
        <v>41</v>
      </c>
      <c r="K24" s="49">
        <f>SUM(K13:K23)</f>
        <v>7800</v>
      </c>
    </row>
    <row r="25" spans="9:11">
      <c r="I25" s="2" t="s">
        <v>42</v>
      </c>
      <c r="K25" s="47">
        <f>J9</f>
        <v>0</v>
      </c>
    </row>
    <row r="26" ht="9.75" spans="11:11">
      <c r="K26" s="48">
        <f>SUM(K24:K25)</f>
        <v>7800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M69"/>
  <sheetViews>
    <sheetView zoomScale="70" zoomScaleNormal="70" zoomScaleSheetLayoutView="75" workbookViewId="0">
      <selection activeCell="K69" sqref="K69"/>
    </sheetView>
  </sheetViews>
  <sheetFormatPr defaultColWidth="9" defaultRowHeight="18.75"/>
  <cols>
    <col min="1" max="1" width="20" style="56" customWidth="1"/>
    <col min="2" max="2" width="13" style="56" customWidth="1"/>
    <col min="3" max="3" width="63.8571428571429" style="56" customWidth="1"/>
    <col min="4" max="4" width="20" style="56" customWidth="1"/>
    <col min="5" max="5" width="17.1428571428571" style="56" customWidth="1"/>
    <col min="6" max="6" width="18.2857142857143" style="56" customWidth="1"/>
    <col min="7" max="7" width="9.14285714285714" style="56"/>
    <col min="8" max="8" width="11.8571428571429" style="56" customWidth="1"/>
    <col min="9" max="9" width="21.2857142857143" style="56" customWidth="1"/>
    <col min="10" max="10" width="22.4285714285714" style="56" customWidth="1"/>
    <col min="11" max="11" width="18.4285714285714" style="56" customWidth="1"/>
    <col min="12" max="12" width="16.4285714285714" style="56" customWidth="1"/>
    <col min="13" max="16384" width="9.14285714285714" style="56"/>
  </cols>
  <sheetData>
    <row r="8" s="55" customFormat="1" ht="18" spans="1:1">
      <c r="A8" s="57" t="s">
        <v>0</v>
      </c>
    </row>
    <row r="9" s="55" customFormat="1" ht="18" spans="1:1">
      <c r="A9" s="57" t="s">
        <v>1</v>
      </c>
    </row>
    <row r="10" s="55" customFormat="1" ht="18"/>
    <row r="11" s="55" customFormat="1" ht="18" spans="1:12">
      <c r="A11" s="58" t="s">
        <v>2</v>
      </c>
      <c r="B11" s="58" t="s">
        <v>3</v>
      </c>
      <c r="C11" s="58" t="s">
        <v>4</v>
      </c>
      <c r="D11" s="58" t="s">
        <v>5</v>
      </c>
      <c r="E11" s="58" t="s">
        <v>6</v>
      </c>
      <c r="F11" s="58" t="s">
        <v>7</v>
      </c>
      <c r="G11" s="59" t="s">
        <v>8</v>
      </c>
      <c r="H11" s="60"/>
      <c r="I11" s="60"/>
      <c r="J11" s="76"/>
      <c r="K11" s="58" t="s">
        <v>9</v>
      </c>
      <c r="L11" s="58" t="s">
        <v>10</v>
      </c>
    </row>
    <row r="12" s="55" customFormat="1" ht="18" spans="1:12">
      <c r="A12" s="61"/>
      <c r="B12" s="61"/>
      <c r="C12" s="61"/>
      <c r="D12" s="61"/>
      <c r="E12" s="61"/>
      <c r="F12" s="61"/>
      <c r="G12" s="58" t="s">
        <v>11</v>
      </c>
      <c r="H12" s="58" t="s">
        <v>12</v>
      </c>
      <c r="I12" s="58" t="s">
        <v>13</v>
      </c>
      <c r="J12" s="58" t="s">
        <v>14</v>
      </c>
      <c r="K12" s="61"/>
      <c r="L12" s="61"/>
    </row>
    <row r="13" s="55" customFormat="1" ht="18" spans="1:1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="55" customFormat="1" ht="18" spans="1:13">
      <c r="A14" s="63">
        <v>45771</v>
      </c>
      <c r="B14" s="64">
        <v>20750</v>
      </c>
      <c r="C14" s="65" t="s">
        <v>111</v>
      </c>
      <c r="D14" s="66" t="s">
        <v>18</v>
      </c>
      <c r="E14" s="64">
        <v>59929</v>
      </c>
      <c r="F14" s="67">
        <v>30844.5</v>
      </c>
      <c r="G14" s="68"/>
      <c r="H14" s="68"/>
      <c r="I14" s="63"/>
      <c r="J14" s="67">
        <v>0</v>
      </c>
      <c r="K14" s="77">
        <f>F14+J14</f>
        <v>30844.5</v>
      </c>
      <c r="L14" s="63">
        <v>45763</v>
      </c>
      <c r="M14" s="57"/>
    </row>
    <row r="15" s="55" customFormat="1" ht="18" spans="1:13">
      <c r="A15" s="63"/>
      <c r="B15" s="64"/>
      <c r="C15" s="65"/>
      <c r="D15" s="69"/>
      <c r="E15" s="70"/>
      <c r="F15" s="67"/>
      <c r="G15" s="68"/>
      <c r="H15" s="68"/>
      <c r="I15" s="63"/>
      <c r="J15" s="67"/>
      <c r="K15" s="77"/>
      <c r="L15" s="63"/>
      <c r="M15" s="57"/>
    </row>
    <row r="16" s="55" customFormat="1" ht="18" spans="6:11">
      <c r="F16" s="71">
        <f t="shared" ref="F16:K16" si="0">SUM(F14:F15)</f>
        <v>30844.5</v>
      </c>
      <c r="G16" s="57"/>
      <c r="H16" s="57"/>
      <c r="I16" s="57"/>
      <c r="J16" s="78">
        <f t="shared" si="0"/>
        <v>0</v>
      </c>
      <c r="K16" s="71">
        <f t="shared" si="0"/>
        <v>30844.5</v>
      </c>
    </row>
    <row r="17" s="55" customFormat="1" ht="18" spans="6:11">
      <c r="F17" s="71"/>
      <c r="G17" s="57"/>
      <c r="H17" s="57"/>
      <c r="I17" s="57"/>
      <c r="J17" s="71"/>
      <c r="K17" s="71"/>
    </row>
    <row r="18" s="55" customFormat="1" ht="18" spans="6:11">
      <c r="F18" s="71"/>
      <c r="I18" s="55" t="s">
        <v>13</v>
      </c>
      <c r="K18" s="71"/>
    </row>
    <row r="19" s="55" customFormat="1" ht="18" spans="8:10">
      <c r="H19" s="57" t="s">
        <v>35</v>
      </c>
      <c r="J19" s="72" t="s">
        <v>36</v>
      </c>
    </row>
    <row r="20" s="55" customFormat="1" ht="18" spans="11:11">
      <c r="K20" s="79" t="s">
        <v>37</v>
      </c>
    </row>
    <row r="21" s="55" customFormat="1" ht="18" spans="7:11">
      <c r="G21" s="57" t="s">
        <v>38</v>
      </c>
      <c r="I21" s="80">
        <v>1000</v>
      </c>
      <c r="J21" s="81">
        <v>30</v>
      </c>
      <c r="K21" s="82">
        <f>I21*J21</f>
        <v>30000</v>
      </c>
    </row>
    <row r="22" s="55" customFormat="1" ht="18" spans="1:11">
      <c r="A22" s="57" t="s">
        <v>24</v>
      </c>
      <c r="D22" s="57" t="s">
        <v>25</v>
      </c>
      <c r="G22" s="57"/>
      <c r="I22" s="80">
        <v>500</v>
      </c>
      <c r="J22" s="81">
        <v>1</v>
      </c>
      <c r="K22" s="82">
        <f>I22*J22</f>
        <v>500</v>
      </c>
    </row>
    <row r="23" s="55" customFormat="1" ht="18" spans="1:11">
      <c r="A23" s="57"/>
      <c r="G23" s="57"/>
      <c r="I23" s="80">
        <v>200</v>
      </c>
      <c r="J23" s="81"/>
      <c r="K23" s="82" t="s">
        <v>142</v>
      </c>
    </row>
    <row r="24" s="55" customFormat="1" ht="18" spans="1:11">
      <c r="A24" s="57"/>
      <c r="G24" s="57" t="s">
        <v>39</v>
      </c>
      <c r="I24" s="80">
        <v>100</v>
      </c>
      <c r="J24" s="81">
        <v>3</v>
      </c>
      <c r="K24" s="82">
        <f>I24*J24</f>
        <v>300</v>
      </c>
    </row>
    <row r="25" s="55" customFormat="1" ht="18" spans="1:11">
      <c r="A25" s="57" t="s">
        <v>26</v>
      </c>
      <c r="D25" s="57" t="s">
        <v>27</v>
      </c>
      <c r="G25" s="55" t="s">
        <v>40</v>
      </c>
      <c r="I25" s="80">
        <v>50</v>
      </c>
      <c r="J25" s="81"/>
      <c r="K25" s="82">
        <f>I25*J25</f>
        <v>0</v>
      </c>
    </row>
    <row r="26" s="55" customFormat="1" ht="18" spans="1:11">
      <c r="A26" s="55" t="s">
        <v>28</v>
      </c>
      <c r="D26" s="55" t="s">
        <v>29</v>
      </c>
      <c r="I26" s="80">
        <v>20</v>
      </c>
      <c r="J26" s="81">
        <v>2</v>
      </c>
      <c r="K26" s="82">
        <f>I26*J26</f>
        <v>40</v>
      </c>
    </row>
    <row r="27" s="55" customFormat="1" ht="18" spans="9:11">
      <c r="I27" s="80">
        <v>10</v>
      </c>
      <c r="J27" s="81"/>
      <c r="K27" s="82" t="s">
        <v>142</v>
      </c>
    </row>
    <row r="28" s="55" customFormat="1" ht="18" spans="9:11">
      <c r="I28" s="80">
        <v>5</v>
      </c>
      <c r="J28" s="81"/>
      <c r="K28" s="82">
        <f t="shared" ref="K21:K32" si="1">J27*I27</f>
        <v>0</v>
      </c>
    </row>
    <row r="29" s="55" customFormat="1" ht="18" spans="6:11">
      <c r="F29" s="72" t="s">
        <v>143</v>
      </c>
      <c r="G29" s="72"/>
      <c r="I29" s="80">
        <v>1</v>
      </c>
      <c r="J29" s="81">
        <v>4</v>
      </c>
      <c r="K29" s="82">
        <f>I29*J29</f>
        <v>4</v>
      </c>
    </row>
    <row r="30" s="55" customFormat="1" ht="18" spans="9:11">
      <c r="I30" s="80">
        <v>0.25</v>
      </c>
      <c r="J30" s="81"/>
      <c r="K30" s="82">
        <f>I30*J30</f>
        <v>0</v>
      </c>
    </row>
    <row r="31" s="55" customFormat="1" ht="18" spans="9:11">
      <c r="I31" s="83">
        <v>0.05</v>
      </c>
      <c r="J31" s="81">
        <v>8</v>
      </c>
      <c r="K31" s="82">
        <f>I31*J31</f>
        <v>0.4</v>
      </c>
    </row>
    <row r="32" s="55" customFormat="1" ht="18" spans="9:11">
      <c r="I32" s="57" t="s">
        <v>41</v>
      </c>
      <c r="K32" s="84" t="s">
        <v>142</v>
      </c>
    </row>
    <row r="33" s="55" customFormat="1" ht="18" spans="9:11">
      <c r="I33" s="57" t="s">
        <v>42</v>
      </c>
      <c r="K33" s="85">
        <f>SUM(K21:K32)</f>
        <v>30844.4</v>
      </c>
    </row>
    <row r="34" s="55" customFormat="1" ht="18" spans="11:11">
      <c r="K34" s="86">
        <f>J16</f>
        <v>0</v>
      </c>
    </row>
    <row r="35" s="55" customFormat="1" spans="11:11">
      <c r="K35" s="87">
        <f>SUM(K33:K34)</f>
        <v>30844.4</v>
      </c>
    </row>
    <row r="42" s="55" customFormat="1" ht="18" spans="1:1">
      <c r="A42" s="57" t="s">
        <v>0</v>
      </c>
    </row>
    <row r="43" s="55" customFormat="1" ht="18" spans="1:1">
      <c r="A43" s="57" t="s">
        <v>30</v>
      </c>
    </row>
    <row r="44" s="55" customFormat="1" ht="18"/>
    <row r="45" s="55" customFormat="1" ht="18" spans="1:12">
      <c r="A45" s="58" t="s">
        <v>2</v>
      </c>
      <c r="B45" s="58" t="s">
        <v>3</v>
      </c>
      <c r="C45" s="58" t="s">
        <v>4</v>
      </c>
      <c r="D45" s="58" t="s">
        <v>5</v>
      </c>
      <c r="E45" s="58" t="s">
        <v>6</v>
      </c>
      <c r="F45" s="58" t="s">
        <v>7</v>
      </c>
      <c r="G45" s="59" t="s">
        <v>8</v>
      </c>
      <c r="H45" s="60"/>
      <c r="I45" s="60"/>
      <c r="J45" s="76"/>
      <c r="K45" s="58" t="s">
        <v>9</v>
      </c>
      <c r="L45" s="58" t="s">
        <v>10</v>
      </c>
    </row>
    <row r="46" s="55" customFormat="1" ht="18" spans="1:12">
      <c r="A46" s="61"/>
      <c r="B46" s="61"/>
      <c r="C46" s="61"/>
      <c r="D46" s="61"/>
      <c r="E46" s="61"/>
      <c r="F46" s="61"/>
      <c r="G46" s="58" t="s">
        <v>11</v>
      </c>
      <c r="H46" s="58" t="s">
        <v>12</v>
      </c>
      <c r="I46" s="58" t="s">
        <v>13</v>
      </c>
      <c r="J46" s="58" t="s">
        <v>14</v>
      </c>
      <c r="K46" s="61"/>
      <c r="L46" s="61"/>
    </row>
    <row r="47" s="55" customFormat="1" ht="18" spans="1:1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="55" customFormat="1" ht="18" spans="1:13">
      <c r="A48" s="63">
        <v>45771</v>
      </c>
      <c r="B48" s="64">
        <v>20586</v>
      </c>
      <c r="C48" s="65" t="s">
        <v>144</v>
      </c>
      <c r="D48" s="66" t="s">
        <v>18</v>
      </c>
      <c r="E48" s="64">
        <v>59904</v>
      </c>
      <c r="F48" s="67"/>
      <c r="G48" s="68" t="s">
        <v>66</v>
      </c>
      <c r="H48" s="68">
        <v>2395692</v>
      </c>
      <c r="I48" s="63">
        <v>45768</v>
      </c>
      <c r="J48" s="67">
        <v>78917.23</v>
      </c>
      <c r="K48" s="77">
        <f>F48+J48</f>
        <v>78917.23</v>
      </c>
      <c r="L48" s="63">
        <v>45771</v>
      </c>
      <c r="M48" s="57" t="s">
        <v>145</v>
      </c>
    </row>
    <row r="49" s="55" customFormat="1" ht="18" spans="1:13">
      <c r="A49" s="63"/>
      <c r="B49" s="64"/>
      <c r="C49" s="65"/>
      <c r="D49" s="66"/>
      <c r="E49" s="64"/>
      <c r="F49" s="67"/>
      <c r="G49" s="68"/>
      <c r="H49" s="68"/>
      <c r="I49" s="63"/>
      <c r="J49" s="67"/>
      <c r="K49" s="77"/>
      <c r="L49" s="63"/>
      <c r="M49" s="57"/>
    </row>
    <row r="50" s="55" customFormat="1" ht="18" spans="6:11">
      <c r="F50" s="71">
        <f t="shared" ref="F50:K50" si="2">SUM(F48:F49)</f>
        <v>0</v>
      </c>
      <c r="G50" s="57"/>
      <c r="H50" s="57"/>
      <c r="I50" s="57"/>
      <c r="J50" s="78">
        <f t="shared" si="2"/>
        <v>78917.23</v>
      </c>
      <c r="K50" s="71">
        <f t="shared" si="2"/>
        <v>78917.23</v>
      </c>
    </row>
    <row r="51" s="55" customFormat="1" ht="18" spans="6:11">
      <c r="F51" s="71"/>
      <c r="G51" s="57"/>
      <c r="H51" s="57"/>
      <c r="I51" s="57"/>
      <c r="J51" s="71"/>
      <c r="K51" s="71"/>
    </row>
    <row r="52" s="55" customFormat="1" ht="18" spans="6:11">
      <c r="F52" s="71"/>
      <c r="I52" s="55" t="s">
        <v>13</v>
      </c>
      <c r="K52" s="71"/>
    </row>
    <row r="53" s="55" customFormat="1" ht="18" spans="8:10">
      <c r="H53" s="57" t="s">
        <v>35</v>
      </c>
      <c r="J53" s="72" t="s">
        <v>36</v>
      </c>
    </row>
    <row r="54" s="55" customFormat="1" ht="18" spans="11:11">
      <c r="K54" s="72" t="s">
        <v>37</v>
      </c>
    </row>
    <row r="55" s="55" customFormat="1" ht="18" spans="7:11">
      <c r="G55" s="57" t="s">
        <v>38</v>
      </c>
      <c r="I55" s="80">
        <v>1000</v>
      </c>
      <c r="J55" s="81"/>
      <c r="K55" s="84">
        <f t="shared" ref="K55:K66" si="3">J54*I54</f>
        <v>0</v>
      </c>
    </row>
    <row r="56" s="55" customFormat="1" ht="18" spans="1:11">
      <c r="A56" s="57" t="s">
        <v>24</v>
      </c>
      <c r="D56" s="57" t="s">
        <v>25</v>
      </c>
      <c r="G56" s="57"/>
      <c r="I56" s="80">
        <v>500</v>
      </c>
      <c r="J56" s="81"/>
      <c r="K56" s="84">
        <f t="shared" si="3"/>
        <v>0</v>
      </c>
    </row>
    <row r="57" s="55" customFormat="1" ht="18" spans="1:11">
      <c r="A57" s="57"/>
      <c r="G57" s="57"/>
      <c r="I57" s="80">
        <v>200</v>
      </c>
      <c r="J57" s="81"/>
      <c r="K57" s="84">
        <f t="shared" si="3"/>
        <v>0</v>
      </c>
    </row>
    <row r="58" s="55" customFormat="1" ht="18" spans="1:11">
      <c r="A58" s="57"/>
      <c r="G58" s="57" t="s">
        <v>39</v>
      </c>
      <c r="I58" s="80">
        <v>100</v>
      </c>
      <c r="J58" s="81"/>
      <c r="K58" s="84">
        <f t="shared" si="3"/>
        <v>0</v>
      </c>
    </row>
    <row r="59" s="55" customFormat="1" ht="18" spans="1:11">
      <c r="A59" s="57" t="s">
        <v>26</v>
      </c>
      <c r="D59" s="57" t="s">
        <v>27</v>
      </c>
      <c r="G59" s="55" t="s">
        <v>40</v>
      </c>
      <c r="I59" s="80">
        <v>50</v>
      </c>
      <c r="J59" s="81"/>
      <c r="K59" s="84">
        <f t="shared" si="3"/>
        <v>0</v>
      </c>
    </row>
    <row r="60" s="55" customFormat="1" ht="18" spans="1:11">
      <c r="A60" s="55" t="s">
        <v>28</v>
      </c>
      <c r="D60" s="55" t="s">
        <v>29</v>
      </c>
      <c r="I60" s="80">
        <v>20</v>
      </c>
      <c r="J60" s="81"/>
      <c r="K60" s="84">
        <f t="shared" si="3"/>
        <v>0</v>
      </c>
    </row>
    <row r="61" s="55" customFormat="1" ht="18" spans="9:11">
      <c r="I61" s="80">
        <v>10</v>
      </c>
      <c r="J61" s="81"/>
      <c r="K61" s="84">
        <f t="shared" si="3"/>
        <v>0</v>
      </c>
    </row>
    <row r="62" s="55" customFormat="1" ht="18" spans="9:11">
      <c r="I62" s="80">
        <v>5</v>
      </c>
      <c r="J62" s="81"/>
      <c r="K62" s="84">
        <f t="shared" si="3"/>
        <v>0</v>
      </c>
    </row>
    <row r="63" s="55" customFormat="1" ht="18" spans="9:11">
      <c r="I63" s="80">
        <v>1</v>
      </c>
      <c r="J63" s="81"/>
      <c r="K63" s="84">
        <f t="shared" si="3"/>
        <v>0</v>
      </c>
    </row>
    <row r="64" s="55" customFormat="1" ht="18" spans="9:11">
      <c r="I64" s="80">
        <v>0.25</v>
      </c>
      <c r="J64" s="81"/>
      <c r="K64" s="84">
        <f t="shared" si="3"/>
        <v>0</v>
      </c>
    </row>
    <row r="65" s="55" customFormat="1" ht="18" spans="9:11">
      <c r="I65" s="83">
        <v>0.05</v>
      </c>
      <c r="J65" s="81"/>
      <c r="K65" s="84">
        <f t="shared" si="3"/>
        <v>0</v>
      </c>
    </row>
    <row r="66" s="55" customFormat="1" ht="18" spans="9:11">
      <c r="I66" s="57" t="s">
        <v>41</v>
      </c>
      <c r="K66" s="84">
        <f t="shared" si="3"/>
        <v>0</v>
      </c>
    </row>
    <row r="67" s="55" customFormat="1" ht="18" spans="9:11">
      <c r="I67" s="57" t="s">
        <v>42</v>
      </c>
      <c r="K67" s="85">
        <f>SUM(K55:K66)</f>
        <v>0</v>
      </c>
    </row>
    <row r="68" s="55" customFormat="1" ht="18" spans="11:11">
      <c r="K68" s="86">
        <f>J50</f>
        <v>78917.23</v>
      </c>
    </row>
    <row r="69" s="55" customFormat="1" spans="11:11">
      <c r="K69" s="87">
        <f>SUM(K67:K68)</f>
        <v>78917.23</v>
      </c>
    </row>
  </sheetData>
  <mergeCells count="27">
    <mergeCell ref="G11:J11"/>
    <mergeCell ref="F29:G29"/>
    <mergeCell ref="G45:J45"/>
    <mergeCell ref="A11:A13"/>
    <mergeCell ref="A45:A47"/>
    <mergeCell ref="B11:B13"/>
    <mergeCell ref="B45:B47"/>
    <mergeCell ref="C11:C13"/>
    <mergeCell ref="C45:C47"/>
    <mergeCell ref="D11:D13"/>
    <mergeCell ref="D45:D47"/>
    <mergeCell ref="E11:E13"/>
    <mergeCell ref="E45:E47"/>
    <mergeCell ref="F11:F13"/>
    <mergeCell ref="F45:F47"/>
    <mergeCell ref="G12:G13"/>
    <mergeCell ref="G46:G47"/>
    <mergeCell ref="H12:H13"/>
    <mergeCell ref="H46:H47"/>
    <mergeCell ref="I12:I13"/>
    <mergeCell ref="I46:I47"/>
    <mergeCell ref="J12:J13"/>
    <mergeCell ref="J46:J47"/>
    <mergeCell ref="K11:K13"/>
    <mergeCell ref="K45:K47"/>
    <mergeCell ref="L11:L13"/>
    <mergeCell ref="L45:L47"/>
  </mergeCells>
  <pageMargins left="0.7" right="0.7" top="0.75" bottom="0.75" header="0.3" footer="0.3"/>
  <pageSetup paperSize="9" scale="4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4"/>
  <sheetViews>
    <sheetView zoomScale="70" zoomScaleNormal="70" zoomScaleSheetLayoutView="75" topLeftCell="A31" workbookViewId="0">
      <selection activeCell="F59" sqref="F59"/>
    </sheetView>
  </sheetViews>
  <sheetFormatPr defaultColWidth="9" defaultRowHeight="18.75"/>
  <cols>
    <col min="1" max="1" width="20" style="56" customWidth="1"/>
    <col min="2" max="2" width="11.4190476190476" style="56" customWidth="1"/>
    <col min="3" max="3" width="60.2" style="56" customWidth="1"/>
    <col min="4" max="4" width="20" style="56" customWidth="1"/>
    <col min="5" max="5" width="17.1428571428571" style="56" customWidth="1"/>
    <col min="6" max="6" width="18.2857142857143" style="56" customWidth="1"/>
    <col min="7" max="7" width="14.6952380952381" style="56" customWidth="1"/>
    <col min="8" max="8" width="20.4" style="56" customWidth="1"/>
    <col min="9" max="9" width="18.3619047619048" style="56" customWidth="1"/>
    <col min="10" max="10" width="24.6952380952381" style="56" customWidth="1"/>
    <col min="11" max="11" width="18.9714285714286" style="56" customWidth="1"/>
    <col min="12" max="12" width="21.2190476190476" style="56" customWidth="1"/>
    <col min="13" max="13" width="19.4285714285714" style="56" customWidth="1"/>
    <col min="14" max="16384" width="9.14285714285714" style="56"/>
  </cols>
  <sheetData>
    <row r="1" s="55" customFormat="1" ht="18" spans="1:1">
      <c r="A1" s="57" t="s">
        <v>0</v>
      </c>
    </row>
    <row r="2" s="55" customFormat="1" ht="18" spans="1:1">
      <c r="A2" s="57" t="s">
        <v>30</v>
      </c>
    </row>
    <row r="3" s="55" customFormat="1" ht="18"/>
    <row r="4" s="55" customFormat="1" ht="18" spans="1:12">
      <c r="A4" s="58" t="s">
        <v>2</v>
      </c>
      <c r="B4" s="58" t="s">
        <v>3</v>
      </c>
      <c r="C4" s="58" t="s">
        <v>4</v>
      </c>
      <c r="D4" s="58" t="s">
        <v>5</v>
      </c>
      <c r="E4" s="58" t="s">
        <v>6</v>
      </c>
      <c r="F4" s="58" t="s">
        <v>7</v>
      </c>
      <c r="G4" s="59" t="s">
        <v>8</v>
      </c>
      <c r="H4" s="60"/>
      <c r="I4" s="60"/>
      <c r="J4" s="76"/>
      <c r="K4" s="58" t="s">
        <v>9</v>
      </c>
      <c r="L4" s="58" t="s">
        <v>10</v>
      </c>
    </row>
    <row r="5" s="55" customFormat="1" ht="18" spans="1:12">
      <c r="A5" s="61"/>
      <c r="B5" s="61"/>
      <c r="C5" s="61"/>
      <c r="D5" s="61"/>
      <c r="E5" s="61"/>
      <c r="F5" s="61"/>
      <c r="G5" s="58" t="s">
        <v>11</v>
      </c>
      <c r="H5" s="58" t="s">
        <v>12</v>
      </c>
      <c r="I5" s="58" t="s">
        <v>13</v>
      </c>
      <c r="J5" s="58" t="s">
        <v>14</v>
      </c>
      <c r="K5" s="61"/>
      <c r="L5" s="61"/>
    </row>
    <row r="6" s="55" customFormat="1" ht="18" spans="1:1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="55" customFormat="1" ht="18" spans="1:13">
      <c r="A7" s="63">
        <v>45775</v>
      </c>
      <c r="B7" s="64">
        <v>20587</v>
      </c>
      <c r="C7" s="65" t="s">
        <v>146</v>
      </c>
      <c r="D7" s="66" t="s">
        <v>18</v>
      </c>
      <c r="E7" s="64">
        <v>59874</v>
      </c>
      <c r="F7" s="67">
        <v>20736.2</v>
      </c>
      <c r="G7" s="68"/>
      <c r="H7" s="68"/>
      <c r="I7" s="63"/>
      <c r="J7" s="67">
        <v>0</v>
      </c>
      <c r="K7" s="77">
        <f>F7+J7</f>
        <v>20736.2</v>
      </c>
      <c r="L7" s="63">
        <v>45775</v>
      </c>
      <c r="M7" s="57"/>
    </row>
    <row r="8" s="55" customFormat="1" ht="18" spans="1:13">
      <c r="A8" s="63"/>
      <c r="B8" s="64"/>
      <c r="C8" s="65"/>
      <c r="D8" s="69"/>
      <c r="E8" s="70"/>
      <c r="F8" s="67"/>
      <c r="G8" s="68"/>
      <c r="H8" s="68"/>
      <c r="I8" s="63"/>
      <c r="J8" s="67"/>
      <c r="K8" s="77"/>
      <c r="L8" s="63"/>
      <c r="M8" s="57"/>
    </row>
    <row r="9" s="55" customFormat="1" ht="18" spans="6:11">
      <c r="F9" s="71">
        <f t="shared" ref="F9:K9" si="0">SUM(F7:F8)</f>
        <v>20736.2</v>
      </c>
      <c r="G9" s="57"/>
      <c r="H9" s="57"/>
      <c r="I9" s="57"/>
      <c r="J9" s="78">
        <f t="shared" si="0"/>
        <v>0</v>
      </c>
      <c r="K9" s="71">
        <f t="shared" si="0"/>
        <v>20736.2</v>
      </c>
    </row>
    <row r="10" s="55" customFormat="1" ht="18" spans="6:11">
      <c r="F10" s="71"/>
      <c r="G10" s="57"/>
      <c r="H10" s="57"/>
      <c r="I10" s="57"/>
      <c r="J10" s="71"/>
      <c r="K10" s="71"/>
    </row>
    <row r="11" s="55" customFormat="1" ht="18" spans="6:11">
      <c r="F11" s="71"/>
      <c r="I11" s="55" t="s">
        <v>13</v>
      </c>
      <c r="K11" s="71"/>
    </row>
    <row r="12" s="55" customFormat="1" ht="18" spans="8:10">
      <c r="H12" s="57" t="s">
        <v>35</v>
      </c>
      <c r="J12" s="72" t="s">
        <v>36</v>
      </c>
    </row>
    <row r="13" s="55" customFormat="1" ht="18" spans="11:11">
      <c r="K13" s="79" t="s">
        <v>37</v>
      </c>
    </row>
    <row r="14" s="55" customFormat="1" ht="18" spans="7:11">
      <c r="G14" s="57" t="s">
        <v>38</v>
      </c>
      <c r="I14" s="80">
        <v>1000</v>
      </c>
      <c r="J14" s="81">
        <v>20</v>
      </c>
      <c r="K14" s="82">
        <f t="shared" ref="K14:K19" si="1">I14*J14</f>
        <v>20000</v>
      </c>
    </row>
    <row r="15" s="55" customFormat="1" ht="18" spans="1:11">
      <c r="A15" s="57" t="s">
        <v>24</v>
      </c>
      <c r="D15" s="57" t="s">
        <v>25</v>
      </c>
      <c r="G15" s="57"/>
      <c r="I15" s="80">
        <v>500</v>
      </c>
      <c r="J15" s="81">
        <v>11</v>
      </c>
      <c r="K15" s="82">
        <f t="shared" si="1"/>
        <v>5500</v>
      </c>
    </row>
    <row r="16" s="55" customFormat="1" ht="18" spans="1:11">
      <c r="A16" s="57"/>
      <c r="G16" s="57"/>
      <c r="I16" s="80">
        <v>200</v>
      </c>
      <c r="J16" s="81"/>
      <c r="K16" s="82" t="s">
        <v>142</v>
      </c>
    </row>
    <row r="17" s="55" customFormat="1" ht="18" spans="1:11">
      <c r="A17" s="57"/>
      <c r="G17" s="57" t="s">
        <v>39</v>
      </c>
      <c r="I17" s="80">
        <v>100</v>
      </c>
      <c r="J17" s="81">
        <v>2</v>
      </c>
      <c r="K17" s="82">
        <f t="shared" si="1"/>
        <v>200</v>
      </c>
    </row>
    <row r="18" s="55" customFormat="1" ht="18" spans="1:11">
      <c r="A18" s="57" t="s">
        <v>26</v>
      </c>
      <c r="D18" s="57" t="s">
        <v>27</v>
      </c>
      <c r="G18" s="55" t="s">
        <v>40</v>
      </c>
      <c r="I18" s="80">
        <v>50</v>
      </c>
      <c r="J18" s="81"/>
      <c r="K18" s="82">
        <f t="shared" si="1"/>
        <v>0</v>
      </c>
    </row>
    <row r="19" s="55" customFormat="1" ht="18" spans="1:11">
      <c r="A19" s="55" t="s">
        <v>28</v>
      </c>
      <c r="D19" s="55" t="s">
        <v>29</v>
      </c>
      <c r="I19" s="80">
        <v>20</v>
      </c>
      <c r="J19" s="81">
        <v>1</v>
      </c>
      <c r="K19" s="82">
        <f t="shared" si="1"/>
        <v>20</v>
      </c>
    </row>
    <row r="20" s="55" customFormat="1" ht="18" spans="9:11">
      <c r="I20" s="80">
        <v>10</v>
      </c>
      <c r="J20" s="81">
        <v>1</v>
      </c>
      <c r="K20" s="82">
        <f>J20*I20</f>
        <v>10</v>
      </c>
    </row>
    <row r="21" s="55" customFormat="1" ht="18" spans="9:11">
      <c r="I21" s="80">
        <v>5</v>
      </c>
      <c r="J21" s="81">
        <v>1</v>
      </c>
      <c r="K21" s="82">
        <f>J21*I21</f>
        <v>5</v>
      </c>
    </row>
    <row r="22" s="55" customFormat="1" ht="18" spans="6:11">
      <c r="F22" s="72"/>
      <c r="G22" s="72"/>
      <c r="I22" s="80">
        <v>1</v>
      </c>
      <c r="J22" s="81">
        <v>1</v>
      </c>
      <c r="K22" s="82">
        <f>I22*J22</f>
        <v>1</v>
      </c>
    </row>
    <row r="23" s="55" customFormat="1" ht="18" spans="9:11">
      <c r="I23" s="80">
        <v>0.25</v>
      </c>
      <c r="J23" s="81"/>
      <c r="K23" s="82">
        <f>I23*J23</f>
        <v>0</v>
      </c>
    </row>
    <row r="24" s="55" customFormat="1" ht="18" spans="9:11">
      <c r="I24" s="83">
        <v>0.05</v>
      </c>
      <c r="J24" s="81">
        <v>4</v>
      </c>
      <c r="K24" s="82">
        <f>I24*J24</f>
        <v>0.2</v>
      </c>
    </row>
    <row r="25" s="55" customFormat="1" ht="18" spans="9:11">
      <c r="I25" s="57" t="s">
        <v>41</v>
      </c>
      <c r="K25" s="84" t="s">
        <v>142</v>
      </c>
    </row>
    <row r="26" s="55" customFormat="1" ht="18" spans="9:11">
      <c r="I26" s="57" t="s">
        <v>42</v>
      </c>
      <c r="K26" s="85">
        <f>SUM(K14:K25)</f>
        <v>25736.2</v>
      </c>
    </row>
    <row r="27" s="55" customFormat="1" ht="18" spans="11:11">
      <c r="K27" s="86">
        <f>J9</f>
        <v>0</v>
      </c>
    </row>
    <row r="28" s="55" customFormat="1" spans="11:11">
      <c r="K28" s="87">
        <f>SUM(K26:K27)</f>
        <v>25736.2</v>
      </c>
    </row>
    <row r="36" s="55" customFormat="1" ht="18" spans="1:1">
      <c r="A36" s="57" t="s">
        <v>0</v>
      </c>
    </row>
    <row r="37" s="55" customFormat="1" ht="18" spans="1:1">
      <c r="A37" s="57" t="s">
        <v>1</v>
      </c>
    </row>
    <row r="38" s="55" customFormat="1" ht="18"/>
    <row r="39" s="55" customFormat="1" ht="18" spans="1:12">
      <c r="A39" s="58" t="s">
        <v>2</v>
      </c>
      <c r="B39" s="73" t="s">
        <v>70</v>
      </c>
      <c r="C39" s="58" t="s">
        <v>4</v>
      </c>
      <c r="D39" s="58" t="s">
        <v>5</v>
      </c>
      <c r="E39" s="58" t="s">
        <v>6</v>
      </c>
      <c r="F39" s="58" t="s">
        <v>7</v>
      </c>
      <c r="G39" s="59" t="s">
        <v>8</v>
      </c>
      <c r="H39" s="60"/>
      <c r="I39" s="60"/>
      <c r="J39" s="76"/>
      <c r="K39" s="58" t="s">
        <v>9</v>
      </c>
      <c r="L39" s="58" t="s">
        <v>10</v>
      </c>
    </row>
    <row r="40" s="55" customFormat="1" ht="18" spans="1:12">
      <c r="A40" s="61"/>
      <c r="B40" s="74"/>
      <c r="C40" s="61"/>
      <c r="D40" s="61"/>
      <c r="E40" s="61"/>
      <c r="F40" s="61"/>
      <c r="G40" s="58" t="s">
        <v>11</v>
      </c>
      <c r="H40" s="58" t="s">
        <v>12</v>
      </c>
      <c r="I40" s="58" t="s">
        <v>13</v>
      </c>
      <c r="J40" s="58" t="s">
        <v>14</v>
      </c>
      <c r="K40" s="61"/>
      <c r="L40" s="61"/>
    </row>
    <row r="41" s="55" customFormat="1" ht="18" spans="1:12">
      <c r="A41" s="62"/>
      <c r="B41" s="75"/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42" s="55" customFormat="1" ht="18" spans="1:13">
      <c r="A42" s="63">
        <v>45775</v>
      </c>
      <c r="B42" s="64" t="s">
        <v>147</v>
      </c>
      <c r="C42" s="65" t="s">
        <v>148</v>
      </c>
      <c r="D42" s="66" t="s">
        <v>149</v>
      </c>
      <c r="E42" s="64" t="s">
        <v>150</v>
      </c>
      <c r="F42" s="67">
        <v>9000</v>
      </c>
      <c r="G42" s="68"/>
      <c r="H42" s="68"/>
      <c r="I42" s="63"/>
      <c r="J42" s="67"/>
      <c r="K42" s="77">
        <f>J42+F42</f>
        <v>9000</v>
      </c>
      <c r="L42" s="63">
        <v>45776</v>
      </c>
      <c r="M42" s="57"/>
    </row>
    <row r="43" s="55" customFormat="1" ht="18" spans="1:13">
      <c r="A43" s="63"/>
      <c r="B43" s="64"/>
      <c r="C43" s="65"/>
      <c r="D43" s="69"/>
      <c r="E43" s="70"/>
      <c r="F43" s="67"/>
      <c r="G43" s="68"/>
      <c r="H43" s="68"/>
      <c r="I43" s="63"/>
      <c r="J43" s="67"/>
      <c r="K43" s="77"/>
      <c r="L43" s="63"/>
      <c r="M43" s="57"/>
    </row>
    <row r="44" s="55" customFormat="1" ht="18" spans="6:11">
      <c r="F44" s="71">
        <f>SUM(F39:F43)</f>
        <v>9000</v>
      </c>
      <c r="G44" s="57"/>
      <c r="H44" s="57"/>
      <c r="I44" s="57"/>
      <c r="J44" s="78">
        <f>SUM(J42:J43)</f>
        <v>0</v>
      </c>
      <c r="K44" s="71">
        <f>SUM(K43:K43)</f>
        <v>0</v>
      </c>
    </row>
    <row r="45" s="55" customFormat="1" ht="18" spans="6:11">
      <c r="F45" s="71"/>
      <c r="G45" s="57"/>
      <c r="H45" s="57"/>
      <c r="I45" s="57" t="s">
        <v>13</v>
      </c>
      <c r="J45" s="71"/>
      <c r="K45" s="71"/>
    </row>
    <row r="46" s="55" customFormat="1" ht="18" spans="6:11">
      <c r="F46" s="71"/>
      <c r="H46" s="55" t="s">
        <v>35</v>
      </c>
      <c r="J46" s="55" t="s">
        <v>36</v>
      </c>
      <c r="K46" s="71" t="s">
        <v>37</v>
      </c>
    </row>
    <row r="47" s="55" customFormat="1" ht="18" spans="8:10">
      <c r="H47" s="57"/>
      <c r="J47" s="72"/>
    </row>
    <row r="48" s="55" customFormat="1" ht="18" spans="1:11">
      <c r="A48" s="55" t="s">
        <v>24</v>
      </c>
      <c r="D48" s="55" t="s">
        <v>25</v>
      </c>
      <c r="G48" s="55" t="s">
        <v>38</v>
      </c>
      <c r="I48" s="80">
        <v>1000</v>
      </c>
      <c r="J48" s="81">
        <v>6</v>
      </c>
      <c r="K48" s="82">
        <f t="shared" ref="K48:K58" si="2">J48*I48</f>
        <v>6000</v>
      </c>
    </row>
    <row r="49" s="55" customFormat="1" ht="18" spans="7:11">
      <c r="G49" s="57"/>
      <c r="I49" s="80">
        <v>500</v>
      </c>
      <c r="J49" s="81">
        <v>5</v>
      </c>
      <c r="K49" s="82">
        <f t="shared" si="2"/>
        <v>2500</v>
      </c>
    </row>
    <row r="50" s="55" customFormat="1" ht="18" spans="1:11">
      <c r="A50" s="57"/>
      <c r="D50" s="57"/>
      <c r="G50" s="57"/>
      <c r="I50" s="80">
        <v>200</v>
      </c>
      <c r="J50" s="81"/>
      <c r="K50" s="82">
        <f t="shared" si="2"/>
        <v>0</v>
      </c>
    </row>
    <row r="51" s="55" customFormat="1" ht="18" spans="1:11">
      <c r="A51" s="57" t="s">
        <v>26</v>
      </c>
      <c r="D51" s="55" t="s">
        <v>27</v>
      </c>
      <c r="G51" s="57" t="s">
        <v>39</v>
      </c>
      <c r="I51" s="80">
        <v>100</v>
      </c>
      <c r="J51" s="81">
        <v>5</v>
      </c>
      <c r="K51" s="82">
        <f t="shared" si="2"/>
        <v>500</v>
      </c>
    </row>
    <row r="52" s="55" customFormat="1" ht="18" spans="1:11">
      <c r="A52" s="57" t="s">
        <v>28</v>
      </c>
      <c r="D52" s="55" t="s">
        <v>29</v>
      </c>
      <c r="G52" s="57" t="s">
        <v>40</v>
      </c>
      <c r="I52" s="80">
        <v>50</v>
      </c>
      <c r="J52" s="81"/>
      <c r="K52" s="82">
        <f t="shared" si="2"/>
        <v>0</v>
      </c>
    </row>
    <row r="53" s="55" customFormat="1" ht="18" spans="1:11">
      <c r="A53" s="57"/>
      <c r="D53" s="57"/>
      <c r="I53" s="80">
        <v>20</v>
      </c>
      <c r="J53" s="81"/>
      <c r="K53" s="82">
        <f t="shared" si="2"/>
        <v>0</v>
      </c>
    </row>
    <row r="54" s="55" customFormat="1" ht="18" spans="9:11">
      <c r="I54" s="80">
        <v>10</v>
      </c>
      <c r="J54" s="81"/>
      <c r="K54" s="82">
        <f t="shared" si="2"/>
        <v>0</v>
      </c>
    </row>
    <row r="55" s="55" customFormat="1" ht="18" spans="9:11">
      <c r="I55" s="80">
        <v>5</v>
      </c>
      <c r="J55" s="81"/>
      <c r="K55" s="82">
        <f t="shared" si="2"/>
        <v>0</v>
      </c>
    </row>
    <row r="56" s="55" customFormat="1" ht="18" spans="9:11">
      <c r="I56" s="80">
        <v>1</v>
      </c>
      <c r="J56" s="81"/>
      <c r="K56" s="82">
        <f t="shared" si="2"/>
        <v>0</v>
      </c>
    </row>
    <row r="57" s="55" customFormat="1" ht="18" spans="6:11">
      <c r="F57" s="72"/>
      <c r="G57" s="72"/>
      <c r="I57" s="80">
        <v>0.25</v>
      </c>
      <c r="J57" s="81"/>
      <c r="K57" s="82">
        <f t="shared" si="2"/>
        <v>0</v>
      </c>
    </row>
    <row r="58" s="55" customFormat="1" ht="18" spans="9:11">
      <c r="I58" s="80">
        <v>0.05</v>
      </c>
      <c r="J58" s="81"/>
      <c r="K58" s="82">
        <f t="shared" si="2"/>
        <v>0</v>
      </c>
    </row>
    <row r="59" s="55" customFormat="1" ht="18" spans="9:11">
      <c r="I59" s="83" t="s">
        <v>41</v>
      </c>
      <c r="J59" s="81"/>
      <c r="K59" s="82">
        <f>SUM(K48:K58)</f>
        <v>9000</v>
      </c>
    </row>
    <row r="60" s="55" customFormat="1" ht="18" spans="9:11">
      <c r="I60" s="57" t="s">
        <v>42</v>
      </c>
      <c r="K60" s="84">
        <f>J44</f>
        <v>0</v>
      </c>
    </row>
    <row r="61" s="55" customFormat="1" spans="9:11">
      <c r="I61" s="57"/>
      <c r="K61" s="87">
        <f>SUM(K59:K60)</f>
        <v>9000</v>
      </c>
    </row>
    <row r="62" s="55" customFormat="1" spans="1:11">
      <c r="A62" s="57"/>
      <c r="K62" s="88"/>
    </row>
    <row r="63" s="55" customFormat="1" ht="18" spans="1:11">
      <c r="A63" s="57"/>
      <c r="K63" s="88"/>
    </row>
    <row r="64" s="55" customFormat="1" ht="18" spans="1:11">
      <c r="A64" s="57"/>
      <c r="K64" s="88"/>
    </row>
    <row r="65" s="55" customFormat="1" ht="18" spans="1:1">
      <c r="A65" s="57"/>
    </row>
    <row r="67" s="55" customFormat="1" ht="18" spans="1:1">
      <c r="A67" s="57" t="s">
        <v>0</v>
      </c>
    </row>
    <row r="68" s="55" customFormat="1" ht="18" spans="1:1">
      <c r="A68" s="57" t="s">
        <v>1</v>
      </c>
    </row>
    <row r="69" s="55" customFormat="1" ht="18"/>
    <row r="70" s="55" customFormat="1" ht="18" spans="1:12">
      <c r="A70" s="58" t="s">
        <v>2</v>
      </c>
      <c r="B70" s="58" t="s">
        <v>3</v>
      </c>
      <c r="C70" s="58" t="s">
        <v>4</v>
      </c>
      <c r="D70" s="58" t="s">
        <v>5</v>
      </c>
      <c r="E70" s="58" t="s">
        <v>6</v>
      </c>
      <c r="F70" s="58" t="s">
        <v>7</v>
      </c>
      <c r="G70" s="59" t="s">
        <v>8</v>
      </c>
      <c r="H70" s="60"/>
      <c r="I70" s="60"/>
      <c r="J70" s="76"/>
      <c r="K70" s="58" t="s">
        <v>9</v>
      </c>
      <c r="L70" s="58" t="s">
        <v>10</v>
      </c>
    </row>
    <row r="71" s="55" customFormat="1" ht="18" spans="1:12">
      <c r="A71" s="61"/>
      <c r="B71" s="61"/>
      <c r="C71" s="61"/>
      <c r="D71" s="61"/>
      <c r="E71" s="61"/>
      <c r="F71" s="61"/>
      <c r="G71" s="58" t="s">
        <v>11</v>
      </c>
      <c r="H71" s="58" t="s">
        <v>12</v>
      </c>
      <c r="I71" s="58" t="s">
        <v>13</v>
      </c>
      <c r="J71" s="58" t="s">
        <v>14</v>
      </c>
      <c r="K71" s="61"/>
      <c r="L71" s="61"/>
    </row>
    <row r="72" s="55" customFormat="1" ht="18" spans="1:1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</row>
    <row r="73" s="55" customFormat="1" ht="18" spans="1:13">
      <c r="A73" s="63">
        <v>45775</v>
      </c>
      <c r="B73" s="64">
        <v>20802</v>
      </c>
      <c r="C73" s="65" t="s">
        <v>86</v>
      </c>
      <c r="D73" s="66" t="s">
        <v>18</v>
      </c>
      <c r="E73" s="64">
        <v>59920</v>
      </c>
      <c r="F73" s="67">
        <v>11546.5</v>
      </c>
      <c r="G73" s="68"/>
      <c r="H73" s="68"/>
      <c r="I73" s="63"/>
      <c r="J73" s="67">
        <v>0</v>
      </c>
      <c r="K73" s="77">
        <f>F73+J73</f>
        <v>11546.5</v>
      </c>
      <c r="L73" s="63">
        <v>45776</v>
      </c>
      <c r="M73" s="57"/>
    </row>
    <row r="74" s="55" customFormat="1" ht="18" spans="1:13">
      <c r="A74" s="63"/>
      <c r="B74" s="64"/>
      <c r="C74" s="65"/>
      <c r="D74" s="69"/>
      <c r="E74" s="70"/>
      <c r="F74" s="67"/>
      <c r="G74" s="68"/>
      <c r="H74" s="68"/>
      <c r="I74" s="63"/>
      <c r="J74" s="67"/>
      <c r="K74" s="77"/>
      <c r="L74" s="63"/>
      <c r="M74" s="57"/>
    </row>
    <row r="75" s="55" customFormat="1" ht="18" spans="6:11">
      <c r="F75" s="71">
        <f t="shared" ref="F75:K75" si="3">SUM(F73:F74)</f>
        <v>11546.5</v>
      </c>
      <c r="G75" s="57"/>
      <c r="H75" s="57"/>
      <c r="I75" s="57"/>
      <c r="J75" s="78">
        <f t="shared" si="3"/>
        <v>0</v>
      </c>
      <c r="K75" s="71">
        <f t="shared" si="3"/>
        <v>11546.5</v>
      </c>
    </row>
    <row r="76" s="55" customFormat="1" ht="18" spans="6:11">
      <c r="F76" s="71"/>
      <c r="G76" s="57"/>
      <c r="H76" s="57"/>
      <c r="I76" s="57"/>
      <c r="J76" s="71"/>
      <c r="K76" s="71"/>
    </row>
    <row r="77" s="55" customFormat="1" ht="18" spans="6:11">
      <c r="F77" s="71"/>
      <c r="I77" s="55" t="s">
        <v>13</v>
      </c>
      <c r="K77" s="71"/>
    </row>
    <row r="78" s="55" customFormat="1" ht="18" spans="8:10">
      <c r="H78" s="57" t="s">
        <v>35</v>
      </c>
      <c r="J78" s="72" t="s">
        <v>36</v>
      </c>
    </row>
    <row r="79" s="55" customFormat="1" ht="18" spans="11:11">
      <c r="K79" s="79" t="s">
        <v>37</v>
      </c>
    </row>
    <row r="80" s="55" customFormat="1" ht="18" spans="7:11">
      <c r="G80" s="57" t="s">
        <v>38</v>
      </c>
      <c r="I80" s="80">
        <v>1000</v>
      </c>
      <c r="J80" s="81">
        <v>11</v>
      </c>
      <c r="K80" s="82">
        <f t="shared" ref="K80:K85" si="4">I80*J80</f>
        <v>11000</v>
      </c>
    </row>
    <row r="81" s="55" customFormat="1" ht="18" spans="1:11">
      <c r="A81" s="57" t="s">
        <v>24</v>
      </c>
      <c r="D81" s="57" t="s">
        <v>25</v>
      </c>
      <c r="G81" s="57"/>
      <c r="I81" s="80">
        <v>500</v>
      </c>
      <c r="J81" s="81">
        <v>1</v>
      </c>
      <c r="K81" s="82">
        <f t="shared" si="4"/>
        <v>500</v>
      </c>
    </row>
    <row r="82" s="55" customFormat="1" ht="18" spans="1:11">
      <c r="A82" s="57"/>
      <c r="G82" s="57"/>
      <c r="I82" s="80">
        <v>200</v>
      </c>
      <c r="J82" s="81"/>
      <c r="K82" s="82" t="s">
        <v>142</v>
      </c>
    </row>
    <row r="83" s="55" customFormat="1" ht="18" spans="1:11">
      <c r="A83" s="57"/>
      <c r="G83" s="57" t="s">
        <v>39</v>
      </c>
      <c r="I83" s="80">
        <v>100</v>
      </c>
      <c r="J83" s="81"/>
      <c r="K83" s="82">
        <f t="shared" si="4"/>
        <v>0</v>
      </c>
    </row>
    <row r="84" s="55" customFormat="1" ht="18" spans="1:11">
      <c r="A84" s="57" t="s">
        <v>26</v>
      </c>
      <c r="D84" s="57" t="s">
        <v>27</v>
      </c>
      <c r="G84" s="55" t="s">
        <v>40</v>
      </c>
      <c r="I84" s="80">
        <v>50</v>
      </c>
      <c r="J84" s="81"/>
      <c r="K84" s="82">
        <f t="shared" si="4"/>
        <v>0</v>
      </c>
    </row>
    <row r="85" s="55" customFormat="1" ht="18" spans="1:11">
      <c r="A85" s="55" t="s">
        <v>28</v>
      </c>
      <c r="D85" s="55" t="s">
        <v>29</v>
      </c>
      <c r="I85" s="80">
        <v>20</v>
      </c>
      <c r="J85" s="81">
        <v>2</v>
      </c>
      <c r="K85" s="82">
        <f t="shared" si="4"/>
        <v>40</v>
      </c>
    </row>
    <row r="86" s="55" customFormat="1" ht="18" spans="9:11">
      <c r="I86" s="80">
        <v>10</v>
      </c>
      <c r="J86" s="81"/>
      <c r="K86" s="82">
        <f>J86*I86</f>
        <v>0</v>
      </c>
    </row>
    <row r="87" s="55" customFormat="1" ht="18" spans="9:11">
      <c r="I87" s="80">
        <v>5</v>
      </c>
      <c r="J87" s="81">
        <v>1</v>
      </c>
      <c r="K87" s="82">
        <f>J87*I87</f>
        <v>5</v>
      </c>
    </row>
    <row r="88" s="55" customFormat="1" ht="18" spans="6:11">
      <c r="F88" s="72"/>
      <c r="G88" s="72"/>
      <c r="I88" s="80">
        <v>1</v>
      </c>
      <c r="J88" s="81">
        <v>1</v>
      </c>
      <c r="K88" s="82">
        <f t="shared" ref="K88:K90" si="5">I88*J88</f>
        <v>1</v>
      </c>
    </row>
    <row r="89" s="55" customFormat="1" ht="18" spans="9:11">
      <c r="I89" s="80">
        <v>0.25</v>
      </c>
      <c r="J89" s="81">
        <v>2</v>
      </c>
      <c r="K89" s="82">
        <f t="shared" si="5"/>
        <v>0.5</v>
      </c>
    </row>
    <row r="90" s="55" customFormat="1" ht="18" spans="9:11">
      <c r="I90" s="83">
        <v>0.05</v>
      </c>
      <c r="J90" s="81"/>
      <c r="K90" s="82">
        <f t="shared" si="5"/>
        <v>0</v>
      </c>
    </row>
    <row r="91" s="55" customFormat="1" ht="18" spans="9:11">
      <c r="I91" s="57" t="s">
        <v>41</v>
      </c>
      <c r="K91" s="84" t="s">
        <v>142</v>
      </c>
    </row>
    <row r="92" s="55" customFormat="1" ht="18" spans="9:11">
      <c r="I92" s="57" t="s">
        <v>42</v>
      </c>
      <c r="K92" s="85">
        <f>SUM(K80:K91)</f>
        <v>11546.5</v>
      </c>
    </row>
    <row r="93" s="55" customFormat="1" ht="18" spans="11:11">
      <c r="K93" s="86">
        <f>J75</f>
        <v>0</v>
      </c>
    </row>
    <row r="94" s="55" customFormat="1" spans="11:11">
      <c r="K94" s="87">
        <f>SUM(K92:K93)</f>
        <v>11546.5</v>
      </c>
    </row>
    <row r="103" s="55" customFormat="1" ht="18" spans="1:1">
      <c r="A103" s="57" t="s">
        <v>0</v>
      </c>
    </row>
    <row r="104" s="55" customFormat="1" ht="18" spans="1:1">
      <c r="A104" s="57" t="s">
        <v>84</v>
      </c>
    </row>
    <row r="105" s="55" customFormat="1" ht="18"/>
    <row r="106" s="55" customFormat="1" ht="18" spans="1:12">
      <c r="A106" s="58" t="s">
        <v>2</v>
      </c>
      <c r="B106" s="58" t="s">
        <v>3</v>
      </c>
      <c r="C106" s="58" t="s">
        <v>4</v>
      </c>
      <c r="D106" s="58" t="s">
        <v>5</v>
      </c>
      <c r="E106" s="58" t="s">
        <v>6</v>
      </c>
      <c r="F106" s="58" t="s">
        <v>7</v>
      </c>
      <c r="G106" s="59" t="s">
        <v>8</v>
      </c>
      <c r="H106" s="60"/>
      <c r="I106" s="60"/>
      <c r="J106" s="76"/>
      <c r="K106" s="58" t="s">
        <v>9</v>
      </c>
      <c r="L106" s="58" t="s">
        <v>10</v>
      </c>
    </row>
    <row r="107" s="55" customFormat="1" ht="18" spans="1:12">
      <c r="A107" s="61"/>
      <c r="B107" s="61"/>
      <c r="C107" s="61"/>
      <c r="D107" s="61"/>
      <c r="E107" s="61"/>
      <c r="F107" s="61"/>
      <c r="G107" s="58" t="s">
        <v>11</v>
      </c>
      <c r="H107" s="58" t="s">
        <v>12</v>
      </c>
      <c r="I107" s="58" t="s">
        <v>13</v>
      </c>
      <c r="J107" s="58" t="s">
        <v>14</v>
      </c>
      <c r="K107" s="61"/>
      <c r="L107" s="61"/>
    </row>
    <row r="108" s="55" customFormat="1" ht="18" spans="1:1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</row>
    <row r="109" s="55" customFormat="1" ht="18" spans="1:13">
      <c r="A109" s="63">
        <v>45772</v>
      </c>
      <c r="B109" s="64">
        <v>18899</v>
      </c>
      <c r="C109" s="65" t="s">
        <v>151</v>
      </c>
      <c r="D109" s="66" t="s">
        <v>18</v>
      </c>
      <c r="E109" s="64">
        <v>59899</v>
      </c>
      <c r="F109" s="67"/>
      <c r="G109" s="68" t="s">
        <v>66</v>
      </c>
      <c r="H109" s="68">
        <v>1402590</v>
      </c>
      <c r="I109" s="63">
        <v>45772</v>
      </c>
      <c r="J109" s="67">
        <v>51600.39</v>
      </c>
      <c r="K109" s="77">
        <f>F109+J109</f>
        <v>51600.39</v>
      </c>
      <c r="L109" s="63">
        <v>45776</v>
      </c>
      <c r="M109" s="57" t="s">
        <v>122</v>
      </c>
    </row>
    <row r="110" s="55" customFormat="1" ht="18" spans="1:13">
      <c r="A110" s="63"/>
      <c r="B110" s="64"/>
      <c r="C110" s="65"/>
      <c r="D110" s="69"/>
      <c r="E110" s="70"/>
      <c r="F110" s="67"/>
      <c r="G110" s="68"/>
      <c r="H110" s="68"/>
      <c r="I110" s="63"/>
      <c r="J110" s="67"/>
      <c r="K110" s="77"/>
      <c r="L110" s="63"/>
      <c r="M110" s="57"/>
    </row>
    <row r="111" s="55" customFormat="1" ht="18" spans="6:11">
      <c r="F111" s="71">
        <f t="shared" ref="F111:K111" si="6">SUM(F109:F110)</f>
        <v>0</v>
      </c>
      <c r="G111" s="57"/>
      <c r="H111" s="57"/>
      <c r="I111" s="57"/>
      <c r="J111" s="78">
        <f t="shared" si="6"/>
        <v>51600.39</v>
      </c>
      <c r="K111" s="71">
        <f t="shared" si="6"/>
        <v>51600.39</v>
      </c>
    </row>
    <row r="112" s="55" customFormat="1" ht="18" spans="6:11">
      <c r="F112" s="71"/>
      <c r="G112" s="57"/>
      <c r="H112" s="57"/>
      <c r="I112" s="57"/>
      <c r="J112" s="71"/>
      <c r="K112" s="71"/>
    </row>
    <row r="113" s="55" customFormat="1" ht="18" spans="6:11">
      <c r="F113" s="71"/>
      <c r="I113" s="55" t="s">
        <v>13</v>
      </c>
      <c r="K113" s="71"/>
    </row>
    <row r="114" s="55" customFormat="1" ht="18" spans="8:10">
      <c r="H114" s="57" t="s">
        <v>35</v>
      </c>
      <c r="J114" s="72" t="s">
        <v>36</v>
      </c>
    </row>
    <row r="115" s="55" customFormat="1" ht="18" spans="11:11">
      <c r="K115" s="79" t="s">
        <v>37</v>
      </c>
    </row>
    <row r="116" s="55" customFormat="1" ht="18" spans="7:11">
      <c r="G116" s="57" t="s">
        <v>38</v>
      </c>
      <c r="I116" s="80">
        <v>1000</v>
      </c>
      <c r="J116" s="81"/>
      <c r="K116" s="82">
        <f t="shared" ref="K116:K121" si="7">I116*J116</f>
        <v>0</v>
      </c>
    </row>
    <row r="117" s="55" customFormat="1" ht="18" spans="1:11">
      <c r="A117" s="57" t="s">
        <v>24</v>
      </c>
      <c r="D117" s="57" t="s">
        <v>25</v>
      </c>
      <c r="G117" s="57"/>
      <c r="I117" s="80">
        <v>500</v>
      </c>
      <c r="J117" s="81"/>
      <c r="K117" s="82">
        <f t="shared" si="7"/>
        <v>0</v>
      </c>
    </row>
    <row r="118" s="55" customFormat="1" ht="18" spans="1:11">
      <c r="A118" s="57"/>
      <c r="G118" s="57"/>
      <c r="I118" s="80">
        <v>200</v>
      </c>
      <c r="J118" s="81"/>
      <c r="K118" s="82" t="s">
        <v>142</v>
      </c>
    </row>
    <row r="119" s="55" customFormat="1" ht="18" spans="1:11">
      <c r="A119" s="57"/>
      <c r="G119" s="57" t="s">
        <v>39</v>
      </c>
      <c r="I119" s="80">
        <v>100</v>
      </c>
      <c r="J119" s="81"/>
      <c r="K119" s="82">
        <f t="shared" si="7"/>
        <v>0</v>
      </c>
    </row>
    <row r="120" s="55" customFormat="1" ht="18" spans="1:11">
      <c r="A120" s="57" t="s">
        <v>26</v>
      </c>
      <c r="D120" s="57" t="s">
        <v>27</v>
      </c>
      <c r="G120" s="55" t="s">
        <v>40</v>
      </c>
      <c r="I120" s="80">
        <v>50</v>
      </c>
      <c r="J120" s="81"/>
      <c r="K120" s="82">
        <f t="shared" si="7"/>
        <v>0</v>
      </c>
    </row>
    <row r="121" s="55" customFormat="1" ht="18" spans="1:11">
      <c r="A121" s="55" t="s">
        <v>28</v>
      </c>
      <c r="D121" s="55" t="s">
        <v>29</v>
      </c>
      <c r="I121" s="80">
        <v>20</v>
      </c>
      <c r="J121" s="81"/>
      <c r="K121" s="82">
        <f t="shared" si="7"/>
        <v>0</v>
      </c>
    </row>
    <row r="122" s="55" customFormat="1" ht="18" spans="9:11">
      <c r="I122" s="80">
        <v>10</v>
      </c>
      <c r="J122" s="81"/>
      <c r="K122" s="82">
        <f>J122*I122</f>
        <v>0</v>
      </c>
    </row>
    <row r="123" s="55" customFormat="1" ht="18" spans="9:11">
      <c r="I123" s="80">
        <v>5</v>
      </c>
      <c r="J123" s="81"/>
      <c r="K123" s="82">
        <f>J123*I123</f>
        <v>0</v>
      </c>
    </row>
    <row r="124" s="55" customFormat="1" ht="18" spans="6:11">
      <c r="F124" s="72"/>
      <c r="G124" s="72"/>
      <c r="I124" s="80">
        <v>1</v>
      </c>
      <c r="J124" s="81"/>
      <c r="K124" s="82">
        <f t="shared" ref="K124:K126" si="8">I124*J124</f>
        <v>0</v>
      </c>
    </row>
    <row r="125" s="55" customFormat="1" ht="18" spans="9:11">
      <c r="I125" s="80">
        <v>0.25</v>
      </c>
      <c r="J125" s="81"/>
      <c r="K125" s="82">
        <f t="shared" si="8"/>
        <v>0</v>
      </c>
    </row>
    <row r="126" s="55" customFormat="1" ht="18" spans="9:11">
      <c r="I126" s="83">
        <v>0.05</v>
      </c>
      <c r="J126" s="81"/>
      <c r="K126" s="82">
        <f t="shared" si="8"/>
        <v>0</v>
      </c>
    </row>
    <row r="127" s="55" customFormat="1" ht="18" spans="9:11">
      <c r="I127" s="57" t="s">
        <v>41</v>
      </c>
      <c r="K127" s="84" t="s">
        <v>142</v>
      </c>
    </row>
    <row r="128" s="55" customFormat="1" ht="18" spans="9:11">
      <c r="I128" s="57" t="s">
        <v>42</v>
      </c>
      <c r="K128" s="85">
        <f>SUM(K116:K127)</f>
        <v>0</v>
      </c>
    </row>
    <row r="129" s="55" customFormat="1" ht="18" spans="11:11">
      <c r="K129" s="86">
        <f>J111</f>
        <v>51600.39</v>
      </c>
    </row>
    <row r="130" s="55" customFormat="1" spans="11:11">
      <c r="K130" s="87">
        <f>SUM(K128:K129)</f>
        <v>51600.39</v>
      </c>
    </row>
    <row r="137" s="55" customFormat="1" ht="18" spans="1:1">
      <c r="A137" s="57" t="s">
        <v>0</v>
      </c>
    </row>
    <row r="138" s="55" customFormat="1" ht="18" spans="1:1">
      <c r="A138" s="57" t="s">
        <v>1</v>
      </c>
    </row>
    <row r="139" s="55" customFormat="1" ht="18"/>
    <row r="140" s="55" customFormat="1" ht="18" spans="1:12">
      <c r="A140" s="58" t="s">
        <v>2</v>
      </c>
      <c r="B140" s="58" t="s">
        <v>3</v>
      </c>
      <c r="C140" s="58" t="s">
        <v>4</v>
      </c>
      <c r="D140" s="58" t="s">
        <v>5</v>
      </c>
      <c r="E140" s="58" t="s">
        <v>6</v>
      </c>
      <c r="F140" s="58" t="s">
        <v>7</v>
      </c>
      <c r="G140" s="59" t="s">
        <v>8</v>
      </c>
      <c r="H140" s="60"/>
      <c r="I140" s="60"/>
      <c r="J140" s="76"/>
      <c r="K140" s="58" t="s">
        <v>9</v>
      </c>
      <c r="L140" s="58" t="s">
        <v>10</v>
      </c>
    </row>
    <row r="141" s="55" customFormat="1" ht="18" spans="1:12">
      <c r="A141" s="61"/>
      <c r="B141" s="61"/>
      <c r="C141" s="61"/>
      <c r="D141" s="61"/>
      <c r="E141" s="61"/>
      <c r="F141" s="61"/>
      <c r="G141" s="58" t="s">
        <v>11</v>
      </c>
      <c r="H141" s="58" t="s">
        <v>12</v>
      </c>
      <c r="I141" s="58" t="s">
        <v>13</v>
      </c>
      <c r="J141" s="58" t="s">
        <v>14</v>
      </c>
      <c r="K141" s="61"/>
      <c r="L141" s="61"/>
    </row>
    <row r="142" s="55" customFormat="1" ht="18" spans="1:1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</row>
    <row r="143" s="55" customFormat="1" ht="18" spans="1:13">
      <c r="A143" s="63">
        <v>45775</v>
      </c>
      <c r="B143" s="64">
        <v>20803</v>
      </c>
      <c r="C143" s="65" t="s">
        <v>152</v>
      </c>
      <c r="D143" s="66" t="s">
        <v>18</v>
      </c>
      <c r="E143" s="64">
        <v>59843</v>
      </c>
      <c r="F143" s="67"/>
      <c r="G143" s="68" t="s">
        <v>66</v>
      </c>
      <c r="H143" s="68">
        <v>34950</v>
      </c>
      <c r="I143" s="63">
        <v>45775</v>
      </c>
      <c r="J143" s="67">
        <v>18196.2</v>
      </c>
      <c r="K143" s="77">
        <f>F143+J143</f>
        <v>18196.2</v>
      </c>
      <c r="L143" s="63">
        <v>45776</v>
      </c>
      <c r="M143" s="57"/>
    </row>
    <row r="144" s="55" customFormat="1" ht="18" spans="1:13">
      <c r="A144" s="63"/>
      <c r="B144" s="64"/>
      <c r="C144" s="65"/>
      <c r="D144" s="69"/>
      <c r="E144" s="70"/>
      <c r="F144" s="67"/>
      <c r="G144" s="68"/>
      <c r="H144" s="68"/>
      <c r="I144" s="63"/>
      <c r="J144" s="67"/>
      <c r="K144" s="77"/>
      <c r="L144" s="63"/>
      <c r="M144" s="57"/>
    </row>
    <row r="145" s="55" customFormat="1" ht="18" spans="6:11">
      <c r="F145" s="71">
        <f t="shared" ref="F145:K145" si="9">SUM(F143:F144)</f>
        <v>0</v>
      </c>
      <c r="G145" s="57"/>
      <c r="H145" s="57"/>
      <c r="I145" s="57"/>
      <c r="J145" s="78">
        <f t="shared" si="9"/>
        <v>18196.2</v>
      </c>
      <c r="K145" s="71">
        <f t="shared" si="9"/>
        <v>18196.2</v>
      </c>
    </row>
    <row r="146" s="55" customFormat="1" ht="18" spans="6:11">
      <c r="F146" s="71"/>
      <c r="G146" s="57"/>
      <c r="H146" s="57"/>
      <c r="I146" s="57"/>
      <c r="J146" s="71"/>
      <c r="K146" s="71"/>
    </row>
    <row r="147" s="55" customFormat="1" ht="18" spans="6:11">
      <c r="F147" s="71"/>
      <c r="I147" s="55" t="s">
        <v>13</v>
      </c>
      <c r="K147" s="71"/>
    </row>
    <row r="148" s="55" customFormat="1" ht="18" spans="8:10">
      <c r="H148" s="57" t="s">
        <v>35</v>
      </c>
      <c r="J148" s="72" t="s">
        <v>36</v>
      </c>
    </row>
    <row r="149" s="55" customFormat="1" ht="18" spans="11:11">
      <c r="K149" s="79" t="s">
        <v>37</v>
      </c>
    </row>
    <row r="150" s="55" customFormat="1" ht="18" spans="7:11">
      <c r="G150" s="57" t="s">
        <v>38</v>
      </c>
      <c r="I150" s="80">
        <v>1000</v>
      </c>
      <c r="J150" s="81"/>
      <c r="K150" s="82">
        <f t="shared" ref="K150:K155" si="10">I150*J150</f>
        <v>0</v>
      </c>
    </row>
    <row r="151" s="55" customFormat="1" ht="18" spans="1:11">
      <c r="A151" s="57" t="s">
        <v>24</v>
      </c>
      <c r="D151" s="57" t="s">
        <v>25</v>
      </c>
      <c r="G151" s="57"/>
      <c r="I151" s="80">
        <v>500</v>
      </c>
      <c r="J151" s="81"/>
      <c r="K151" s="82">
        <f t="shared" si="10"/>
        <v>0</v>
      </c>
    </row>
    <row r="152" s="55" customFormat="1" ht="18" spans="1:11">
      <c r="A152" s="57"/>
      <c r="G152" s="57"/>
      <c r="I152" s="80">
        <v>200</v>
      </c>
      <c r="J152" s="81"/>
      <c r="K152" s="82" t="s">
        <v>142</v>
      </c>
    </row>
    <row r="153" s="55" customFormat="1" ht="18" spans="1:11">
      <c r="A153" s="57"/>
      <c r="G153" s="57" t="s">
        <v>39</v>
      </c>
      <c r="I153" s="80">
        <v>100</v>
      </c>
      <c r="J153" s="81"/>
      <c r="K153" s="82">
        <f t="shared" si="10"/>
        <v>0</v>
      </c>
    </row>
    <row r="154" s="55" customFormat="1" ht="18" spans="1:11">
      <c r="A154" s="57" t="s">
        <v>26</v>
      </c>
      <c r="D154" s="57" t="s">
        <v>27</v>
      </c>
      <c r="G154" s="55" t="s">
        <v>40</v>
      </c>
      <c r="I154" s="80">
        <v>50</v>
      </c>
      <c r="J154" s="81"/>
      <c r="K154" s="82">
        <f t="shared" si="10"/>
        <v>0</v>
      </c>
    </row>
    <row r="155" s="55" customFormat="1" ht="18" spans="1:11">
      <c r="A155" s="55" t="s">
        <v>28</v>
      </c>
      <c r="D155" s="55" t="s">
        <v>29</v>
      </c>
      <c r="I155" s="80">
        <v>20</v>
      </c>
      <c r="J155" s="81"/>
      <c r="K155" s="82">
        <f t="shared" si="10"/>
        <v>0</v>
      </c>
    </row>
    <row r="156" s="55" customFormat="1" ht="18" spans="9:11">
      <c r="I156" s="80">
        <v>10</v>
      </c>
      <c r="J156" s="81"/>
      <c r="K156" s="82">
        <f>J156*I156</f>
        <v>0</v>
      </c>
    </row>
    <row r="157" s="55" customFormat="1" ht="18" spans="9:11">
      <c r="I157" s="80">
        <v>5</v>
      </c>
      <c r="J157" s="81"/>
      <c r="K157" s="82">
        <f>J157*I157</f>
        <v>0</v>
      </c>
    </row>
    <row r="158" s="55" customFormat="1" ht="18" spans="6:11">
      <c r="F158" s="72"/>
      <c r="G158" s="72"/>
      <c r="I158" s="80">
        <v>1</v>
      </c>
      <c r="J158" s="81"/>
      <c r="K158" s="82">
        <f t="shared" ref="K158:K160" si="11">I158*J158</f>
        <v>0</v>
      </c>
    </row>
    <row r="159" s="55" customFormat="1" ht="18" spans="9:11">
      <c r="I159" s="80">
        <v>0.25</v>
      </c>
      <c r="J159" s="81"/>
      <c r="K159" s="82">
        <f t="shared" si="11"/>
        <v>0</v>
      </c>
    </row>
    <row r="160" s="55" customFormat="1" ht="18" spans="9:11">
      <c r="I160" s="83">
        <v>0.05</v>
      </c>
      <c r="J160" s="81"/>
      <c r="K160" s="82">
        <f t="shared" si="11"/>
        <v>0</v>
      </c>
    </row>
    <row r="161" s="55" customFormat="1" ht="18" spans="9:11">
      <c r="I161" s="57" t="s">
        <v>41</v>
      </c>
      <c r="K161" s="84" t="s">
        <v>142</v>
      </c>
    </row>
    <row r="162" s="55" customFormat="1" ht="18" spans="9:11">
      <c r="I162" s="57" t="s">
        <v>42</v>
      </c>
      <c r="K162" s="85">
        <f>SUM(K150:K161)</f>
        <v>0</v>
      </c>
    </row>
    <row r="163" s="55" customFormat="1" ht="18" spans="11:11">
      <c r="K163" s="86">
        <f>J145</f>
        <v>18196.2</v>
      </c>
    </row>
    <row r="164" s="55" customFormat="1" spans="11:11">
      <c r="K164" s="87">
        <f>SUM(K162:K163)</f>
        <v>18196.2</v>
      </c>
    </row>
  </sheetData>
  <mergeCells count="70">
    <mergeCell ref="G4:J4"/>
    <mergeCell ref="F22:G22"/>
    <mergeCell ref="G39:J39"/>
    <mergeCell ref="F57:G57"/>
    <mergeCell ref="G70:J70"/>
    <mergeCell ref="F88:G88"/>
    <mergeCell ref="G106:J106"/>
    <mergeCell ref="F124:G124"/>
    <mergeCell ref="G140:J140"/>
    <mergeCell ref="F158:G158"/>
    <mergeCell ref="A4:A6"/>
    <mergeCell ref="A39:A41"/>
    <mergeCell ref="A70:A72"/>
    <mergeCell ref="A106:A108"/>
    <mergeCell ref="A140:A142"/>
    <mergeCell ref="B4:B6"/>
    <mergeCell ref="B39:B41"/>
    <mergeCell ref="B70:B72"/>
    <mergeCell ref="B106:B108"/>
    <mergeCell ref="B140:B142"/>
    <mergeCell ref="C4:C6"/>
    <mergeCell ref="C39:C41"/>
    <mergeCell ref="C70:C72"/>
    <mergeCell ref="C106:C108"/>
    <mergeCell ref="C140:C142"/>
    <mergeCell ref="D4:D6"/>
    <mergeCell ref="D39:D41"/>
    <mergeCell ref="D70:D72"/>
    <mergeCell ref="D106:D108"/>
    <mergeCell ref="D140:D142"/>
    <mergeCell ref="E4:E6"/>
    <mergeCell ref="E39:E41"/>
    <mergeCell ref="E70:E72"/>
    <mergeCell ref="E106:E108"/>
    <mergeCell ref="E140:E142"/>
    <mergeCell ref="F4:F6"/>
    <mergeCell ref="F39:F41"/>
    <mergeCell ref="F70:F72"/>
    <mergeCell ref="F106:F108"/>
    <mergeCell ref="F140:F142"/>
    <mergeCell ref="G5:G6"/>
    <mergeCell ref="G40:G41"/>
    <mergeCell ref="G71:G72"/>
    <mergeCell ref="G107:G108"/>
    <mergeCell ref="G141:G142"/>
    <mergeCell ref="H5:H6"/>
    <mergeCell ref="H40:H41"/>
    <mergeCell ref="H71:H72"/>
    <mergeCell ref="H107:H108"/>
    <mergeCell ref="H141:H142"/>
    <mergeCell ref="I5:I6"/>
    <mergeCell ref="I40:I41"/>
    <mergeCell ref="I71:I72"/>
    <mergeCell ref="I107:I108"/>
    <mergeCell ref="I141:I142"/>
    <mergeCell ref="J5:J6"/>
    <mergeCell ref="J40:J41"/>
    <mergeCell ref="J71:J72"/>
    <mergeCell ref="J107:J108"/>
    <mergeCell ref="J141:J142"/>
    <mergeCell ref="K4:K6"/>
    <mergeCell ref="K39:K41"/>
    <mergeCell ref="K70:K72"/>
    <mergeCell ref="K106:K108"/>
    <mergeCell ref="K140:K142"/>
    <mergeCell ref="L4:L6"/>
    <mergeCell ref="L39:L41"/>
    <mergeCell ref="L70:L72"/>
    <mergeCell ref="L106:L108"/>
    <mergeCell ref="L140:L142"/>
  </mergeCells>
  <pageMargins left="0.393055555555556" right="0.7" top="0.75" bottom="0.75" header="0.3" footer="0.3"/>
  <pageSetup paperSize="9" scale="4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0"/>
  <sheetViews>
    <sheetView zoomScale="130" zoomScaleNormal="130" topLeftCell="A127" workbookViewId="0">
      <selection activeCell="A132" sqref="$A132:$XFD15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5619047619048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45769</v>
      </c>
      <c r="B7" s="15">
        <v>20801</v>
      </c>
      <c r="C7" s="16" t="s">
        <v>153</v>
      </c>
      <c r="D7" s="17" t="s">
        <v>32</v>
      </c>
      <c r="E7" s="50">
        <v>59936</v>
      </c>
      <c r="F7" s="51">
        <v>92944.8</v>
      </c>
      <c r="G7" s="52"/>
      <c r="H7" s="52"/>
      <c r="I7" s="27"/>
      <c r="J7" s="25">
        <v>0</v>
      </c>
      <c r="K7" s="25">
        <f>J7+F7</f>
        <v>92944.8</v>
      </c>
      <c r="L7" s="14">
        <v>45769</v>
      </c>
      <c r="M7" s="2"/>
    </row>
    <row r="8" s="1" customFormat="1" spans="1:13">
      <c r="A8" s="14">
        <v>45776</v>
      </c>
      <c r="B8" s="15">
        <v>20807</v>
      </c>
      <c r="C8" s="16" t="s">
        <v>154</v>
      </c>
      <c r="D8" s="17" t="s">
        <v>32</v>
      </c>
      <c r="E8" s="50">
        <v>59629</v>
      </c>
      <c r="F8" s="51"/>
      <c r="G8" s="52"/>
      <c r="H8" s="52"/>
      <c r="I8" s="27"/>
      <c r="J8" s="25">
        <v>347864.55</v>
      </c>
      <c r="K8" s="25">
        <f>J8+F8</f>
        <v>347864.55</v>
      </c>
      <c r="L8" s="14">
        <v>45769</v>
      </c>
      <c r="M8" s="2"/>
    </row>
    <row r="9" s="1" customFormat="1" spans="1:13">
      <c r="A9" s="14">
        <v>45776</v>
      </c>
      <c r="B9" s="15">
        <v>20808</v>
      </c>
      <c r="C9" s="16" t="s">
        <v>155</v>
      </c>
      <c r="D9" s="17" t="s">
        <v>18</v>
      </c>
      <c r="E9" s="50">
        <v>59846</v>
      </c>
      <c r="F9" s="51">
        <v>25000</v>
      </c>
      <c r="G9" s="52"/>
      <c r="H9" s="52"/>
      <c r="I9" s="27"/>
      <c r="J9" s="25">
        <v>0</v>
      </c>
      <c r="K9" s="25">
        <f>J9+F9</f>
        <v>25000</v>
      </c>
      <c r="L9" s="14">
        <v>45769</v>
      </c>
      <c r="M9" s="2"/>
    </row>
    <row r="10" s="1" customFormat="1" spans="1:13">
      <c r="A10" s="14">
        <v>45776</v>
      </c>
      <c r="B10" s="15">
        <v>20809</v>
      </c>
      <c r="C10" s="16" t="s">
        <v>156</v>
      </c>
      <c r="D10" s="17" t="s">
        <v>18</v>
      </c>
      <c r="E10" s="50">
        <v>59935</v>
      </c>
      <c r="F10" s="51">
        <v>21076.2</v>
      </c>
      <c r="G10" s="52"/>
      <c r="H10" s="52"/>
      <c r="I10" s="27"/>
      <c r="J10" s="25">
        <v>0</v>
      </c>
      <c r="K10" s="25">
        <f t="shared" ref="K10:K15" si="0">J10+F10</f>
        <v>21076.2</v>
      </c>
      <c r="L10" s="14">
        <v>45769</v>
      </c>
      <c r="M10" s="2"/>
    </row>
    <row r="11" s="1" customFormat="1" spans="1:13">
      <c r="A11" s="14">
        <v>45776</v>
      </c>
      <c r="B11" s="15">
        <v>20809</v>
      </c>
      <c r="C11" s="16" t="s">
        <v>156</v>
      </c>
      <c r="D11" s="17" t="s">
        <v>59</v>
      </c>
      <c r="E11" s="50">
        <v>59935</v>
      </c>
      <c r="F11" s="51">
        <v>0.8</v>
      </c>
      <c r="G11" s="52"/>
      <c r="H11" s="52"/>
      <c r="I11" s="27"/>
      <c r="J11" s="25">
        <v>0</v>
      </c>
      <c r="K11" s="25">
        <f t="shared" si="0"/>
        <v>0.8</v>
      </c>
      <c r="L11" s="14">
        <v>45769</v>
      </c>
      <c r="M11" s="2"/>
    </row>
    <row r="12" s="1" customFormat="1" spans="1:13">
      <c r="A12" s="14">
        <v>45776</v>
      </c>
      <c r="B12" s="15">
        <v>20810</v>
      </c>
      <c r="C12" s="16" t="s">
        <v>77</v>
      </c>
      <c r="D12" s="17" t="s">
        <v>18</v>
      </c>
      <c r="E12" s="50">
        <v>59938</v>
      </c>
      <c r="F12" s="51">
        <v>27916.2</v>
      </c>
      <c r="G12" s="52"/>
      <c r="H12" s="52"/>
      <c r="I12" s="27"/>
      <c r="J12" s="25">
        <v>0</v>
      </c>
      <c r="K12" s="25">
        <f t="shared" si="0"/>
        <v>27916.2</v>
      </c>
      <c r="L12" s="14">
        <v>45769</v>
      </c>
      <c r="M12" s="2"/>
    </row>
    <row r="13" s="1" customFormat="1" spans="1:13">
      <c r="A13" s="14">
        <v>45776</v>
      </c>
      <c r="B13" s="15">
        <v>20811</v>
      </c>
      <c r="C13" s="16" t="s">
        <v>22</v>
      </c>
      <c r="D13" s="17" t="s">
        <v>18</v>
      </c>
      <c r="E13" s="50">
        <v>59937</v>
      </c>
      <c r="F13" s="51">
        <v>52792.4</v>
      </c>
      <c r="G13" s="52"/>
      <c r="H13" s="52"/>
      <c r="I13" s="27"/>
      <c r="J13" s="25">
        <v>0</v>
      </c>
      <c r="K13" s="25">
        <f t="shared" si="0"/>
        <v>52792.4</v>
      </c>
      <c r="L13" s="14">
        <v>45769</v>
      </c>
      <c r="M13" s="2"/>
    </row>
    <row r="14" s="1" customFormat="1" spans="1:13">
      <c r="A14" s="14">
        <v>45776</v>
      </c>
      <c r="B14" s="15">
        <v>20812</v>
      </c>
      <c r="C14" s="16" t="s">
        <v>157</v>
      </c>
      <c r="D14" s="17" t="s">
        <v>18</v>
      </c>
      <c r="E14" s="50">
        <v>59802</v>
      </c>
      <c r="F14" s="51"/>
      <c r="G14" s="52"/>
      <c r="H14" s="52"/>
      <c r="I14" s="27"/>
      <c r="J14" s="25">
        <v>46295.32</v>
      </c>
      <c r="K14" s="25">
        <f t="shared" si="0"/>
        <v>46295.32</v>
      </c>
      <c r="L14" s="14">
        <v>45761</v>
      </c>
      <c r="M14" s="2" t="s">
        <v>158</v>
      </c>
    </row>
    <row r="15" s="1" customFormat="1" spans="1:13">
      <c r="A15" s="14">
        <v>45776</v>
      </c>
      <c r="B15" s="15">
        <v>20813</v>
      </c>
      <c r="C15" s="16" t="s">
        <v>159</v>
      </c>
      <c r="D15" s="53" t="s">
        <v>160</v>
      </c>
      <c r="E15" s="50">
        <v>59915</v>
      </c>
      <c r="F15" s="51">
        <v>5946</v>
      </c>
      <c r="G15" s="52"/>
      <c r="H15" s="52"/>
      <c r="I15" s="27"/>
      <c r="J15" s="25">
        <v>0</v>
      </c>
      <c r="K15" s="25">
        <f t="shared" si="0"/>
        <v>5946</v>
      </c>
      <c r="L15" s="14">
        <v>45763</v>
      </c>
      <c r="M15" s="2"/>
    </row>
    <row r="16" s="1" customFormat="1" spans="6:11">
      <c r="F16" s="36">
        <f>SUM(F7:F15)</f>
        <v>225676.4</v>
      </c>
      <c r="G16" s="2"/>
      <c r="H16" s="2"/>
      <c r="I16" s="2"/>
      <c r="J16" s="36">
        <f>SUM(J7:J15)</f>
        <v>394159.87</v>
      </c>
      <c r="K16" s="36">
        <f>SUM(K7:K15)</f>
        <v>619836.27</v>
      </c>
    </row>
    <row r="18" s="1" customFormat="1" spans="1:4">
      <c r="A18" s="2" t="s">
        <v>24</v>
      </c>
      <c r="D18" s="2" t="s">
        <v>25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28</v>
      </c>
      <c r="D22" s="1" t="s">
        <v>29</v>
      </c>
    </row>
    <row r="29" s="1" customFormat="1" spans="1:1">
      <c r="A29" s="2" t="s">
        <v>0</v>
      </c>
    </row>
    <row r="30" s="1" customFormat="1" spans="1:1">
      <c r="A30" s="2" t="s">
        <v>1</v>
      </c>
    </row>
    <row r="32" s="1" customFormat="1" spans="1:12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4" t="s">
        <v>8</v>
      </c>
      <c r="H32" s="5"/>
      <c r="I32" s="5"/>
      <c r="J32" s="23"/>
      <c r="K32" s="3" t="s">
        <v>9</v>
      </c>
      <c r="L32" s="3" t="s">
        <v>10</v>
      </c>
    </row>
    <row r="33" s="1" customFormat="1" spans="1:12">
      <c r="A33" s="6"/>
      <c r="B33" s="6"/>
      <c r="C33" s="6"/>
      <c r="D33" s="6"/>
      <c r="E33" s="6"/>
      <c r="F33" s="6"/>
      <c r="G33" s="3" t="s">
        <v>11</v>
      </c>
      <c r="H33" s="3" t="s">
        <v>12</v>
      </c>
      <c r="I33" s="3" t="s">
        <v>13</v>
      </c>
      <c r="J33" s="3" t="s">
        <v>14</v>
      </c>
      <c r="K33" s="6"/>
      <c r="L33" s="6"/>
    </row>
    <row r="34" s="1" customFormat="1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="1" customFormat="1" spans="1:13">
      <c r="A35" s="14">
        <v>45776</v>
      </c>
      <c r="B35" s="15">
        <v>20814</v>
      </c>
      <c r="C35" s="16" t="s">
        <v>161</v>
      </c>
      <c r="D35" s="17" t="s">
        <v>18</v>
      </c>
      <c r="E35" s="50">
        <v>59927</v>
      </c>
      <c r="F35" s="51">
        <v>8095</v>
      </c>
      <c r="G35" s="52"/>
      <c r="H35" s="52"/>
      <c r="I35" s="27"/>
      <c r="J35" s="25">
        <v>0</v>
      </c>
      <c r="K35" s="25">
        <f t="shared" ref="K35:K43" si="1">J35+F35</f>
        <v>8095</v>
      </c>
      <c r="L35" s="14">
        <v>45768</v>
      </c>
      <c r="M35" s="2"/>
    </row>
    <row r="36" s="1" customFormat="1" spans="1:13">
      <c r="A36" s="14">
        <v>45776</v>
      </c>
      <c r="B36" s="15">
        <v>20815</v>
      </c>
      <c r="C36" s="16" t="s">
        <v>162</v>
      </c>
      <c r="D36" s="17" t="s">
        <v>18</v>
      </c>
      <c r="E36" s="50">
        <v>59939</v>
      </c>
      <c r="F36" s="51">
        <v>20276.2</v>
      </c>
      <c r="G36" s="52"/>
      <c r="H36" s="52"/>
      <c r="I36" s="27"/>
      <c r="J36" s="25">
        <v>0</v>
      </c>
      <c r="K36" s="25">
        <f t="shared" si="1"/>
        <v>20276.2</v>
      </c>
      <c r="L36" s="14">
        <v>45770</v>
      </c>
      <c r="M36" s="2"/>
    </row>
    <row r="37" s="1" customFormat="1" spans="1:13">
      <c r="A37" s="14">
        <v>45776</v>
      </c>
      <c r="B37" s="15">
        <v>20816</v>
      </c>
      <c r="C37" s="16" t="s">
        <v>163</v>
      </c>
      <c r="D37" s="17" t="s">
        <v>18</v>
      </c>
      <c r="E37" s="50">
        <v>59940</v>
      </c>
      <c r="F37" s="51">
        <v>33996.2</v>
      </c>
      <c r="G37" s="52"/>
      <c r="H37" s="52"/>
      <c r="I37" s="27"/>
      <c r="J37" s="25">
        <v>0</v>
      </c>
      <c r="K37" s="25">
        <f t="shared" si="1"/>
        <v>33996.2</v>
      </c>
      <c r="L37" s="14">
        <v>45770</v>
      </c>
      <c r="M37" s="2"/>
    </row>
    <row r="38" s="1" customFormat="1" spans="1:13">
      <c r="A38" s="14">
        <v>45776</v>
      </c>
      <c r="B38" s="15">
        <v>20817</v>
      </c>
      <c r="C38" s="16" t="s">
        <v>164</v>
      </c>
      <c r="D38" s="17" t="s">
        <v>165</v>
      </c>
      <c r="E38" s="50">
        <v>59944</v>
      </c>
      <c r="F38" s="51">
        <v>7000</v>
      </c>
      <c r="G38" s="52"/>
      <c r="H38" s="52"/>
      <c r="I38" s="27"/>
      <c r="J38" s="25">
        <v>0</v>
      </c>
      <c r="K38" s="25">
        <f t="shared" si="1"/>
        <v>7000</v>
      </c>
      <c r="L38" s="14">
        <v>45768</v>
      </c>
      <c r="M38" s="2"/>
    </row>
    <row r="39" s="1" customFormat="1" spans="1:13">
      <c r="A39" s="14">
        <v>45776</v>
      </c>
      <c r="B39" s="15">
        <v>20818</v>
      </c>
      <c r="C39" s="16" t="s">
        <v>101</v>
      </c>
      <c r="D39" s="17" t="s">
        <v>18</v>
      </c>
      <c r="E39" s="50">
        <v>59942</v>
      </c>
      <c r="F39" s="51"/>
      <c r="G39" s="52"/>
      <c r="H39" s="52"/>
      <c r="I39" s="27"/>
      <c r="J39" s="25">
        <v>117796.2</v>
      </c>
      <c r="K39" s="25">
        <f t="shared" si="1"/>
        <v>117796.2</v>
      </c>
      <c r="L39" s="14">
        <v>45770</v>
      </c>
      <c r="M39" s="2"/>
    </row>
    <row r="40" s="1" customFormat="1" spans="1:13">
      <c r="A40" s="14">
        <v>45776</v>
      </c>
      <c r="B40" s="15">
        <v>20819</v>
      </c>
      <c r="C40" s="16" t="s">
        <v>22</v>
      </c>
      <c r="D40" s="17" t="s">
        <v>18</v>
      </c>
      <c r="E40" s="50">
        <v>59387</v>
      </c>
      <c r="F40" s="51">
        <v>14500</v>
      </c>
      <c r="G40" s="52"/>
      <c r="H40" s="52"/>
      <c r="I40" s="27"/>
      <c r="J40" s="25">
        <v>0</v>
      </c>
      <c r="K40" s="25">
        <f t="shared" si="1"/>
        <v>14500</v>
      </c>
      <c r="L40" s="14">
        <v>45770</v>
      </c>
      <c r="M40" s="2"/>
    </row>
    <row r="41" s="1" customFormat="1" spans="1:13">
      <c r="A41" s="14">
        <v>45776</v>
      </c>
      <c r="B41" s="15">
        <v>20820</v>
      </c>
      <c r="C41" s="16" t="s">
        <v>166</v>
      </c>
      <c r="D41" s="17" t="s">
        <v>18</v>
      </c>
      <c r="E41" s="50">
        <v>59947</v>
      </c>
      <c r="F41" s="51"/>
      <c r="G41" s="52"/>
      <c r="H41" s="52"/>
      <c r="I41" s="27"/>
      <c r="J41" s="25">
        <v>42251.56</v>
      </c>
      <c r="K41" s="25">
        <f t="shared" si="1"/>
        <v>42251.56</v>
      </c>
      <c r="L41" s="14">
        <v>45771</v>
      </c>
      <c r="M41" s="2" t="s">
        <v>167</v>
      </c>
    </row>
    <row r="42" s="1" customFormat="1" spans="6:11">
      <c r="F42" s="36">
        <f>SUM(F35:F41)</f>
        <v>83867.4</v>
      </c>
      <c r="G42" s="2"/>
      <c r="H42" s="2"/>
      <c r="I42" s="2"/>
      <c r="J42" s="36">
        <f>SUM(J35:J41)</f>
        <v>160047.76</v>
      </c>
      <c r="K42" s="36">
        <f>SUM(K35:K41)</f>
        <v>243915.16</v>
      </c>
    </row>
    <row r="44" s="1" customFormat="1" spans="1:4">
      <c r="A44" s="2" t="s">
        <v>24</v>
      </c>
      <c r="D44" s="2" t="s">
        <v>25</v>
      </c>
    </row>
    <row r="45" s="1" customFormat="1" spans="1:1">
      <c r="A45" s="2"/>
    </row>
    <row r="46" s="1" customFormat="1" spans="1:1">
      <c r="A46" s="2"/>
    </row>
    <row r="47" s="1" customFormat="1" spans="1:4">
      <c r="A47" s="2" t="s">
        <v>26</v>
      </c>
      <c r="D47" s="2" t="s">
        <v>27</v>
      </c>
    </row>
    <row r="48" s="1" customFormat="1" spans="1:4">
      <c r="A48" s="1" t="s">
        <v>28</v>
      </c>
      <c r="D48" s="1" t="s">
        <v>29</v>
      </c>
    </row>
    <row r="52" spans="1:1">
      <c r="A52" s="54"/>
    </row>
    <row r="54" s="1" customFormat="1" spans="1:1">
      <c r="A54" s="2" t="s">
        <v>0</v>
      </c>
    </row>
    <row r="55" s="1" customFormat="1" spans="1:1">
      <c r="A55" s="2" t="s">
        <v>1</v>
      </c>
    </row>
    <row r="57" s="1" customFormat="1" spans="1:12">
      <c r="A57" s="3" t="s">
        <v>2</v>
      </c>
      <c r="B57" s="3" t="s">
        <v>3</v>
      </c>
      <c r="C57" s="3" t="s">
        <v>4</v>
      </c>
      <c r="D57" s="3" t="s">
        <v>5</v>
      </c>
      <c r="E57" s="3" t="s">
        <v>6</v>
      </c>
      <c r="F57" s="3" t="s">
        <v>7</v>
      </c>
      <c r="G57" s="4" t="s">
        <v>8</v>
      </c>
      <c r="H57" s="5"/>
      <c r="I57" s="5"/>
      <c r="J57" s="23"/>
      <c r="K57" s="3" t="s">
        <v>9</v>
      </c>
      <c r="L57" s="3" t="s">
        <v>10</v>
      </c>
    </row>
    <row r="58" s="1" customFormat="1" spans="1:12">
      <c r="A58" s="6"/>
      <c r="B58" s="6"/>
      <c r="C58" s="6"/>
      <c r="D58" s="6"/>
      <c r="E58" s="6"/>
      <c r="F58" s="6"/>
      <c r="G58" s="3" t="s">
        <v>11</v>
      </c>
      <c r="H58" s="3" t="s">
        <v>12</v>
      </c>
      <c r="I58" s="3" t="s">
        <v>13</v>
      </c>
      <c r="J58" s="3" t="s">
        <v>14</v>
      </c>
      <c r="K58" s="6"/>
      <c r="L58" s="6"/>
    </row>
    <row r="59" s="1" customFormat="1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="1" customFormat="1" spans="1:13">
      <c r="A60" s="14">
        <v>45776</v>
      </c>
      <c r="B60" s="15">
        <v>20821</v>
      </c>
      <c r="C60" s="16" t="s">
        <v>168</v>
      </c>
      <c r="D60" s="17" t="s">
        <v>18</v>
      </c>
      <c r="E60" s="50">
        <v>59910</v>
      </c>
      <c r="F60" s="51">
        <v>31332.2</v>
      </c>
      <c r="G60" s="52"/>
      <c r="H60" s="52"/>
      <c r="I60" s="27"/>
      <c r="J60" s="25">
        <v>0</v>
      </c>
      <c r="K60" s="25">
        <f t="shared" ref="K60:K66" si="2">J60+F60</f>
        <v>31332.2</v>
      </c>
      <c r="L60" s="14">
        <v>45771</v>
      </c>
      <c r="M60" s="2"/>
    </row>
    <row r="61" s="1" customFormat="1" spans="1:13">
      <c r="A61" s="14">
        <v>45776</v>
      </c>
      <c r="B61" s="15">
        <v>20822</v>
      </c>
      <c r="C61" s="16" t="s">
        <v>101</v>
      </c>
      <c r="D61" s="17" t="s">
        <v>18</v>
      </c>
      <c r="E61" s="50">
        <v>59954</v>
      </c>
      <c r="F61" s="51"/>
      <c r="G61" s="52"/>
      <c r="H61" s="52"/>
      <c r="I61" s="27"/>
      <c r="J61" s="25">
        <v>115516.2</v>
      </c>
      <c r="K61" s="25">
        <f t="shared" si="2"/>
        <v>115516.2</v>
      </c>
      <c r="L61" s="14">
        <v>45771</v>
      </c>
      <c r="M61" s="2"/>
    </row>
    <row r="62" s="1" customFormat="1" spans="1:13">
      <c r="A62" s="14">
        <v>45776</v>
      </c>
      <c r="B62" s="15">
        <v>20823</v>
      </c>
      <c r="C62" s="16" t="s">
        <v>169</v>
      </c>
      <c r="D62" s="17" t="s">
        <v>18</v>
      </c>
      <c r="E62" s="50">
        <v>59950</v>
      </c>
      <c r="F62" s="51">
        <v>28412.2</v>
      </c>
      <c r="G62" s="52"/>
      <c r="H62" s="52"/>
      <c r="I62" s="27"/>
      <c r="J62" s="25">
        <v>0</v>
      </c>
      <c r="K62" s="25">
        <f t="shared" si="2"/>
        <v>28412.2</v>
      </c>
      <c r="L62" s="14">
        <v>45771</v>
      </c>
      <c r="M62" s="2"/>
    </row>
    <row r="63" s="1" customFormat="1" spans="1:13">
      <c r="A63" s="14">
        <v>45776</v>
      </c>
      <c r="B63" s="15">
        <v>20824</v>
      </c>
      <c r="C63" s="16" t="s">
        <v>170</v>
      </c>
      <c r="D63" s="17" t="s">
        <v>18</v>
      </c>
      <c r="E63" s="50">
        <v>59949</v>
      </c>
      <c r="F63" s="51">
        <v>36992.34</v>
      </c>
      <c r="G63" s="52"/>
      <c r="H63" s="52"/>
      <c r="I63" s="27"/>
      <c r="J63" s="25">
        <v>0</v>
      </c>
      <c r="K63" s="25">
        <f t="shared" si="2"/>
        <v>36992.34</v>
      </c>
      <c r="L63" s="14">
        <v>45771</v>
      </c>
      <c r="M63" s="2"/>
    </row>
    <row r="64" s="1" customFormat="1" spans="1:13">
      <c r="A64" s="14">
        <v>45776</v>
      </c>
      <c r="B64" s="15">
        <v>20825</v>
      </c>
      <c r="C64" s="16" t="s">
        <v>171</v>
      </c>
      <c r="D64" s="17" t="s">
        <v>32</v>
      </c>
      <c r="E64" s="50">
        <v>59945</v>
      </c>
      <c r="F64" s="51">
        <v>139736.8</v>
      </c>
      <c r="G64" s="52"/>
      <c r="H64" s="52"/>
      <c r="I64" s="27"/>
      <c r="J64" s="25">
        <v>0</v>
      </c>
      <c r="K64" s="25">
        <f t="shared" si="2"/>
        <v>139736.8</v>
      </c>
      <c r="L64" s="14">
        <v>45771</v>
      </c>
      <c r="M64" s="2"/>
    </row>
    <row r="65" s="1" customFormat="1" spans="1:13">
      <c r="A65" s="14">
        <v>45776</v>
      </c>
      <c r="B65" s="15">
        <v>20826</v>
      </c>
      <c r="C65" s="16" t="s">
        <v>77</v>
      </c>
      <c r="D65" s="17" t="s">
        <v>18</v>
      </c>
      <c r="E65" s="50">
        <v>59943</v>
      </c>
      <c r="F65" s="51">
        <v>27916.2</v>
      </c>
      <c r="G65" s="52"/>
      <c r="H65" s="52"/>
      <c r="I65" s="27"/>
      <c r="J65" s="25">
        <v>0</v>
      </c>
      <c r="K65" s="25">
        <f t="shared" si="2"/>
        <v>27916.2</v>
      </c>
      <c r="L65" s="14">
        <v>45771</v>
      </c>
      <c r="M65" s="2"/>
    </row>
    <row r="66" s="1" customFormat="1" spans="1:13">
      <c r="A66" s="14">
        <v>45776</v>
      </c>
      <c r="B66" s="15">
        <v>20827</v>
      </c>
      <c r="C66" s="16" t="s">
        <v>172</v>
      </c>
      <c r="D66" s="17" t="s">
        <v>18</v>
      </c>
      <c r="E66" s="50">
        <v>59952</v>
      </c>
      <c r="F66" s="51"/>
      <c r="G66" s="52"/>
      <c r="H66" s="52"/>
      <c r="I66" s="27"/>
      <c r="J66" s="25">
        <v>113024.4</v>
      </c>
      <c r="K66" s="25">
        <f t="shared" si="2"/>
        <v>113024.4</v>
      </c>
      <c r="L66" s="14">
        <v>45771</v>
      </c>
      <c r="M66" s="2"/>
    </row>
    <row r="67" s="1" customFormat="1" spans="6:11">
      <c r="F67" s="36">
        <f t="shared" ref="F67:K67" si="3">SUM(F60:F66)</f>
        <v>264389.74</v>
      </c>
      <c r="G67" s="2"/>
      <c r="H67" s="2"/>
      <c r="I67" s="2"/>
      <c r="J67" s="36">
        <f t="shared" si="3"/>
        <v>228540.6</v>
      </c>
      <c r="K67" s="36">
        <f t="shared" si="3"/>
        <v>492930.34</v>
      </c>
    </row>
    <row r="69" s="1" customFormat="1" spans="1:4">
      <c r="A69" s="2" t="s">
        <v>24</v>
      </c>
      <c r="D69" s="2" t="s">
        <v>25</v>
      </c>
    </row>
    <row r="70" s="1" customFormat="1" spans="1:1">
      <c r="A70" s="2"/>
    </row>
    <row r="71" s="1" customFormat="1" spans="1:1">
      <c r="A71" s="2"/>
    </row>
    <row r="72" s="1" customFormat="1" spans="1:4">
      <c r="A72" s="2" t="s">
        <v>26</v>
      </c>
      <c r="D72" s="2" t="s">
        <v>27</v>
      </c>
    </row>
    <row r="73" s="1" customFormat="1" spans="1:4">
      <c r="A73" s="1" t="s">
        <v>28</v>
      </c>
      <c r="D73" s="1" t="s">
        <v>29</v>
      </c>
    </row>
    <row r="81" s="1" customFormat="1" spans="1:1">
      <c r="A81" s="2" t="s">
        <v>0</v>
      </c>
    </row>
    <row r="82" s="1" customFormat="1" spans="1:1">
      <c r="A82" s="2" t="s">
        <v>1</v>
      </c>
    </row>
    <row r="84" s="1" customFormat="1" spans="1:12">
      <c r="A84" s="3" t="s">
        <v>2</v>
      </c>
      <c r="B84" s="3" t="s">
        <v>3</v>
      </c>
      <c r="C84" s="3" t="s">
        <v>4</v>
      </c>
      <c r="D84" s="3" t="s">
        <v>5</v>
      </c>
      <c r="E84" s="3" t="s">
        <v>6</v>
      </c>
      <c r="F84" s="3" t="s">
        <v>7</v>
      </c>
      <c r="G84" s="4" t="s">
        <v>8</v>
      </c>
      <c r="H84" s="5"/>
      <c r="I84" s="5"/>
      <c r="J84" s="23"/>
      <c r="K84" s="3" t="s">
        <v>9</v>
      </c>
      <c r="L84" s="3" t="s">
        <v>10</v>
      </c>
    </row>
    <row r="85" s="1" customFormat="1" spans="1:12">
      <c r="A85" s="6"/>
      <c r="B85" s="6"/>
      <c r="C85" s="6"/>
      <c r="D85" s="6"/>
      <c r="E85" s="6"/>
      <c r="F85" s="6"/>
      <c r="G85" s="3" t="s">
        <v>11</v>
      </c>
      <c r="H85" s="3" t="s">
        <v>12</v>
      </c>
      <c r="I85" s="3" t="s">
        <v>13</v>
      </c>
      <c r="J85" s="3" t="s">
        <v>14</v>
      </c>
      <c r="K85" s="6"/>
      <c r="L85" s="6"/>
    </row>
    <row r="86" s="1" customFormat="1" spans="1:1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="1" customFormat="1" spans="1:13">
      <c r="A87" s="14">
        <v>45776</v>
      </c>
      <c r="B87" s="15">
        <v>20828</v>
      </c>
      <c r="C87" s="16" t="s">
        <v>173</v>
      </c>
      <c r="D87" s="17" t="s">
        <v>18</v>
      </c>
      <c r="E87" s="50">
        <v>59956</v>
      </c>
      <c r="F87" s="51">
        <v>21336</v>
      </c>
      <c r="G87" s="52"/>
      <c r="H87" s="52"/>
      <c r="I87" s="27"/>
      <c r="J87" s="25">
        <v>0</v>
      </c>
      <c r="K87" s="25">
        <f>J87+F87</f>
        <v>21336</v>
      </c>
      <c r="L87" s="14">
        <v>45772</v>
      </c>
      <c r="M87" s="2"/>
    </row>
    <row r="88" s="1" customFormat="1" spans="1:13">
      <c r="A88" s="14">
        <v>45776</v>
      </c>
      <c r="B88" s="15">
        <v>20829</v>
      </c>
      <c r="C88" s="16" t="s">
        <v>174</v>
      </c>
      <c r="D88" s="17" t="s">
        <v>18</v>
      </c>
      <c r="E88" s="50">
        <v>59388</v>
      </c>
      <c r="F88" s="51">
        <v>21800</v>
      </c>
      <c r="G88" s="52"/>
      <c r="H88" s="52"/>
      <c r="I88" s="27"/>
      <c r="J88" s="25">
        <v>0</v>
      </c>
      <c r="K88" s="25">
        <f>J88+F88</f>
        <v>21800</v>
      </c>
      <c r="L88" s="14">
        <v>45772</v>
      </c>
      <c r="M88" s="2"/>
    </row>
    <row r="89" s="1" customFormat="1" spans="1:13">
      <c r="A89" s="14">
        <v>45776</v>
      </c>
      <c r="B89" s="15">
        <v>20830</v>
      </c>
      <c r="C89" s="16" t="s">
        <v>175</v>
      </c>
      <c r="D89" s="17" t="s">
        <v>32</v>
      </c>
      <c r="E89" s="50">
        <v>59948</v>
      </c>
      <c r="F89" s="51">
        <v>13876.2</v>
      </c>
      <c r="G89" s="52"/>
      <c r="H89" s="52"/>
      <c r="I89" s="27"/>
      <c r="J89" s="25">
        <v>0</v>
      </c>
      <c r="K89" s="25">
        <f>J89+F89</f>
        <v>13876.2</v>
      </c>
      <c r="L89" s="14">
        <v>45772</v>
      </c>
      <c r="M89" s="2"/>
    </row>
    <row r="90" s="1" customFormat="1" spans="1:13">
      <c r="A90" s="14">
        <v>45776</v>
      </c>
      <c r="B90" s="15">
        <v>20831</v>
      </c>
      <c r="C90" s="16" t="s">
        <v>176</v>
      </c>
      <c r="D90" s="17" t="s">
        <v>18</v>
      </c>
      <c r="E90" s="50">
        <v>59955</v>
      </c>
      <c r="F90" s="51">
        <v>18196.2</v>
      </c>
      <c r="G90" s="52"/>
      <c r="H90" s="52"/>
      <c r="I90" s="27"/>
      <c r="J90" s="25">
        <v>0</v>
      </c>
      <c r="K90" s="25">
        <f>J90+F90</f>
        <v>18196.2</v>
      </c>
      <c r="L90" s="14">
        <v>45772</v>
      </c>
      <c r="M90" s="2"/>
    </row>
    <row r="91" s="1" customFormat="1" spans="1:13">
      <c r="A91" s="14">
        <v>45776</v>
      </c>
      <c r="B91" s="15">
        <v>20832</v>
      </c>
      <c r="C91" s="16" t="s">
        <v>177</v>
      </c>
      <c r="D91" s="17" t="s">
        <v>18</v>
      </c>
      <c r="E91" s="50">
        <v>59957</v>
      </c>
      <c r="F91" s="51">
        <v>35208.2</v>
      </c>
      <c r="G91" s="52"/>
      <c r="H91" s="52"/>
      <c r="I91" s="27"/>
      <c r="J91" s="25">
        <v>0</v>
      </c>
      <c r="K91" s="25">
        <f>J91+F91</f>
        <v>35208.2</v>
      </c>
      <c r="L91" s="14">
        <v>45772</v>
      </c>
      <c r="M91" s="2"/>
    </row>
    <row r="92" s="1" customFormat="1" spans="6:11">
      <c r="F92" s="36">
        <f>SUM(F87:F91)</f>
        <v>110416.6</v>
      </c>
      <c r="G92" s="2"/>
      <c r="H92" s="2"/>
      <c r="I92" s="2"/>
      <c r="J92" s="36">
        <f>SUM(J87:J91)</f>
        <v>0</v>
      </c>
      <c r="K92" s="36">
        <f>SUM(K87:K91)</f>
        <v>110416.6</v>
      </c>
    </row>
    <row r="94" s="1" customFormat="1" spans="1:4">
      <c r="A94" s="2" t="s">
        <v>24</v>
      </c>
      <c r="D94" s="2" t="s">
        <v>25</v>
      </c>
    </row>
    <row r="95" s="1" customFormat="1" spans="1:1">
      <c r="A95" s="2"/>
    </row>
    <row r="96" s="1" customFormat="1" spans="1:1">
      <c r="A96" s="2"/>
    </row>
    <row r="97" s="1" customFormat="1" spans="1:4">
      <c r="A97" s="2" t="s">
        <v>26</v>
      </c>
      <c r="D97" s="2" t="s">
        <v>27</v>
      </c>
    </row>
    <row r="98" s="1" customFormat="1" spans="1:4">
      <c r="A98" s="1" t="s">
        <v>28</v>
      </c>
      <c r="D98" s="1" t="s">
        <v>29</v>
      </c>
    </row>
    <row r="106" s="1" customFormat="1" spans="1:1">
      <c r="A106" s="2" t="s">
        <v>0</v>
      </c>
    </row>
    <row r="107" s="1" customFormat="1" spans="1:1">
      <c r="A107" s="2" t="s">
        <v>1</v>
      </c>
    </row>
    <row r="109" s="1" customFormat="1" spans="1:12">
      <c r="A109" s="3" t="s">
        <v>2</v>
      </c>
      <c r="B109" s="3" t="s">
        <v>3</v>
      </c>
      <c r="C109" s="3" t="s">
        <v>4</v>
      </c>
      <c r="D109" s="3" t="s">
        <v>5</v>
      </c>
      <c r="E109" s="3" t="s">
        <v>6</v>
      </c>
      <c r="F109" s="3" t="s">
        <v>7</v>
      </c>
      <c r="G109" s="4" t="s">
        <v>8</v>
      </c>
      <c r="H109" s="5"/>
      <c r="I109" s="5"/>
      <c r="J109" s="23"/>
      <c r="K109" s="3" t="s">
        <v>9</v>
      </c>
      <c r="L109" s="3" t="s">
        <v>10</v>
      </c>
    </row>
    <row r="110" s="1" customFormat="1" spans="1:12">
      <c r="A110" s="6"/>
      <c r="B110" s="6"/>
      <c r="C110" s="6"/>
      <c r="D110" s="6"/>
      <c r="E110" s="6"/>
      <c r="F110" s="6"/>
      <c r="G110" s="3" t="s">
        <v>11</v>
      </c>
      <c r="H110" s="3" t="s">
        <v>12</v>
      </c>
      <c r="I110" s="3" t="s">
        <v>13</v>
      </c>
      <c r="J110" s="3" t="s">
        <v>14</v>
      </c>
      <c r="K110" s="6"/>
      <c r="L110" s="6"/>
    </row>
    <row r="111" s="1" customFormat="1" spans="1:1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="1" customFormat="1" spans="1:13">
      <c r="A112" s="14">
        <v>45776</v>
      </c>
      <c r="B112" s="15">
        <v>20833</v>
      </c>
      <c r="C112" s="16" t="s">
        <v>97</v>
      </c>
      <c r="D112" s="17" t="s">
        <v>178</v>
      </c>
      <c r="E112" s="50">
        <v>59624</v>
      </c>
      <c r="F112" s="51">
        <v>46606.4</v>
      </c>
      <c r="G112" s="52"/>
      <c r="H112" s="52"/>
      <c r="I112" s="27"/>
      <c r="J112" s="25">
        <v>0</v>
      </c>
      <c r="K112" s="25">
        <f t="shared" ref="K112:K117" si="4">J112+F112</f>
        <v>46606.4</v>
      </c>
      <c r="L112" s="14">
        <v>45775</v>
      </c>
      <c r="M112" s="2"/>
    </row>
    <row r="113" s="1" customFormat="1" spans="1:13">
      <c r="A113" s="14">
        <v>45776</v>
      </c>
      <c r="B113" s="15">
        <v>20834</v>
      </c>
      <c r="C113" s="16" t="s">
        <v>179</v>
      </c>
      <c r="D113" s="17" t="s">
        <v>18</v>
      </c>
      <c r="E113" s="50">
        <v>59946</v>
      </c>
      <c r="F113" s="51">
        <v>38292.2</v>
      </c>
      <c r="G113" s="52"/>
      <c r="H113" s="52"/>
      <c r="I113" s="27"/>
      <c r="J113" s="25">
        <v>0</v>
      </c>
      <c r="K113" s="25">
        <f t="shared" si="4"/>
        <v>38292.2</v>
      </c>
      <c r="L113" s="14">
        <v>45775</v>
      </c>
      <c r="M113" s="2"/>
    </row>
    <row r="114" s="1" customFormat="1" spans="1:13">
      <c r="A114" s="14">
        <v>45776</v>
      </c>
      <c r="B114" s="15">
        <v>20835</v>
      </c>
      <c r="C114" s="16" t="s">
        <v>180</v>
      </c>
      <c r="D114" s="17" t="s">
        <v>18</v>
      </c>
      <c r="E114" s="50">
        <v>59389</v>
      </c>
      <c r="F114" s="51">
        <v>6900</v>
      </c>
      <c r="G114" s="52"/>
      <c r="H114" s="52"/>
      <c r="I114" s="27"/>
      <c r="J114" s="25">
        <v>0</v>
      </c>
      <c r="K114" s="25">
        <f t="shared" si="4"/>
        <v>6900</v>
      </c>
      <c r="L114" s="14">
        <v>45775</v>
      </c>
      <c r="M114" s="2"/>
    </row>
    <row r="115" s="1" customFormat="1" spans="1:13">
      <c r="A115" s="14">
        <v>45776</v>
      </c>
      <c r="B115" s="15">
        <v>20836</v>
      </c>
      <c r="C115" s="16" t="s">
        <v>181</v>
      </c>
      <c r="D115" s="17" t="s">
        <v>32</v>
      </c>
      <c r="E115" s="50">
        <v>59959</v>
      </c>
      <c r="F115" s="51">
        <v>375544.9</v>
      </c>
      <c r="G115" s="52"/>
      <c r="H115" s="52"/>
      <c r="I115" s="27"/>
      <c r="J115" s="25">
        <v>0</v>
      </c>
      <c r="K115" s="25">
        <f t="shared" si="4"/>
        <v>375544.9</v>
      </c>
      <c r="L115" s="14">
        <v>45772</v>
      </c>
      <c r="M115" s="2"/>
    </row>
    <row r="116" s="1" customFormat="1" spans="1:13">
      <c r="A116" s="14">
        <v>45776</v>
      </c>
      <c r="B116" s="15">
        <v>20837</v>
      </c>
      <c r="C116" s="16" t="s">
        <v>182</v>
      </c>
      <c r="D116" s="17" t="s">
        <v>18</v>
      </c>
      <c r="E116" s="50">
        <v>59960</v>
      </c>
      <c r="F116" s="51">
        <v>15750</v>
      </c>
      <c r="G116" s="52"/>
      <c r="H116" s="52"/>
      <c r="I116" s="27"/>
      <c r="J116" s="25">
        <v>0</v>
      </c>
      <c r="K116" s="25">
        <f t="shared" si="4"/>
        <v>15750</v>
      </c>
      <c r="L116" s="14">
        <v>45775</v>
      </c>
      <c r="M116" s="2"/>
    </row>
    <row r="117" s="1" customFormat="1" spans="1:13">
      <c r="A117" s="14">
        <v>45776</v>
      </c>
      <c r="B117" s="15">
        <v>20838</v>
      </c>
      <c r="C117" s="16" t="s">
        <v>183</v>
      </c>
      <c r="D117" s="17" t="s">
        <v>18</v>
      </c>
      <c r="E117" s="50">
        <v>59963</v>
      </c>
      <c r="F117" s="51">
        <v>16096.2</v>
      </c>
      <c r="G117" s="52"/>
      <c r="H117" s="52"/>
      <c r="I117" s="27"/>
      <c r="J117" s="25">
        <v>0</v>
      </c>
      <c r="K117" s="25">
        <f t="shared" si="4"/>
        <v>16096.2</v>
      </c>
      <c r="L117" s="14">
        <v>45775</v>
      </c>
      <c r="M117" s="2"/>
    </row>
    <row r="118" s="1" customFormat="1" spans="6:11">
      <c r="F118" s="36">
        <f>SUM(F112:F117)</f>
        <v>499189.7</v>
      </c>
      <c r="G118" s="2"/>
      <c r="H118" s="2"/>
      <c r="I118" s="2"/>
      <c r="J118" s="36">
        <f>SUM(J112:J117)</f>
        <v>0</v>
      </c>
      <c r="K118" s="36">
        <f>SUM(K112:K117)</f>
        <v>499189.7</v>
      </c>
    </row>
    <row r="120" s="1" customFormat="1" spans="1:4">
      <c r="A120" s="2" t="s">
        <v>24</v>
      </c>
      <c r="D120" s="2" t="s">
        <v>25</v>
      </c>
    </row>
    <row r="121" s="1" customFormat="1" spans="1:1">
      <c r="A121" s="2"/>
    </row>
    <row r="122" s="1" customFormat="1" spans="1:1">
      <c r="A122" s="2"/>
    </row>
    <row r="123" s="1" customFormat="1" spans="1:4">
      <c r="A123" s="2" t="s">
        <v>26</v>
      </c>
      <c r="D123" s="2" t="s">
        <v>27</v>
      </c>
    </row>
    <row r="124" s="1" customFormat="1" spans="1:4">
      <c r="A124" s="1" t="s">
        <v>28</v>
      </c>
      <c r="D124" s="1" t="s">
        <v>29</v>
      </c>
    </row>
    <row r="132" s="1" customFormat="1" spans="1:1">
      <c r="A132" s="2" t="s">
        <v>0</v>
      </c>
    </row>
    <row r="133" s="1" customFormat="1" spans="1:1">
      <c r="A133" s="2" t="s">
        <v>1</v>
      </c>
    </row>
    <row r="135" s="1" customFormat="1" spans="1:12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  <c r="G135" s="4" t="s">
        <v>8</v>
      </c>
      <c r="H135" s="5"/>
      <c r="I135" s="5"/>
      <c r="J135" s="23"/>
      <c r="K135" s="3" t="s">
        <v>9</v>
      </c>
      <c r="L135" s="3" t="s">
        <v>10</v>
      </c>
    </row>
    <row r="136" s="1" customFormat="1" spans="1:12">
      <c r="A136" s="6"/>
      <c r="B136" s="6"/>
      <c r="C136" s="6"/>
      <c r="D136" s="6"/>
      <c r="E136" s="6"/>
      <c r="F136" s="6"/>
      <c r="G136" s="3" t="s">
        <v>11</v>
      </c>
      <c r="H136" s="3" t="s">
        <v>12</v>
      </c>
      <c r="I136" s="3" t="s">
        <v>13</v>
      </c>
      <c r="J136" s="3" t="s">
        <v>14</v>
      </c>
      <c r="K136" s="6"/>
      <c r="L136" s="6"/>
    </row>
    <row r="137" s="1" customFormat="1" spans="1: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="1" customFormat="1" spans="1:13">
      <c r="A138" s="14">
        <v>45776</v>
      </c>
      <c r="B138" s="15">
        <v>20840</v>
      </c>
      <c r="C138" s="16" t="s">
        <v>184</v>
      </c>
      <c r="D138" s="17" t="s">
        <v>18</v>
      </c>
      <c r="E138" s="50">
        <v>59964</v>
      </c>
      <c r="F138" s="51">
        <v>11546.5</v>
      </c>
      <c r="G138" s="52"/>
      <c r="H138" s="52"/>
      <c r="I138" s="27"/>
      <c r="J138" s="25">
        <v>0</v>
      </c>
      <c r="K138" s="25">
        <f t="shared" ref="K138:K143" si="5">J138+F138</f>
        <v>11546.5</v>
      </c>
      <c r="L138" s="14">
        <v>45776</v>
      </c>
      <c r="M138" s="2"/>
    </row>
    <row r="139" s="1" customFormat="1" spans="1:13">
      <c r="A139" s="14">
        <v>45776</v>
      </c>
      <c r="B139" s="15">
        <v>20841</v>
      </c>
      <c r="C139" s="16" t="s">
        <v>185</v>
      </c>
      <c r="D139" s="17" t="s">
        <v>18</v>
      </c>
      <c r="E139" s="50">
        <v>59974</v>
      </c>
      <c r="F139" s="51">
        <v>20276.2</v>
      </c>
      <c r="G139" s="52"/>
      <c r="H139" s="52"/>
      <c r="I139" s="27"/>
      <c r="J139" s="25">
        <v>0</v>
      </c>
      <c r="K139" s="25">
        <f t="shared" si="5"/>
        <v>20276.2</v>
      </c>
      <c r="L139" s="14">
        <v>45776</v>
      </c>
      <c r="M139" s="2"/>
    </row>
    <row r="140" s="1" customFormat="1" spans="1:13">
      <c r="A140" s="14">
        <v>45776</v>
      </c>
      <c r="B140" s="15">
        <v>20842</v>
      </c>
      <c r="C140" s="16" t="s">
        <v>186</v>
      </c>
      <c r="D140" s="17" t="s">
        <v>18</v>
      </c>
      <c r="E140" s="50">
        <v>59971</v>
      </c>
      <c r="F140" s="51">
        <v>10568.2</v>
      </c>
      <c r="G140" s="52"/>
      <c r="H140" s="52"/>
      <c r="I140" s="27"/>
      <c r="J140" s="25">
        <v>0</v>
      </c>
      <c r="K140" s="25">
        <f t="shared" si="5"/>
        <v>10568.2</v>
      </c>
      <c r="L140" s="14">
        <v>45776</v>
      </c>
      <c r="M140" s="2"/>
    </row>
    <row r="141" s="1" customFormat="1" spans="1:13">
      <c r="A141" s="14">
        <v>45776</v>
      </c>
      <c r="B141" s="15">
        <v>20843</v>
      </c>
      <c r="C141" s="16" t="s">
        <v>187</v>
      </c>
      <c r="D141" s="17" t="s">
        <v>32</v>
      </c>
      <c r="E141" s="50">
        <v>59969</v>
      </c>
      <c r="F141" s="51">
        <v>29012.2</v>
      </c>
      <c r="G141" s="52"/>
      <c r="H141" s="52"/>
      <c r="I141" s="27"/>
      <c r="J141" s="25">
        <v>0</v>
      </c>
      <c r="K141" s="25">
        <f t="shared" si="5"/>
        <v>29012.2</v>
      </c>
      <c r="L141" s="14">
        <v>45776</v>
      </c>
      <c r="M141" s="2"/>
    </row>
    <row r="142" s="1" customFormat="1" spans="1:13">
      <c r="A142" s="14">
        <v>45776</v>
      </c>
      <c r="B142" s="15">
        <v>20844</v>
      </c>
      <c r="C142" s="16" t="s">
        <v>127</v>
      </c>
      <c r="D142" s="17" t="s">
        <v>18</v>
      </c>
      <c r="E142" s="50">
        <v>59967</v>
      </c>
      <c r="F142" s="51">
        <v>19396.1</v>
      </c>
      <c r="G142" s="52"/>
      <c r="H142" s="52"/>
      <c r="I142" s="27"/>
      <c r="J142" s="25">
        <v>0</v>
      </c>
      <c r="K142" s="25">
        <f t="shared" si="5"/>
        <v>19396.1</v>
      </c>
      <c r="L142" s="14">
        <v>45776</v>
      </c>
      <c r="M142" s="2"/>
    </row>
    <row r="143" s="1" customFormat="1" spans="1:13">
      <c r="A143" s="14">
        <v>45776</v>
      </c>
      <c r="B143" s="15">
        <v>20845</v>
      </c>
      <c r="C143" s="16" t="s">
        <v>188</v>
      </c>
      <c r="D143" s="17" t="s">
        <v>18</v>
      </c>
      <c r="E143" s="50">
        <v>59973</v>
      </c>
      <c r="F143" s="51">
        <v>19716.3</v>
      </c>
      <c r="G143" s="52"/>
      <c r="H143" s="52"/>
      <c r="I143" s="27"/>
      <c r="J143" s="25">
        <v>0</v>
      </c>
      <c r="K143" s="25">
        <f t="shared" si="5"/>
        <v>19716.3</v>
      </c>
      <c r="L143" s="14">
        <v>45776</v>
      </c>
      <c r="M143" s="2"/>
    </row>
    <row r="144" s="1" customFormat="1" spans="6:11">
      <c r="F144" s="36">
        <f t="shared" ref="F144:K144" si="6">SUM(F138:F143)</f>
        <v>110515.5</v>
      </c>
      <c r="G144" s="2"/>
      <c r="H144" s="2"/>
      <c r="I144" s="2"/>
      <c r="J144" s="36">
        <f t="shared" si="6"/>
        <v>0</v>
      </c>
      <c r="K144" s="36">
        <f t="shared" si="6"/>
        <v>110515.5</v>
      </c>
    </row>
    <row r="146" s="1" customFormat="1" spans="1:4">
      <c r="A146" s="2" t="s">
        <v>24</v>
      </c>
      <c r="D146" s="2" t="s">
        <v>25</v>
      </c>
    </row>
    <row r="147" s="1" customFormat="1" spans="1:1">
      <c r="A147" s="2"/>
    </row>
    <row r="148" s="1" customFormat="1" spans="1:1">
      <c r="A148" s="2"/>
    </row>
    <row r="149" s="1" customFormat="1" spans="1:4">
      <c r="A149" s="2" t="s">
        <v>26</v>
      </c>
      <c r="D149" s="2" t="s">
        <v>27</v>
      </c>
    </row>
    <row r="150" s="1" customFormat="1" spans="1:4">
      <c r="A150" s="1" t="s">
        <v>28</v>
      </c>
      <c r="D150" s="1" t="s">
        <v>29</v>
      </c>
    </row>
  </sheetData>
  <mergeCells count="78">
    <mergeCell ref="G4:J4"/>
    <mergeCell ref="G32:J32"/>
    <mergeCell ref="G57:J57"/>
    <mergeCell ref="G84:J84"/>
    <mergeCell ref="G109:J109"/>
    <mergeCell ref="G135:J135"/>
    <mergeCell ref="A4:A6"/>
    <mergeCell ref="A32:A34"/>
    <mergeCell ref="A57:A59"/>
    <mergeCell ref="A84:A86"/>
    <mergeCell ref="A109:A111"/>
    <mergeCell ref="A135:A137"/>
    <mergeCell ref="B4:B6"/>
    <mergeCell ref="B32:B34"/>
    <mergeCell ref="B57:B59"/>
    <mergeCell ref="B84:B86"/>
    <mergeCell ref="B109:B111"/>
    <mergeCell ref="B135:B137"/>
    <mergeCell ref="C4:C6"/>
    <mergeCell ref="C32:C34"/>
    <mergeCell ref="C57:C59"/>
    <mergeCell ref="C84:C86"/>
    <mergeCell ref="C109:C111"/>
    <mergeCell ref="C135:C137"/>
    <mergeCell ref="D4:D6"/>
    <mergeCell ref="D32:D34"/>
    <mergeCell ref="D57:D59"/>
    <mergeCell ref="D84:D86"/>
    <mergeCell ref="D109:D111"/>
    <mergeCell ref="D135:D137"/>
    <mergeCell ref="E4:E6"/>
    <mergeCell ref="E32:E34"/>
    <mergeCell ref="E57:E59"/>
    <mergeCell ref="E84:E86"/>
    <mergeCell ref="E109:E111"/>
    <mergeCell ref="E135:E137"/>
    <mergeCell ref="F4:F6"/>
    <mergeCell ref="F32:F34"/>
    <mergeCell ref="F57:F59"/>
    <mergeCell ref="F84:F86"/>
    <mergeCell ref="F109:F111"/>
    <mergeCell ref="F135:F137"/>
    <mergeCell ref="G5:G6"/>
    <mergeCell ref="G33:G34"/>
    <mergeCell ref="G58:G59"/>
    <mergeCell ref="G85:G86"/>
    <mergeCell ref="G110:G111"/>
    <mergeCell ref="G136:G137"/>
    <mergeCell ref="H5:H6"/>
    <mergeCell ref="H33:H34"/>
    <mergeCell ref="H58:H59"/>
    <mergeCell ref="H85:H86"/>
    <mergeCell ref="H110:H111"/>
    <mergeCell ref="H136:H137"/>
    <mergeCell ref="I5:I6"/>
    <mergeCell ref="I33:I34"/>
    <mergeCell ref="I58:I59"/>
    <mergeCell ref="I85:I86"/>
    <mergeCell ref="I110:I111"/>
    <mergeCell ref="I136:I137"/>
    <mergeCell ref="J5:J6"/>
    <mergeCell ref="J33:J34"/>
    <mergeCell ref="J58:J59"/>
    <mergeCell ref="J85:J86"/>
    <mergeCell ref="J110:J111"/>
    <mergeCell ref="J136:J137"/>
    <mergeCell ref="K4:K6"/>
    <mergeCell ref="K32:K34"/>
    <mergeCell ref="K57:K59"/>
    <mergeCell ref="K84:K86"/>
    <mergeCell ref="K109:K111"/>
    <mergeCell ref="K135:K137"/>
    <mergeCell ref="L4:L6"/>
    <mergeCell ref="L32:L34"/>
    <mergeCell ref="L57:L59"/>
    <mergeCell ref="L84:L86"/>
    <mergeCell ref="L109:L111"/>
    <mergeCell ref="L135:L137"/>
  </mergeCells>
  <pageMargins left="0.25" right="0.25" top="0.75" bottom="0.75" header="0.3" footer="0.3"/>
  <pageSetup paperSize="1" scale="38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4"/>
  <sheetViews>
    <sheetView tabSelected="1" zoomScale="130" zoomScaleNormal="130" topLeftCell="A60" workbookViewId="0">
      <selection activeCell="H75" sqref="H75:H7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10.5428571428571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45776</v>
      </c>
      <c r="B7" s="15">
        <v>20806</v>
      </c>
      <c r="C7" s="16" t="s">
        <v>189</v>
      </c>
      <c r="D7" s="17" t="s">
        <v>18</v>
      </c>
      <c r="E7" s="15">
        <v>59968</v>
      </c>
      <c r="F7" s="35"/>
      <c r="G7" s="19" t="s">
        <v>33</v>
      </c>
      <c r="H7" s="19">
        <v>3122386858</v>
      </c>
      <c r="I7" s="14">
        <v>45771</v>
      </c>
      <c r="J7" s="35">
        <v>99998.79</v>
      </c>
      <c r="K7" s="25">
        <f>F7+J7</f>
        <v>99998.79</v>
      </c>
      <c r="L7" s="14">
        <v>45777</v>
      </c>
      <c r="M7" s="2" t="s">
        <v>190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99998.79</v>
      </c>
      <c r="K9" s="36">
        <f t="shared" si="0"/>
        <v>99998.79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39</v>
      </c>
      <c r="I17" s="42">
        <v>100</v>
      </c>
      <c r="J17" s="43"/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41</v>
      </c>
      <c r="K25" s="44">
        <f t="shared" si="1"/>
        <v>0</v>
      </c>
    </row>
    <row r="26" spans="9:11">
      <c r="I26" s="2" t="s">
        <v>42</v>
      </c>
      <c r="K26" s="46">
        <f>SUM(K14:K25)</f>
        <v>0</v>
      </c>
    </row>
    <row r="27" spans="11:11">
      <c r="K27" s="47">
        <f>J9</f>
        <v>99998.79</v>
      </c>
    </row>
    <row r="28" ht="9.75" spans="11:11">
      <c r="K28" s="48">
        <f>SUM(K26:K27)</f>
        <v>99998.79</v>
      </c>
    </row>
    <row r="29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7" t="s">
        <v>70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38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ht="10.15" customHeight="1" spans="1:12">
      <c r="A39" s="7"/>
      <c r="B39" s="39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ht="10.15" customHeight="1" spans="1:13">
      <c r="A40" s="14">
        <v>45776</v>
      </c>
      <c r="B40" s="15" t="s">
        <v>191</v>
      </c>
      <c r="C40" s="16" t="s">
        <v>72</v>
      </c>
      <c r="D40" s="17" t="s">
        <v>18</v>
      </c>
      <c r="E40" s="15" t="s">
        <v>192</v>
      </c>
      <c r="F40" s="35">
        <v>7795</v>
      </c>
      <c r="G40" s="19"/>
      <c r="H40" s="19"/>
      <c r="I40" s="14"/>
      <c r="J40" s="35"/>
      <c r="K40" s="25">
        <f>J40+F40</f>
        <v>7795</v>
      </c>
      <c r="L40" s="14">
        <v>45777</v>
      </c>
      <c r="M40" s="2"/>
    </row>
    <row r="41" s="1" customFormat="1" ht="9.95" customHeight="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5"/>
      <c r="L41" s="14"/>
      <c r="M41" s="2"/>
    </row>
    <row r="42" s="1" customFormat="1" spans="6:11">
      <c r="F42" s="36">
        <f>SUM(F37:F41)</f>
        <v>7795</v>
      </c>
      <c r="G42" s="2"/>
      <c r="H42" s="2"/>
      <c r="I42" s="2"/>
      <c r="J42" s="36">
        <f>SUM(J40:J41)</f>
        <v>0</v>
      </c>
      <c r="K42" s="36">
        <f>SUM(K41:K41)</f>
        <v>0</v>
      </c>
    </row>
    <row r="43" s="1" customFormat="1" spans="9:9">
      <c r="I43" s="1" t="s">
        <v>13</v>
      </c>
    </row>
    <row r="44" s="1" customFormat="1" spans="8:11">
      <c r="H44" s="2" t="s">
        <v>35</v>
      </c>
      <c r="J44" s="41" t="s">
        <v>36</v>
      </c>
      <c r="K44" s="41" t="s">
        <v>37</v>
      </c>
    </row>
    <row r="45" s="1" customFormat="1" spans="11:11">
      <c r="K45" s="2"/>
    </row>
    <row r="46" s="1" customFormat="1" spans="1:11">
      <c r="A46" s="2" t="s">
        <v>24</v>
      </c>
      <c r="D46" s="2" t="s">
        <v>25</v>
      </c>
      <c r="G46" s="2" t="s">
        <v>38</v>
      </c>
      <c r="I46" s="42">
        <v>1000</v>
      </c>
      <c r="J46" s="43">
        <v>7</v>
      </c>
      <c r="K46" s="44">
        <f t="shared" ref="K46:K56" si="2">J46*I46</f>
        <v>7000</v>
      </c>
    </row>
    <row r="47" s="1" customFormat="1" spans="1:11">
      <c r="A47" s="2"/>
      <c r="G47" s="2"/>
      <c r="I47" s="42">
        <v>500</v>
      </c>
      <c r="J47" s="43">
        <v>1</v>
      </c>
      <c r="K47" s="44">
        <f t="shared" si="2"/>
        <v>500</v>
      </c>
    </row>
    <row r="48" s="1" customFormat="1" spans="1:11">
      <c r="A48" s="2"/>
      <c r="G48" s="2"/>
      <c r="I48" s="42">
        <v>200</v>
      </c>
      <c r="J48" s="43"/>
      <c r="K48" s="44">
        <f t="shared" si="2"/>
        <v>0</v>
      </c>
    </row>
    <row r="49" s="1" customFormat="1" spans="1:11">
      <c r="A49" s="2" t="s">
        <v>26</v>
      </c>
      <c r="D49" s="2" t="s">
        <v>27</v>
      </c>
      <c r="G49" s="2" t="s">
        <v>39</v>
      </c>
      <c r="I49" s="42">
        <v>100</v>
      </c>
      <c r="J49" s="43">
        <v>2</v>
      </c>
      <c r="K49" s="44">
        <f t="shared" si="2"/>
        <v>200</v>
      </c>
    </row>
    <row r="50" s="1" customFormat="1" spans="1:11">
      <c r="A50" s="1" t="s">
        <v>28</v>
      </c>
      <c r="D50" s="1" t="s">
        <v>29</v>
      </c>
      <c r="G50" s="1" t="s">
        <v>40</v>
      </c>
      <c r="I50" s="42">
        <v>50</v>
      </c>
      <c r="J50" s="43">
        <v>1</v>
      </c>
      <c r="K50" s="44">
        <f t="shared" si="2"/>
        <v>50</v>
      </c>
    </row>
    <row r="51" s="1" customFormat="1" spans="9:11">
      <c r="I51" s="42">
        <v>20</v>
      </c>
      <c r="J51" s="43">
        <v>2</v>
      </c>
      <c r="K51" s="44">
        <f t="shared" si="2"/>
        <v>40</v>
      </c>
    </row>
    <row r="52" s="1" customFormat="1" spans="9:11">
      <c r="I52" s="42">
        <v>10</v>
      </c>
      <c r="J52" s="43"/>
      <c r="K52" s="44">
        <f t="shared" si="2"/>
        <v>0</v>
      </c>
    </row>
    <row r="53" s="1" customFormat="1" spans="9:11">
      <c r="I53" s="42">
        <v>5</v>
      </c>
      <c r="J53" s="43">
        <v>1</v>
      </c>
      <c r="K53" s="44">
        <f t="shared" si="2"/>
        <v>5</v>
      </c>
    </row>
    <row r="54" s="1" customFormat="1" spans="9:11">
      <c r="I54" s="42">
        <v>1</v>
      </c>
      <c r="J54" s="43"/>
      <c r="K54" s="44">
        <f t="shared" si="2"/>
        <v>0</v>
      </c>
    </row>
    <row r="55" s="1" customFormat="1" spans="9:11">
      <c r="I55" s="42">
        <v>0.25</v>
      </c>
      <c r="J55" s="43"/>
      <c r="K55" s="44">
        <f t="shared" si="2"/>
        <v>0</v>
      </c>
    </row>
    <row r="56" s="1" customFormat="1" spans="9:11">
      <c r="I56" s="45">
        <v>0.05</v>
      </c>
      <c r="J56" s="43"/>
      <c r="K56" s="44">
        <f t="shared" si="2"/>
        <v>0</v>
      </c>
    </row>
    <row r="57" s="1" customFormat="1" spans="9:11">
      <c r="I57" s="2" t="s">
        <v>41</v>
      </c>
      <c r="K57" s="49">
        <f>SUM(K46:K56)</f>
        <v>7795</v>
      </c>
    </row>
    <row r="58" s="1" customFormat="1" spans="9:11">
      <c r="I58" s="2" t="s">
        <v>42</v>
      </c>
      <c r="K58" s="47">
        <f>J42</f>
        <v>0</v>
      </c>
    </row>
    <row r="59" s="1" customFormat="1" ht="9.75" spans="11:11">
      <c r="K59" s="48">
        <f>SUM(K57:K58)</f>
        <v>7795</v>
      </c>
    </row>
    <row r="60" s="1" customFormat="1" ht="9.75"/>
    <row r="66" s="1" customFormat="1" spans="1:1">
      <c r="A66" s="2" t="s">
        <v>0</v>
      </c>
    </row>
    <row r="67" s="1" customFormat="1" spans="1:1">
      <c r="A67" s="2" t="s">
        <v>1</v>
      </c>
    </row>
    <row r="69" s="1" customFormat="1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3"/>
      <c r="K69" s="3" t="s">
        <v>9</v>
      </c>
      <c r="L69" s="3" t="s">
        <v>10</v>
      </c>
    </row>
    <row r="70" s="1" customFormat="1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="1" customForma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="1" customFormat="1" spans="1:12">
      <c r="A72" s="14">
        <v>45777</v>
      </c>
      <c r="B72" s="15" t="s">
        <v>193</v>
      </c>
      <c r="C72" s="16" t="s">
        <v>22</v>
      </c>
      <c r="D72" s="17" t="s">
        <v>18</v>
      </c>
      <c r="E72" s="17" t="s">
        <v>194</v>
      </c>
      <c r="F72" s="35"/>
      <c r="G72" s="19" t="s">
        <v>137</v>
      </c>
      <c r="H72" s="19">
        <v>261963</v>
      </c>
      <c r="I72" s="14">
        <v>45777</v>
      </c>
      <c r="J72" s="35">
        <v>37172</v>
      </c>
      <c r="K72" s="25">
        <f t="shared" ref="K72:K77" si="3">J72+F72</f>
        <v>37172</v>
      </c>
      <c r="L72" s="14">
        <v>45777</v>
      </c>
    </row>
    <row r="73" s="1" customFormat="1" spans="1:12">
      <c r="A73" s="14">
        <v>45777</v>
      </c>
      <c r="B73" s="15" t="s">
        <v>193</v>
      </c>
      <c r="C73" s="16" t="s">
        <v>22</v>
      </c>
      <c r="D73" s="17" t="s">
        <v>18</v>
      </c>
      <c r="E73" s="17" t="s">
        <v>195</v>
      </c>
      <c r="F73" s="35"/>
      <c r="G73" s="19" t="s">
        <v>137</v>
      </c>
      <c r="H73" s="19">
        <v>261963</v>
      </c>
      <c r="I73" s="14">
        <v>45777</v>
      </c>
      <c r="J73" s="35">
        <v>15000</v>
      </c>
      <c r="K73" s="25">
        <f t="shared" si="3"/>
        <v>15000</v>
      </c>
      <c r="L73" s="14">
        <v>45777</v>
      </c>
    </row>
    <row r="74" s="1" customFormat="1" spans="1:12">
      <c r="A74" s="14">
        <v>45777</v>
      </c>
      <c r="B74" s="15" t="s">
        <v>193</v>
      </c>
      <c r="C74" s="16" t="s">
        <v>22</v>
      </c>
      <c r="D74" s="17" t="s">
        <v>18</v>
      </c>
      <c r="E74" s="17" t="s">
        <v>196</v>
      </c>
      <c r="F74" s="35"/>
      <c r="G74" s="19" t="s">
        <v>137</v>
      </c>
      <c r="H74" s="19">
        <v>261963</v>
      </c>
      <c r="I74" s="14">
        <v>45777</v>
      </c>
      <c r="J74" s="35">
        <v>15000</v>
      </c>
      <c r="K74" s="25">
        <f t="shared" si="3"/>
        <v>15000</v>
      </c>
      <c r="L74" s="14">
        <v>45777</v>
      </c>
    </row>
    <row r="75" s="1" customFormat="1" spans="1:12">
      <c r="A75" s="14">
        <v>45777</v>
      </c>
      <c r="B75" s="15" t="s">
        <v>193</v>
      </c>
      <c r="C75" s="16" t="s">
        <v>22</v>
      </c>
      <c r="D75" s="17" t="s">
        <v>18</v>
      </c>
      <c r="E75" s="17" t="s">
        <v>197</v>
      </c>
      <c r="F75" s="35"/>
      <c r="G75" s="19" t="s">
        <v>137</v>
      </c>
      <c r="H75" s="19">
        <v>261963</v>
      </c>
      <c r="I75" s="14">
        <v>45777</v>
      </c>
      <c r="J75" s="35">
        <v>37000</v>
      </c>
      <c r="K75" s="25">
        <f t="shared" si="3"/>
        <v>37000</v>
      </c>
      <c r="L75" s="14">
        <v>45777</v>
      </c>
    </row>
    <row r="76" s="1" customFormat="1" spans="1:12">
      <c r="A76" s="14">
        <v>45777</v>
      </c>
      <c r="B76" s="15" t="s">
        <v>193</v>
      </c>
      <c r="C76" s="16" t="s">
        <v>22</v>
      </c>
      <c r="D76" s="17" t="s">
        <v>18</v>
      </c>
      <c r="E76" s="17" t="s">
        <v>198</v>
      </c>
      <c r="F76" s="35"/>
      <c r="G76" s="19" t="s">
        <v>137</v>
      </c>
      <c r="H76" s="19">
        <v>261963</v>
      </c>
      <c r="I76" s="14">
        <v>45777</v>
      </c>
      <c r="J76" s="35">
        <v>42704</v>
      </c>
      <c r="K76" s="25">
        <f t="shared" si="3"/>
        <v>42704</v>
      </c>
      <c r="L76" s="14">
        <v>45777</v>
      </c>
    </row>
    <row r="77" s="1" customFormat="1" spans="1:12">
      <c r="A77" s="14">
        <v>45777</v>
      </c>
      <c r="B77" s="15" t="s">
        <v>193</v>
      </c>
      <c r="C77" s="16" t="s">
        <v>22</v>
      </c>
      <c r="D77" s="17" t="s">
        <v>18</v>
      </c>
      <c r="E77" s="17" t="s">
        <v>199</v>
      </c>
      <c r="F77" s="35"/>
      <c r="G77" s="19" t="s">
        <v>137</v>
      </c>
      <c r="H77" s="19">
        <v>261963</v>
      </c>
      <c r="I77" s="14">
        <v>45777</v>
      </c>
      <c r="J77" s="35">
        <v>2689.81</v>
      </c>
      <c r="K77" s="25">
        <f t="shared" si="3"/>
        <v>2689.81</v>
      </c>
      <c r="L77" s="14">
        <v>45777</v>
      </c>
    </row>
    <row r="78" s="1" customFormat="1" spans="6:11">
      <c r="F78" s="36">
        <f>SUM(F69:F77)</f>
        <v>0</v>
      </c>
      <c r="G78" s="2"/>
      <c r="H78" s="2"/>
      <c r="I78" s="2"/>
      <c r="J78" s="36">
        <f>SUM(J72:J77)</f>
        <v>149565.81</v>
      </c>
      <c r="K78" s="36">
        <f>SUM(K72:K77)</f>
        <v>149565.81</v>
      </c>
    </row>
    <row r="79" s="1" customFormat="1" spans="9:9">
      <c r="I79" s="1" t="s">
        <v>13</v>
      </c>
    </row>
    <row r="80" s="1" customFormat="1" spans="8:11">
      <c r="H80" s="2" t="s">
        <v>35</v>
      </c>
      <c r="J80" s="41" t="s">
        <v>36</v>
      </c>
      <c r="K80" s="41" t="s">
        <v>37</v>
      </c>
    </row>
    <row r="81" s="1" customFormat="1" spans="11:11">
      <c r="K81" s="2"/>
    </row>
    <row r="82" s="1" customFormat="1" spans="1:11">
      <c r="A82" s="2" t="s">
        <v>24</v>
      </c>
      <c r="D82" s="2" t="s">
        <v>25</v>
      </c>
      <c r="G82" s="2" t="s">
        <v>38</v>
      </c>
      <c r="I82" s="42">
        <v>1000</v>
      </c>
      <c r="J82" s="43"/>
      <c r="K82" s="44">
        <f t="shared" ref="K82:K92" si="4">J82*I82</f>
        <v>0</v>
      </c>
    </row>
    <row r="83" s="1" customFormat="1" spans="1:11">
      <c r="A83" s="2"/>
      <c r="G83" s="2"/>
      <c r="I83" s="42">
        <v>500</v>
      </c>
      <c r="J83" s="43"/>
      <c r="K83" s="44">
        <f t="shared" si="4"/>
        <v>0</v>
      </c>
    </row>
    <row r="84" s="1" customFormat="1" spans="1:11">
      <c r="A84" s="2"/>
      <c r="G84" s="2"/>
      <c r="I84" s="42">
        <v>200</v>
      </c>
      <c r="J84" s="43"/>
      <c r="K84" s="44">
        <f t="shared" si="4"/>
        <v>0</v>
      </c>
    </row>
    <row r="85" s="1" customFormat="1" spans="1:11">
      <c r="A85" s="2" t="s">
        <v>26</v>
      </c>
      <c r="D85" s="2" t="s">
        <v>27</v>
      </c>
      <c r="G85" s="2" t="s">
        <v>39</v>
      </c>
      <c r="I85" s="42">
        <v>100</v>
      </c>
      <c r="J85" s="43"/>
      <c r="K85" s="44">
        <f t="shared" si="4"/>
        <v>0</v>
      </c>
    </row>
    <row r="86" s="1" customFormat="1" spans="1:11">
      <c r="A86" s="1" t="s">
        <v>28</v>
      </c>
      <c r="D86" s="1" t="s">
        <v>29</v>
      </c>
      <c r="G86" s="1" t="s">
        <v>40</v>
      </c>
      <c r="I86" s="42">
        <v>50</v>
      </c>
      <c r="J86" s="43"/>
      <c r="K86" s="44">
        <f t="shared" si="4"/>
        <v>0</v>
      </c>
    </row>
    <row r="87" s="1" customFormat="1" spans="9:11">
      <c r="I87" s="42">
        <v>20</v>
      </c>
      <c r="J87" s="43"/>
      <c r="K87" s="44">
        <f t="shared" si="4"/>
        <v>0</v>
      </c>
    </row>
    <row r="88" s="1" customFormat="1" spans="9:11">
      <c r="I88" s="42">
        <v>10</v>
      </c>
      <c r="J88" s="43"/>
      <c r="K88" s="44">
        <f t="shared" si="4"/>
        <v>0</v>
      </c>
    </row>
    <row r="89" s="1" customFormat="1" spans="9:11">
      <c r="I89" s="42">
        <v>5</v>
      </c>
      <c r="J89" s="43"/>
      <c r="K89" s="44">
        <f t="shared" si="4"/>
        <v>0</v>
      </c>
    </row>
    <row r="90" s="1" customFormat="1" spans="9:11">
      <c r="I90" s="42">
        <v>1</v>
      </c>
      <c r="J90" s="43"/>
      <c r="K90" s="44">
        <f t="shared" si="4"/>
        <v>0</v>
      </c>
    </row>
    <row r="91" s="1" customFormat="1" spans="9:11">
      <c r="I91" s="42">
        <v>0.25</v>
      </c>
      <c r="J91" s="43"/>
      <c r="K91" s="44">
        <f t="shared" si="4"/>
        <v>0</v>
      </c>
    </row>
    <row r="92" s="1" customFormat="1" spans="9:11">
      <c r="I92" s="45">
        <v>0.05</v>
      </c>
      <c r="J92" s="43"/>
      <c r="K92" s="44">
        <f t="shared" si="4"/>
        <v>0</v>
      </c>
    </row>
    <row r="93" s="1" customFormat="1" spans="9:11">
      <c r="I93" s="2" t="s">
        <v>41</v>
      </c>
      <c r="K93" s="49">
        <f>SUM(K82:K92)</f>
        <v>0</v>
      </c>
    </row>
    <row r="94" s="1" customFormat="1" spans="9:11">
      <c r="I94" s="2" t="s">
        <v>42</v>
      </c>
      <c r="K94" s="47">
        <f>K78</f>
        <v>149565.81</v>
      </c>
    </row>
    <row r="95" s="1" customFormat="1" ht="9.75" spans="11:11">
      <c r="K95" s="48">
        <f>SUM(K93:K94)</f>
        <v>149565.81</v>
      </c>
    </row>
    <row r="96" ht="9.75"/>
    <row r="101" s="1" customFormat="1" spans="1:1">
      <c r="A101" s="2" t="s">
        <v>0</v>
      </c>
    </row>
    <row r="102" s="1" customFormat="1" spans="1:1">
      <c r="A102" s="2" t="s">
        <v>1</v>
      </c>
    </row>
    <row r="104" s="1" customFormat="1" spans="1:12">
      <c r="A104" s="3" t="s">
        <v>2</v>
      </c>
      <c r="B104" s="3" t="s">
        <v>3</v>
      </c>
      <c r="C104" s="3" t="s">
        <v>4</v>
      </c>
      <c r="D104" s="3" t="s">
        <v>5</v>
      </c>
      <c r="E104" s="3" t="s">
        <v>6</v>
      </c>
      <c r="F104" s="3" t="s">
        <v>7</v>
      </c>
      <c r="G104" s="4" t="s">
        <v>8</v>
      </c>
      <c r="H104" s="5"/>
      <c r="I104" s="5"/>
      <c r="J104" s="23"/>
      <c r="K104" s="3" t="s">
        <v>9</v>
      </c>
      <c r="L104" s="3" t="s">
        <v>10</v>
      </c>
    </row>
    <row r="105" s="1" customFormat="1" spans="1:12">
      <c r="A105" s="6"/>
      <c r="B105" s="6"/>
      <c r="C105" s="6"/>
      <c r="D105" s="6"/>
      <c r="E105" s="6"/>
      <c r="F105" s="6"/>
      <c r="G105" s="3" t="s">
        <v>11</v>
      </c>
      <c r="H105" s="3" t="s">
        <v>12</v>
      </c>
      <c r="I105" s="3" t="s">
        <v>13</v>
      </c>
      <c r="J105" s="3" t="s">
        <v>14</v>
      </c>
      <c r="K105" s="6"/>
      <c r="L105" s="6"/>
    </row>
    <row r="106" s="1" customFormat="1" spans="1: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="1" customFormat="1" spans="1:13">
      <c r="A107" s="14">
        <v>45777</v>
      </c>
      <c r="B107" s="15">
        <v>20846</v>
      </c>
      <c r="C107" s="16" t="s">
        <v>132</v>
      </c>
      <c r="D107" s="17" t="s">
        <v>18</v>
      </c>
      <c r="E107" s="50">
        <v>59976</v>
      </c>
      <c r="F107" s="51">
        <v>51212.2</v>
      </c>
      <c r="G107" s="52"/>
      <c r="H107" s="52"/>
      <c r="I107" s="27"/>
      <c r="J107" s="25">
        <v>0</v>
      </c>
      <c r="K107" s="25">
        <f>J107+F107</f>
        <v>51212.2</v>
      </c>
      <c r="L107" s="14">
        <v>45777</v>
      </c>
      <c r="M107" s="2"/>
    </row>
    <row r="108" s="1" customFormat="1" spans="1:13">
      <c r="A108" s="14">
        <v>45777</v>
      </c>
      <c r="B108" s="15">
        <v>20846</v>
      </c>
      <c r="C108" s="16" t="s">
        <v>132</v>
      </c>
      <c r="D108" s="17" t="s">
        <v>200</v>
      </c>
      <c r="E108" s="50">
        <v>59976</v>
      </c>
      <c r="F108" s="51">
        <v>8804</v>
      </c>
      <c r="G108" s="52"/>
      <c r="H108" s="52"/>
      <c r="I108" s="27"/>
      <c r="J108" s="25">
        <v>0</v>
      </c>
      <c r="K108" s="25">
        <f>J108+F108</f>
        <v>8804</v>
      </c>
      <c r="L108" s="14">
        <v>45777</v>
      </c>
      <c r="M108" s="2"/>
    </row>
    <row r="109" s="1" customFormat="1" spans="1:13">
      <c r="A109" s="14">
        <v>45777</v>
      </c>
      <c r="B109" s="15">
        <v>20847</v>
      </c>
      <c r="C109" s="16" t="s">
        <v>201</v>
      </c>
      <c r="D109" s="17" t="s">
        <v>18</v>
      </c>
      <c r="E109" s="50">
        <v>59961</v>
      </c>
      <c r="F109" s="51">
        <v>7795</v>
      </c>
      <c r="G109" s="52"/>
      <c r="H109" s="52"/>
      <c r="I109" s="27"/>
      <c r="J109" s="25">
        <v>0</v>
      </c>
      <c r="K109" s="25">
        <f>J109+F109</f>
        <v>7795</v>
      </c>
      <c r="L109" s="14">
        <v>45777</v>
      </c>
      <c r="M109" s="2"/>
    </row>
    <row r="110" s="1" customFormat="1" spans="1:13">
      <c r="A110" s="14">
        <v>45777</v>
      </c>
      <c r="B110" s="15">
        <v>20848</v>
      </c>
      <c r="C110" s="16" t="s">
        <v>202</v>
      </c>
      <c r="D110" s="17" t="s">
        <v>32</v>
      </c>
      <c r="E110" s="50">
        <v>59871</v>
      </c>
      <c r="F110" s="51"/>
      <c r="G110" s="52"/>
      <c r="H110" s="52"/>
      <c r="I110" s="27"/>
      <c r="J110" s="25">
        <v>21477.31</v>
      </c>
      <c r="K110" s="25">
        <f>J110+F110</f>
        <v>21477.31</v>
      </c>
      <c r="L110" s="14">
        <v>45777</v>
      </c>
      <c r="M110" s="2" t="s">
        <v>203</v>
      </c>
    </row>
    <row r="111" s="1" customFormat="1" spans="6:11">
      <c r="F111" s="36">
        <f>SUM(F107:F110)</f>
        <v>67811.2</v>
      </c>
      <c r="G111" s="2"/>
      <c r="H111" s="2"/>
      <c r="I111" s="2"/>
      <c r="J111" s="36">
        <f>SUM(J107:J110)</f>
        <v>21477.31</v>
      </c>
      <c r="K111" s="36">
        <f>SUM(K107:K110)</f>
        <v>89288.51</v>
      </c>
    </row>
    <row r="113" s="1" customFormat="1" spans="1:4">
      <c r="A113" s="2" t="s">
        <v>24</v>
      </c>
      <c r="D113" s="2" t="s">
        <v>25</v>
      </c>
    </row>
    <row r="114" s="1" customFormat="1" spans="1:1">
      <c r="A114" s="2"/>
    </row>
    <row r="115" s="1" customFormat="1" spans="1:1">
      <c r="A115" s="2"/>
    </row>
    <row r="116" s="1" customFormat="1" spans="1:4">
      <c r="A116" s="2" t="s">
        <v>26</v>
      </c>
      <c r="D116" s="2" t="s">
        <v>27</v>
      </c>
    </row>
    <row r="117" s="1" customFormat="1" spans="1:4">
      <c r="A117" s="1" t="s">
        <v>28</v>
      </c>
      <c r="D117" s="1" t="s">
        <v>29</v>
      </c>
    </row>
    <row r="127" s="1" customFormat="1" spans="1:1">
      <c r="A127" s="2" t="s">
        <v>0</v>
      </c>
    </row>
    <row r="128" s="1" customFormat="1" spans="1:1">
      <c r="A128" s="2" t="s">
        <v>1</v>
      </c>
    </row>
    <row r="130" s="1" customFormat="1" spans="1:12">
      <c r="A130" s="3" t="s">
        <v>2</v>
      </c>
      <c r="B130" s="3" t="s">
        <v>3</v>
      </c>
      <c r="C130" s="3" t="s">
        <v>4</v>
      </c>
      <c r="D130" s="3" t="s">
        <v>5</v>
      </c>
      <c r="E130" s="3" t="s">
        <v>6</v>
      </c>
      <c r="F130" s="3" t="s">
        <v>7</v>
      </c>
      <c r="G130" s="4" t="s">
        <v>8</v>
      </c>
      <c r="H130" s="5"/>
      <c r="I130" s="5"/>
      <c r="J130" s="23"/>
      <c r="K130" s="3" t="s">
        <v>9</v>
      </c>
      <c r="L130" s="3" t="s">
        <v>10</v>
      </c>
    </row>
    <row r="131" s="1" customFormat="1" spans="1:12">
      <c r="A131" s="6"/>
      <c r="B131" s="6"/>
      <c r="C131" s="6"/>
      <c r="D131" s="6"/>
      <c r="E131" s="6"/>
      <c r="F131" s="6"/>
      <c r="G131" s="3" t="s">
        <v>11</v>
      </c>
      <c r="H131" s="3" t="s">
        <v>12</v>
      </c>
      <c r="I131" s="3" t="s">
        <v>13</v>
      </c>
      <c r="J131" s="3" t="s">
        <v>14</v>
      </c>
      <c r="K131" s="6"/>
      <c r="L131" s="6"/>
    </row>
    <row r="132" s="1" customFormat="1" spans="1:1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="1" customFormat="1" spans="1:13">
      <c r="A133" s="14">
        <v>45777</v>
      </c>
      <c r="B133" s="15">
        <v>20901</v>
      </c>
      <c r="C133" s="16" t="s">
        <v>204</v>
      </c>
      <c r="D133" s="53" t="s">
        <v>205</v>
      </c>
      <c r="E133" s="50">
        <v>59965</v>
      </c>
      <c r="F133" s="51">
        <v>3546.3</v>
      </c>
      <c r="G133" s="52"/>
      <c r="H133" s="52"/>
      <c r="I133" s="27"/>
      <c r="J133" s="25">
        <v>0</v>
      </c>
      <c r="K133" s="25">
        <f>J133+F133</f>
        <v>3546.3</v>
      </c>
      <c r="L133" s="14">
        <v>45777</v>
      </c>
      <c r="M133" s="2"/>
    </row>
    <row r="134" s="1" customFormat="1" spans="1:13">
      <c r="A134" s="14"/>
      <c r="B134" s="15"/>
      <c r="C134" s="16"/>
      <c r="D134" s="17"/>
      <c r="E134" s="50"/>
      <c r="F134" s="51"/>
      <c r="G134" s="52"/>
      <c r="H134" s="52"/>
      <c r="I134" s="27"/>
      <c r="J134" s="25"/>
      <c r="K134" s="25"/>
      <c r="L134" s="14"/>
      <c r="M134" s="2"/>
    </row>
    <row r="135" s="1" customFormat="1" spans="6:11">
      <c r="F135" s="36">
        <f>SUM(F133:F134)</f>
        <v>3546.3</v>
      </c>
      <c r="G135" s="2"/>
      <c r="H135" s="2"/>
      <c r="I135" s="2"/>
      <c r="J135" s="36">
        <f>SUM(J133:J134)</f>
        <v>0</v>
      </c>
      <c r="K135" s="36">
        <f>SUM(K133:K134)</f>
        <v>3546.3</v>
      </c>
    </row>
    <row r="137" s="1" customFormat="1" spans="1:4">
      <c r="A137" s="2" t="s">
        <v>24</v>
      </c>
      <c r="D137" s="2" t="s">
        <v>25</v>
      </c>
    </row>
    <row r="138" s="1" customFormat="1" spans="1:1">
      <c r="A138" s="2"/>
    </row>
    <row r="139" s="1" customFormat="1" spans="1:1">
      <c r="A139" s="2"/>
    </row>
    <row r="140" s="1" customFormat="1" spans="1:4">
      <c r="A140" s="2" t="s">
        <v>26</v>
      </c>
      <c r="D140" s="2" t="s">
        <v>27</v>
      </c>
    </row>
    <row r="141" s="1" customFormat="1" spans="1:4">
      <c r="A141" s="1" t="s">
        <v>28</v>
      </c>
      <c r="D141" s="1" t="s">
        <v>29</v>
      </c>
    </row>
    <row r="150" s="1" customFormat="1" spans="1:1">
      <c r="A150" s="2" t="s">
        <v>0</v>
      </c>
    </row>
    <row r="151" s="1" customFormat="1" spans="1:1">
      <c r="A151" s="2" t="s">
        <v>1</v>
      </c>
    </row>
    <row r="153" s="1" customFormat="1" spans="1:12">
      <c r="A153" s="3" t="s">
        <v>2</v>
      </c>
      <c r="B153" s="3" t="s">
        <v>3</v>
      </c>
      <c r="C153" s="3" t="s">
        <v>4</v>
      </c>
      <c r="D153" s="3" t="s">
        <v>5</v>
      </c>
      <c r="E153" s="3" t="s">
        <v>6</v>
      </c>
      <c r="F153" s="3" t="s">
        <v>7</v>
      </c>
      <c r="G153" s="4" t="s">
        <v>8</v>
      </c>
      <c r="H153" s="5"/>
      <c r="I153" s="5"/>
      <c r="J153" s="23"/>
      <c r="K153" s="3" t="s">
        <v>9</v>
      </c>
      <c r="L153" s="3" t="s">
        <v>10</v>
      </c>
    </row>
    <row r="154" s="1" customFormat="1" spans="1:12">
      <c r="A154" s="6"/>
      <c r="B154" s="6"/>
      <c r="C154" s="6"/>
      <c r="D154" s="6"/>
      <c r="E154" s="6"/>
      <c r="F154" s="6"/>
      <c r="G154" s="3" t="s">
        <v>11</v>
      </c>
      <c r="H154" s="3" t="s">
        <v>12</v>
      </c>
      <c r="I154" s="3" t="s">
        <v>13</v>
      </c>
      <c r="J154" s="3" t="s">
        <v>14</v>
      </c>
      <c r="K154" s="6"/>
      <c r="L154" s="6"/>
    </row>
    <row r="155" s="1" customFormat="1" spans="1:1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="1" customFormat="1" spans="1:13">
      <c r="A156" s="14">
        <v>45779</v>
      </c>
      <c r="B156" s="15">
        <v>20905</v>
      </c>
      <c r="C156" s="16" t="s">
        <v>206</v>
      </c>
      <c r="D156" s="17" t="s">
        <v>18</v>
      </c>
      <c r="E156" s="50">
        <v>59977</v>
      </c>
      <c r="F156" s="51">
        <v>24352.7</v>
      </c>
      <c r="G156" s="52"/>
      <c r="H156" s="52"/>
      <c r="I156" s="27"/>
      <c r="J156" s="25">
        <v>0</v>
      </c>
      <c r="K156" s="25">
        <f>J156+F156</f>
        <v>24352.7</v>
      </c>
      <c r="L156" s="14">
        <v>45777</v>
      </c>
      <c r="M156" s="2"/>
    </row>
    <row r="157" s="1" customFormat="1" spans="1:13">
      <c r="A157" s="14">
        <v>45779</v>
      </c>
      <c r="B157" s="15">
        <v>20906</v>
      </c>
      <c r="C157" s="16" t="s">
        <v>207</v>
      </c>
      <c r="D157" s="17" t="s">
        <v>18</v>
      </c>
      <c r="E157" s="50">
        <v>59978</v>
      </c>
      <c r="F157" s="51">
        <v>18796.2</v>
      </c>
      <c r="G157" s="52"/>
      <c r="H157" s="52"/>
      <c r="I157" s="27"/>
      <c r="J157" s="25">
        <v>0</v>
      </c>
      <c r="K157" s="25">
        <f>J157+F157</f>
        <v>18796.2</v>
      </c>
      <c r="L157" s="14">
        <v>45777</v>
      </c>
      <c r="M157" s="2"/>
    </row>
    <row r="158" s="1" customFormat="1" spans="6:11">
      <c r="F158" s="36">
        <f>SUM(F156:F157)</f>
        <v>43148.9</v>
      </c>
      <c r="G158" s="2"/>
      <c r="H158" s="2"/>
      <c r="I158" s="2"/>
      <c r="J158" s="36">
        <f>SUM(J156:J157)</f>
        <v>0</v>
      </c>
      <c r="K158" s="36">
        <f>SUM(K156:K157)</f>
        <v>43148.9</v>
      </c>
    </row>
    <row r="160" s="1" customFormat="1" spans="1:4">
      <c r="A160" s="2" t="s">
        <v>24</v>
      </c>
      <c r="D160" s="2" t="s">
        <v>25</v>
      </c>
    </row>
    <row r="161" s="1" customFormat="1" spans="1:1">
      <c r="A161" s="2"/>
    </row>
    <row r="162" s="1" customFormat="1" spans="1:1">
      <c r="A162" s="2"/>
    </row>
    <row r="163" s="1" customFormat="1" spans="1:4">
      <c r="A163" s="2" t="s">
        <v>26</v>
      </c>
      <c r="D163" s="2" t="s">
        <v>27</v>
      </c>
    </row>
    <row r="164" s="1" customFormat="1" spans="1:4">
      <c r="A164" s="1" t="s">
        <v>28</v>
      </c>
      <c r="D164" s="1" t="s">
        <v>29</v>
      </c>
    </row>
  </sheetData>
  <mergeCells count="78">
    <mergeCell ref="G4:J4"/>
    <mergeCell ref="G37:J37"/>
    <mergeCell ref="G69:J69"/>
    <mergeCell ref="G104:J104"/>
    <mergeCell ref="G130:J130"/>
    <mergeCell ref="G153:J153"/>
    <mergeCell ref="A4:A6"/>
    <mergeCell ref="A37:A39"/>
    <mergeCell ref="A69:A71"/>
    <mergeCell ref="A104:A106"/>
    <mergeCell ref="A130:A132"/>
    <mergeCell ref="A153:A155"/>
    <mergeCell ref="B4:B6"/>
    <mergeCell ref="B37:B39"/>
    <mergeCell ref="B69:B71"/>
    <mergeCell ref="B104:B106"/>
    <mergeCell ref="B130:B132"/>
    <mergeCell ref="B153:B155"/>
    <mergeCell ref="C4:C6"/>
    <mergeCell ref="C37:C39"/>
    <mergeCell ref="C69:C71"/>
    <mergeCell ref="C104:C106"/>
    <mergeCell ref="C130:C132"/>
    <mergeCell ref="C153:C155"/>
    <mergeCell ref="D4:D6"/>
    <mergeCell ref="D37:D39"/>
    <mergeCell ref="D69:D71"/>
    <mergeCell ref="D104:D106"/>
    <mergeCell ref="D130:D132"/>
    <mergeCell ref="D153:D155"/>
    <mergeCell ref="E4:E6"/>
    <mergeCell ref="E37:E39"/>
    <mergeCell ref="E69:E71"/>
    <mergeCell ref="E104:E106"/>
    <mergeCell ref="E130:E132"/>
    <mergeCell ref="E153:E155"/>
    <mergeCell ref="F4:F6"/>
    <mergeCell ref="F37:F39"/>
    <mergeCell ref="F69:F71"/>
    <mergeCell ref="F104:F106"/>
    <mergeCell ref="F130:F132"/>
    <mergeCell ref="F153:F155"/>
    <mergeCell ref="G5:G6"/>
    <mergeCell ref="G38:G39"/>
    <mergeCell ref="G70:G71"/>
    <mergeCell ref="G105:G106"/>
    <mergeCell ref="G131:G132"/>
    <mergeCell ref="G154:G155"/>
    <mergeCell ref="H5:H6"/>
    <mergeCell ref="H38:H39"/>
    <mergeCell ref="H70:H71"/>
    <mergeCell ref="H105:H106"/>
    <mergeCell ref="H131:H132"/>
    <mergeCell ref="H154:H155"/>
    <mergeCell ref="I5:I6"/>
    <mergeCell ref="I38:I39"/>
    <mergeCell ref="I70:I71"/>
    <mergeCell ref="I105:I106"/>
    <mergeCell ref="I131:I132"/>
    <mergeCell ref="I154:I155"/>
    <mergeCell ref="J5:J6"/>
    <mergeCell ref="J38:J39"/>
    <mergeCell ref="J70:J71"/>
    <mergeCell ref="J105:J106"/>
    <mergeCell ref="J131:J132"/>
    <mergeCell ref="J154:J155"/>
    <mergeCell ref="K4:K6"/>
    <mergeCell ref="K37:K39"/>
    <mergeCell ref="K69:K71"/>
    <mergeCell ref="K104:K106"/>
    <mergeCell ref="K130:K132"/>
    <mergeCell ref="K153:K155"/>
    <mergeCell ref="L4:L6"/>
    <mergeCell ref="L37:L39"/>
    <mergeCell ref="L69:L71"/>
    <mergeCell ref="L104:L106"/>
    <mergeCell ref="L130:L132"/>
    <mergeCell ref="L153:L155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76"/>
  <sheetViews>
    <sheetView zoomScale="115" zoomScaleNormal="115" topLeftCell="A294" workbookViewId="0">
      <selection activeCell="E313" sqref="E313:E314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208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45755</v>
      </c>
      <c r="B7" s="9">
        <v>20708</v>
      </c>
      <c r="C7" s="10" t="s">
        <v>209</v>
      </c>
      <c r="D7" s="11" t="s">
        <v>210</v>
      </c>
      <c r="E7" s="3"/>
      <c r="F7" s="12"/>
      <c r="G7" s="13" t="s">
        <v>107</v>
      </c>
      <c r="H7" s="13"/>
      <c r="I7" s="24"/>
      <c r="J7" s="25">
        <v>-68.59</v>
      </c>
      <c r="K7" s="26">
        <f t="shared" ref="K7:K8" si="0">J7</f>
        <v>-68.59</v>
      </c>
      <c r="L7" s="8">
        <v>45754</v>
      </c>
    </row>
    <row r="8" spans="1:12">
      <c r="A8" s="14"/>
      <c r="B8" s="15"/>
      <c r="C8" s="16"/>
      <c r="D8" s="17" t="s">
        <v>211</v>
      </c>
      <c r="E8" s="7"/>
      <c r="F8" s="18"/>
      <c r="G8" s="19" t="s">
        <v>107</v>
      </c>
      <c r="H8" s="19"/>
      <c r="I8" s="27"/>
      <c r="J8" s="25"/>
      <c r="K8" s="26">
        <f t="shared" si="0"/>
        <v>0</v>
      </c>
      <c r="L8" s="14"/>
    </row>
    <row r="9" spans="1:12">
      <c r="A9" s="20" t="s">
        <v>212</v>
      </c>
      <c r="B9" s="21"/>
      <c r="C9" s="21"/>
      <c r="D9" s="21"/>
      <c r="E9" s="21"/>
      <c r="F9" s="21"/>
      <c r="G9" s="21"/>
      <c r="H9" s="21"/>
      <c r="I9" s="28"/>
      <c r="J9" s="29">
        <f>SUM(J7:J8)</f>
        <v>-68.59</v>
      </c>
      <c r="K9" s="30">
        <f>SUM(K7:K8)</f>
        <v>-68.59</v>
      </c>
      <c r="L9" s="14"/>
    </row>
    <row r="10" spans="1:12">
      <c r="A10" s="8">
        <v>45755</v>
      </c>
      <c r="B10" s="9">
        <v>20708</v>
      </c>
      <c r="C10" s="22" t="s">
        <v>213</v>
      </c>
      <c r="D10" s="11" t="s">
        <v>210</v>
      </c>
      <c r="E10" s="3">
        <v>248620</v>
      </c>
      <c r="F10" s="12"/>
      <c r="G10" s="13" t="s">
        <v>107</v>
      </c>
      <c r="H10" s="13"/>
      <c r="I10" s="24"/>
      <c r="J10" s="25">
        <v>200</v>
      </c>
      <c r="K10" s="26">
        <f t="shared" ref="K10:K14" si="1">J10</f>
        <v>200</v>
      </c>
      <c r="L10" s="8">
        <v>45754</v>
      </c>
    </row>
    <row r="11" spans="1:12">
      <c r="A11" s="14"/>
      <c r="B11" s="15"/>
      <c r="C11" s="16"/>
      <c r="D11" s="17" t="s">
        <v>211</v>
      </c>
      <c r="E11" s="7"/>
      <c r="F11" s="18"/>
      <c r="G11" s="19" t="s">
        <v>107</v>
      </c>
      <c r="H11" s="19"/>
      <c r="I11" s="27"/>
      <c r="J11" s="25">
        <v>-40.84</v>
      </c>
      <c r="K11" s="26">
        <f t="shared" si="1"/>
        <v>-40.84</v>
      </c>
      <c r="L11" s="14"/>
    </row>
    <row r="12" spans="1:12">
      <c r="A12" s="20" t="s">
        <v>212</v>
      </c>
      <c r="B12" s="21"/>
      <c r="C12" s="21"/>
      <c r="D12" s="21"/>
      <c r="E12" s="21"/>
      <c r="F12" s="21"/>
      <c r="G12" s="21"/>
      <c r="H12" s="21"/>
      <c r="I12" s="28"/>
      <c r="J12" s="30">
        <f>SUM(J10:J11)</f>
        <v>159.16</v>
      </c>
      <c r="K12" s="30">
        <f>SUM(K10:K11)</f>
        <v>159.16</v>
      </c>
      <c r="L12" s="14"/>
    </row>
    <row r="13" spans="1:12">
      <c r="A13" s="8">
        <v>45755</v>
      </c>
      <c r="B13" s="9">
        <v>20708</v>
      </c>
      <c r="C13" s="22" t="s">
        <v>214</v>
      </c>
      <c r="D13" s="11" t="s">
        <v>210</v>
      </c>
      <c r="E13" s="3">
        <v>248311</v>
      </c>
      <c r="F13" s="12"/>
      <c r="G13" s="13" t="s">
        <v>107</v>
      </c>
      <c r="H13" s="13"/>
      <c r="I13" s="24"/>
      <c r="J13" s="25">
        <v>200</v>
      </c>
      <c r="K13" s="26">
        <f t="shared" si="1"/>
        <v>200</v>
      </c>
      <c r="L13" s="8">
        <v>45754</v>
      </c>
    </row>
    <row r="14" spans="1:12">
      <c r="A14" s="14"/>
      <c r="B14" s="15"/>
      <c r="C14" s="16"/>
      <c r="D14" s="17" t="s">
        <v>211</v>
      </c>
      <c r="E14" s="7"/>
      <c r="F14" s="18"/>
      <c r="G14" s="19" t="s">
        <v>107</v>
      </c>
      <c r="H14" s="19"/>
      <c r="I14" s="27"/>
      <c r="J14" s="25">
        <v>-41.92</v>
      </c>
      <c r="K14" s="26">
        <f t="shared" si="1"/>
        <v>-41.92</v>
      </c>
      <c r="L14" s="14"/>
    </row>
    <row r="15" spans="1:12">
      <c r="A15" s="20" t="s">
        <v>212</v>
      </c>
      <c r="B15" s="21"/>
      <c r="C15" s="21"/>
      <c r="D15" s="21"/>
      <c r="E15" s="21"/>
      <c r="F15" s="21"/>
      <c r="G15" s="21"/>
      <c r="H15" s="21"/>
      <c r="I15" s="28"/>
      <c r="J15" s="30">
        <f>SUM(J13:J14)</f>
        <v>158.08</v>
      </c>
      <c r="K15" s="30">
        <f>SUM(K13:K14)</f>
        <v>158.08</v>
      </c>
      <c r="L15" s="14"/>
    </row>
    <row r="16" spans="1:12">
      <c r="A16" s="8">
        <v>45755</v>
      </c>
      <c r="B16" s="9">
        <v>20708</v>
      </c>
      <c r="C16" s="22" t="s">
        <v>215</v>
      </c>
      <c r="D16" s="11" t="s">
        <v>210</v>
      </c>
      <c r="E16" s="3">
        <v>248820</v>
      </c>
      <c r="F16" s="12"/>
      <c r="G16" s="13" t="s">
        <v>107</v>
      </c>
      <c r="H16" s="13"/>
      <c r="I16" s="24"/>
      <c r="J16" s="25">
        <v>1100</v>
      </c>
      <c r="K16" s="26">
        <f t="shared" ref="K16:K20" si="2">J16</f>
        <v>1100</v>
      </c>
      <c r="L16" s="8">
        <v>45754</v>
      </c>
    </row>
    <row r="17" spans="1:12">
      <c r="A17" s="14"/>
      <c r="B17" s="15"/>
      <c r="C17" s="16"/>
      <c r="D17" s="17" t="s">
        <v>211</v>
      </c>
      <c r="E17" s="7"/>
      <c r="F17" s="18"/>
      <c r="G17" s="19" t="s">
        <v>107</v>
      </c>
      <c r="H17" s="19"/>
      <c r="I17" s="27"/>
      <c r="J17" s="25">
        <v>-236.65</v>
      </c>
      <c r="K17" s="26">
        <f t="shared" si="2"/>
        <v>-236.65</v>
      </c>
      <c r="L17" s="14"/>
    </row>
    <row r="18" spans="1:12">
      <c r="A18" s="20" t="s">
        <v>212</v>
      </c>
      <c r="B18" s="21"/>
      <c r="C18" s="21"/>
      <c r="D18" s="21"/>
      <c r="E18" s="21"/>
      <c r="F18" s="21"/>
      <c r="G18" s="21"/>
      <c r="H18" s="21"/>
      <c r="I18" s="28"/>
      <c r="J18" s="30">
        <f>SUM(J16:J17)</f>
        <v>863.35</v>
      </c>
      <c r="K18" s="30">
        <f>SUM(K16:K17)</f>
        <v>863.35</v>
      </c>
      <c r="L18" s="14"/>
    </row>
    <row r="19" spans="1:12">
      <c r="A19" s="8">
        <v>45755</v>
      </c>
      <c r="B19" s="9">
        <v>20708</v>
      </c>
      <c r="C19" s="22" t="s">
        <v>216</v>
      </c>
      <c r="D19" s="11" t="s">
        <v>210</v>
      </c>
      <c r="E19" s="3">
        <v>248312</v>
      </c>
      <c r="F19" s="12"/>
      <c r="G19" s="13" t="s">
        <v>107</v>
      </c>
      <c r="H19" s="13"/>
      <c r="I19" s="24"/>
      <c r="J19" s="25">
        <v>200</v>
      </c>
      <c r="K19" s="26">
        <f t="shared" si="2"/>
        <v>200</v>
      </c>
      <c r="L19" s="8">
        <v>45754</v>
      </c>
    </row>
    <row r="20" spans="1:12">
      <c r="A20" s="14"/>
      <c r="B20" s="15"/>
      <c r="C20" s="16"/>
      <c r="D20" s="17" t="s">
        <v>211</v>
      </c>
      <c r="E20" s="7"/>
      <c r="F20" s="18"/>
      <c r="G20" s="19" t="s">
        <v>107</v>
      </c>
      <c r="H20" s="19"/>
      <c r="I20" s="27"/>
      <c r="J20" s="25">
        <v>-41.91</v>
      </c>
      <c r="K20" s="26">
        <f t="shared" si="2"/>
        <v>-41.91</v>
      </c>
      <c r="L20" s="14"/>
    </row>
    <row r="21" spans="1:12">
      <c r="A21" s="20" t="s">
        <v>212</v>
      </c>
      <c r="B21" s="21"/>
      <c r="C21" s="21"/>
      <c r="D21" s="21"/>
      <c r="E21" s="21"/>
      <c r="F21" s="21"/>
      <c r="G21" s="21"/>
      <c r="H21" s="21"/>
      <c r="I21" s="28"/>
      <c r="J21" s="30">
        <f>SUM(J19:J20)</f>
        <v>158.09</v>
      </c>
      <c r="K21" s="30">
        <f>SUM(K19:K20)</f>
        <v>158.09</v>
      </c>
      <c r="L21" s="14"/>
    </row>
    <row r="22" spans="1:12">
      <c r="A22" s="8">
        <v>45755</v>
      </c>
      <c r="B22" s="9">
        <v>20708</v>
      </c>
      <c r="C22" s="22" t="s">
        <v>217</v>
      </c>
      <c r="D22" s="11" t="s">
        <v>210</v>
      </c>
      <c r="E22" s="3">
        <v>248617</v>
      </c>
      <c r="F22" s="12"/>
      <c r="G22" s="13" t="s">
        <v>107</v>
      </c>
      <c r="H22" s="13"/>
      <c r="I22" s="24"/>
      <c r="J22" s="25">
        <v>200</v>
      </c>
      <c r="K22" s="26">
        <f t="shared" ref="K22:K26" si="3">J22</f>
        <v>200</v>
      </c>
      <c r="L22" s="8">
        <v>45754</v>
      </c>
    </row>
    <row r="23" spans="1:12">
      <c r="A23" s="14"/>
      <c r="B23" s="15"/>
      <c r="C23" s="16"/>
      <c r="D23" s="17" t="s">
        <v>211</v>
      </c>
      <c r="E23" s="7"/>
      <c r="F23" s="18"/>
      <c r="G23" s="19" t="s">
        <v>107</v>
      </c>
      <c r="H23" s="19"/>
      <c r="I23" s="27"/>
      <c r="J23" s="25">
        <v>-39.99</v>
      </c>
      <c r="K23" s="26">
        <f t="shared" si="3"/>
        <v>-39.99</v>
      </c>
      <c r="L23" s="14"/>
    </row>
    <row r="24" spans="1:12">
      <c r="A24" s="20" t="s">
        <v>212</v>
      </c>
      <c r="B24" s="21"/>
      <c r="C24" s="21"/>
      <c r="D24" s="21"/>
      <c r="E24" s="21"/>
      <c r="F24" s="21"/>
      <c r="G24" s="21"/>
      <c r="H24" s="21"/>
      <c r="I24" s="28"/>
      <c r="J24" s="30">
        <f>SUM(J22:J23)</f>
        <v>160.01</v>
      </c>
      <c r="K24" s="30">
        <f>SUM(K22:K23)</f>
        <v>160.01</v>
      </c>
      <c r="L24" s="14"/>
    </row>
    <row r="25" spans="1:12">
      <c r="A25" s="8">
        <v>45755</v>
      </c>
      <c r="B25" s="9">
        <v>20708</v>
      </c>
      <c r="C25" s="22" t="s">
        <v>218</v>
      </c>
      <c r="D25" s="11" t="s">
        <v>210</v>
      </c>
      <c r="E25" s="3">
        <v>248369</v>
      </c>
      <c r="F25" s="12"/>
      <c r="G25" s="13" t="s">
        <v>107</v>
      </c>
      <c r="H25" s="13"/>
      <c r="I25" s="24"/>
      <c r="J25" s="25">
        <v>1100</v>
      </c>
      <c r="K25" s="26">
        <f t="shared" si="3"/>
        <v>1100</v>
      </c>
      <c r="L25" s="8">
        <v>45754</v>
      </c>
    </row>
    <row r="26" spans="1:12">
      <c r="A26" s="14"/>
      <c r="B26" s="15"/>
      <c r="C26" s="16"/>
      <c r="D26" s="17" t="s">
        <v>211</v>
      </c>
      <c r="E26" s="7"/>
      <c r="F26" s="18"/>
      <c r="G26" s="19" t="s">
        <v>107</v>
      </c>
      <c r="H26" s="19"/>
      <c r="I26" s="27"/>
      <c r="J26" s="25">
        <v>-235.19</v>
      </c>
      <c r="K26" s="26">
        <f t="shared" si="3"/>
        <v>-235.19</v>
      </c>
      <c r="L26" s="14"/>
    </row>
    <row r="27" spans="1:12">
      <c r="A27" s="20" t="s">
        <v>212</v>
      </c>
      <c r="B27" s="21"/>
      <c r="C27" s="21"/>
      <c r="D27" s="21"/>
      <c r="E27" s="21"/>
      <c r="F27" s="21"/>
      <c r="G27" s="21"/>
      <c r="H27" s="21"/>
      <c r="I27" s="28"/>
      <c r="J27" s="30">
        <f>SUM(J25:J26)</f>
        <v>864.81</v>
      </c>
      <c r="K27" s="30">
        <f>SUM(K25:K26)</f>
        <v>864.81</v>
      </c>
      <c r="L27" s="14"/>
    </row>
    <row r="28" spans="1:12">
      <c r="A28" s="8">
        <v>45755</v>
      </c>
      <c r="B28" s="9">
        <v>20708</v>
      </c>
      <c r="C28" s="22" t="s">
        <v>219</v>
      </c>
      <c r="D28" s="11" t="s">
        <v>210</v>
      </c>
      <c r="E28" s="3">
        <v>248318</v>
      </c>
      <c r="F28" s="12"/>
      <c r="G28" s="13" t="s">
        <v>107</v>
      </c>
      <c r="H28" s="13"/>
      <c r="I28" s="24"/>
      <c r="J28" s="25">
        <v>1100</v>
      </c>
      <c r="K28" s="26">
        <f t="shared" ref="K28:K32" si="4">J28</f>
        <v>1100</v>
      </c>
      <c r="L28" s="8">
        <v>45754</v>
      </c>
    </row>
    <row r="29" spans="1:12">
      <c r="A29" s="14"/>
      <c r="B29" s="15"/>
      <c r="C29" s="16"/>
      <c r="D29" s="17" t="s">
        <v>211</v>
      </c>
      <c r="E29" s="7"/>
      <c r="F29" s="18"/>
      <c r="G29" s="19" t="s">
        <v>107</v>
      </c>
      <c r="H29" s="19"/>
      <c r="I29" s="27"/>
      <c r="J29" s="25">
        <v>-224.94</v>
      </c>
      <c r="K29" s="26">
        <f t="shared" si="4"/>
        <v>-224.94</v>
      </c>
      <c r="L29" s="14"/>
    </row>
    <row r="30" spans="1:12">
      <c r="A30" s="20" t="s">
        <v>212</v>
      </c>
      <c r="B30" s="21"/>
      <c r="C30" s="21"/>
      <c r="D30" s="21"/>
      <c r="E30" s="21"/>
      <c r="F30" s="21"/>
      <c r="G30" s="21"/>
      <c r="H30" s="21"/>
      <c r="I30" s="28"/>
      <c r="J30" s="30">
        <f>SUM(J28:J29)</f>
        <v>875.06</v>
      </c>
      <c r="K30" s="30">
        <f>SUM(K28:K29)</f>
        <v>875.06</v>
      </c>
      <c r="L30" s="14"/>
    </row>
    <row r="31" spans="1:12">
      <c r="A31" s="8">
        <v>45755</v>
      </c>
      <c r="B31" s="9">
        <v>20708</v>
      </c>
      <c r="C31" s="22" t="s">
        <v>220</v>
      </c>
      <c r="D31" s="11" t="s">
        <v>210</v>
      </c>
      <c r="E31" s="3">
        <v>247723</v>
      </c>
      <c r="F31" s="12"/>
      <c r="G31" s="13" t="s">
        <v>107</v>
      </c>
      <c r="H31" s="13"/>
      <c r="I31" s="24"/>
      <c r="J31" s="25">
        <v>1100</v>
      </c>
      <c r="K31" s="26">
        <f t="shared" si="4"/>
        <v>1100</v>
      </c>
      <c r="L31" s="8">
        <v>45754</v>
      </c>
    </row>
    <row r="32" spans="1:12">
      <c r="A32" s="14"/>
      <c r="B32" s="15"/>
      <c r="C32" s="16"/>
      <c r="D32" s="17" t="s">
        <v>211</v>
      </c>
      <c r="E32" s="7"/>
      <c r="F32" s="18"/>
      <c r="G32" s="19" t="s">
        <v>107</v>
      </c>
      <c r="H32" s="19"/>
      <c r="I32" s="27"/>
      <c r="J32" s="25">
        <v>-266.23</v>
      </c>
      <c r="K32" s="26">
        <f t="shared" si="4"/>
        <v>-266.23</v>
      </c>
      <c r="L32" s="14"/>
    </row>
    <row r="33" spans="1:12">
      <c r="A33" s="20" t="s">
        <v>212</v>
      </c>
      <c r="B33" s="21"/>
      <c r="C33" s="21"/>
      <c r="D33" s="21"/>
      <c r="E33" s="21"/>
      <c r="F33" s="21"/>
      <c r="G33" s="21"/>
      <c r="H33" s="21"/>
      <c r="I33" s="28"/>
      <c r="J33" s="30">
        <f>SUM(J31:J32)</f>
        <v>833.77</v>
      </c>
      <c r="K33" s="30">
        <f>SUM(K31:K32)</f>
        <v>833.77</v>
      </c>
      <c r="L33" s="14"/>
    </row>
    <row r="34" spans="1:12">
      <c r="A34" s="8">
        <v>45755</v>
      </c>
      <c r="B34" s="9">
        <v>20708</v>
      </c>
      <c r="C34" s="22" t="s">
        <v>221</v>
      </c>
      <c r="D34" s="11" t="s">
        <v>210</v>
      </c>
      <c r="E34" s="3">
        <v>248303</v>
      </c>
      <c r="F34" s="12"/>
      <c r="G34" s="13" t="s">
        <v>107</v>
      </c>
      <c r="H34" s="13"/>
      <c r="I34" s="24"/>
      <c r="J34" s="25">
        <v>400</v>
      </c>
      <c r="K34" s="26">
        <f t="shared" ref="K34:K38" si="5">J34</f>
        <v>400</v>
      </c>
      <c r="L34" s="8">
        <v>45754</v>
      </c>
    </row>
    <row r="35" spans="1:12">
      <c r="A35" s="14"/>
      <c r="B35" s="15"/>
      <c r="C35" s="16"/>
      <c r="D35" s="17" t="s">
        <v>211</v>
      </c>
      <c r="E35" s="7"/>
      <c r="F35" s="18"/>
      <c r="G35" s="19" t="s">
        <v>107</v>
      </c>
      <c r="H35" s="19"/>
      <c r="I35" s="27"/>
      <c r="J35" s="25">
        <v>-80.82</v>
      </c>
      <c r="K35" s="26">
        <f t="shared" si="5"/>
        <v>-80.82</v>
      </c>
      <c r="L35" s="14"/>
    </row>
    <row r="36" spans="1:12">
      <c r="A36" s="20" t="s">
        <v>212</v>
      </c>
      <c r="B36" s="21"/>
      <c r="C36" s="21"/>
      <c r="D36" s="21"/>
      <c r="E36" s="21"/>
      <c r="F36" s="21"/>
      <c r="G36" s="21"/>
      <c r="H36" s="21"/>
      <c r="I36" s="28"/>
      <c r="J36" s="30">
        <f>SUM(J34:J35)</f>
        <v>319.18</v>
      </c>
      <c r="K36" s="30">
        <f>SUM(K34:K35)</f>
        <v>319.18</v>
      </c>
      <c r="L36" s="14"/>
    </row>
    <row r="37" spans="1:12">
      <c r="A37" s="8">
        <v>45755</v>
      </c>
      <c r="B37" s="9">
        <v>20708</v>
      </c>
      <c r="C37" s="22" t="s">
        <v>222</v>
      </c>
      <c r="D37" s="11" t="s">
        <v>210</v>
      </c>
      <c r="E37" s="3">
        <v>248314</v>
      </c>
      <c r="F37" s="12"/>
      <c r="G37" s="13" t="s">
        <v>107</v>
      </c>
      <c r="H37" s="13"/>
      <c r="I37" s="24"/>
      <c r="J37" s="25">
        <v>200</v>
      </c>
      <c r="K37" s="26">
        <f t="shared" si="5"/>
        <v>200</v>
      </c>
      <c r="L37" s="8">
        <v>45754</v>
      </c>
    </row>
    <row r="38" spans="1:12">
      <c r="A38" s="14"/>
      <c r="B38" s="15"/>
      <c r="C38" s="16"/>
      <c r="D38" s="17" t="s">
        <v>211</v>
      </c>
      <c r="E38" s="7"/>
      <c r="F38" s="18"/>
      <c r="G38" s="19" t="s">
        <v>107</v>
      </c>
      <c r="H38" s="19"/>
      <c r="I38" s="27"/>
      <c r="J38" s="25">
        <v>-40.84</v>
      </c>
      <c r="K38" s="26">
        <f t="shared" si="5"/>
        <v>-40.84</v>
      </c>
      <c r="L38" s="14"/>
    </row>
    <row r="39" spans="1:12">
      <c r="A39" s="20" t="s">
        <v>212</v>
      </c>
      <c r="B39" s="21"/>
      <c r="C39" s="21"/>
      <c r="D39" s="21"/>
      <c r="E39" s="21"/>
      <c r="F39" s="21"/>
      <c r="G39" s="21"/>
      <c r="H39" s="21"/>
      <c r="I39" s="28"/>
      <c r="J39" s="30">
        <f>SUM(J37:J38)</f>
        <v>159.16</v>
      </c>
      <c r="K39" s="30">
        <f>SUM(K37:K38)</f>
        <v>159.16</v>
      </c>
      <c r="L39" s="14"/>
    </row>
    <row r="40" spans="1:12">
      <c r="A40" s="8">
        <v>45755</v>
      </c>
      <c r="B40" s="9">
        <v>20708</v>
      </c>
      <c r="C40" s="22" t="s">
        <v>223</v>
      </c>
      <c r="D40" s="11" t="s">
        <v>210</v>
      </c>
      <c r="E40" s="3">
        <v>248300</v>
      </c>
      <c r="F40" s="12"/>
      <c r="G40" s="13" t="s">
        <v>107</v>
      </c>
      <c r="H40" s="13"/>
      <c r="I40" s="24"/>
      <c r="J40" s="25">
        <v>200</v>
      </c>
      <c r="K40" s="26">
        <f t="shared" ref="K40:K44" si="6">J40</f>
        <v>200</v>
      </c>
      <c r="L40" s="8">
        <v>45754</v>
      </c>
    </row>
    <row r="41" spans="1:12">
      <c r="A41" s="14"/>
      <c r="B41" s="15"/>
      <c r="C41" s="16"/>
      <c r="D41" s="17" t="s">
        <v>211</v>
      </c>
      <c r="E41" s="7"/>
      <c r="F41" s="18"/>
      <c r="G41" s="19" t="s">
        <v>107</v>
      </c>
      <c r="H41" s="19"/>
      <c r="I41" s="27"/>
      <c r="J41" s="25">
        <v>-48.4</v>
      </c>
      <c r="K41" s="26">
        <f t="shared" si="6"/>
        <v>-48.4</v>
      </c>
      <c r="L41" s="14"/>
    </row>
    <row r="42" spans="1:12">
      <c r="A42" s="20" t="s">
        <v>212</v>
      </c>
      <c r="B42" s="21"/>
      <c r="C42" s="21"/>
      <c r="D42" s="21"/>
      <c r="E42" s="21"/>
      <c r="F42" s="21"/>
      <c r="G42" s="21"/>
      <c r="H42" s="21"/>
      <c r="I42" s="28"/>
      <c r="J42" s="30">
        <f>SUM(J40:J41)</f>
        <v>151.6</v>
      </c>
      <c r="K42" s="30">
        <f>SUM(K40:K41)</f>
        <v>151.6</v>
      </c>
      <c r="L42" s="14"/>
    </row>
    <row r="43" spans="1:12">
      <c r="A43" s="8">
        <v>45755</v>
      </c>
      <c r="B43" s="9">
        <v>20708</v>
      </c>
      <c r="C43" s="22" t="s">
        <v>224</v>
      </c>
      <c r="D43" s="11" t="s">
        <v>210</v>
      </c>
      <c r="E43" s="3">
        <v>248326</v>
      </c>
      <c r="F43" s="12"/>
      <c r="G43" s="13" t="s">
        <v>107</v>
      </c>
      <c r="H43" s="13"/>
      <c r="I43" s="24"/>
      <c r="J43" s="25">
        <v>200</v>
      </c>
      <c r="K43" s="26">
        <f t="shared" si="6"/>
        <v>200</v>
      </c>
      <c r="L43" s="8">
        <v>45754</v>
      </c>
    </row>
    <row r="44" spans="1:12">
      <c r="A44" s="14"/>
      <c r="B44" s="15"/>
      <c r="C44" s="16"/>
      <c r="D44" s="17" t="s">
        <v>211</v>
      </c>
      <c r="E44" s="7"/>
      <c r="F44" s="18"/>
      <c r="G44" s="19" t="s">
        <v>107</v>
      </c>
      <c r="H44" s="19"/>
      <c r="I44" s="27"/>
      <c r="J44" s="25">
        <v>-39.99</v>
      </c>
      <c r="K44" s="26">
        <f t="shared" si="6"/>
        <v>-39.99</v>
      </c>
      <c r="L44" s="14"/>
    </row>
    <row r="45" spans="1:12">
      <c r="A45" s="20" t="s">
        <v>212</v>
      </c>
      <c r="B45" s="21"/>
      <c r="C45" s="21"/>
      <c r="D45" s="21"/>
      <c r="E45" s="21"/>
      <c r="F45" s="21"/>
      <c r="G45" s="21"/>
      <c r="H45" s="21"/>
      <c r="I45" s="28"/>
      <c r="J45" s="30">
        <f>SUM(J43:J44)</f>
        <v>160.01</v>
      </c>
      <c r="K45" s="30">
        <f>SUM(K43:K44)</f>
        <v>160.01</v>
      </c>
      <c r="L45" s="14"/>
    </row>
    <row r="46" spans="1:12">
      <c r="A46" s="8">
        <v>45755</v>
      </c>
      <c r="B46" s="9">
        <v>20708</v>
      </c>
      <c r="C46" s="22" t="s">
        <v>225</v>
      </c>
      <c r="D46" s="11" t="s">
        <v>210</v>
      </c>
      <c r="E46" s="3">
        <v>248725</v>
      </c>
      <c r="F46" s="12"/>
      <c r="G46" s="13" t="s">
        <v>107</v>
      </c>
      <c r="H46" s="13"/>
      <c r="I46" s="24"/>
      <c r="J46" s="25">
        <v>200</v>
      </c>
      <c r="K46" s="26">
        <f t="shared" ref="K46:K50" si="7">J46</f>
        <v>200</v>
      </c>
      <c r="L46" s="8">
        <v>45754</v>
      </c>
    </row>
    <row r="47" spans="1:12">
      <c r="A47" s="14"/>
      <c r="B47" s="15"/>
      <c r="C47" s="16"/>
      <c r="D47" s="17" t="s">
        <v>211</v>
      </c>
      <c r="E47" s="7"/>
      <c r="F47" s="18"/>
      <c r="G47" s="19" t="s">
        <v>107</v>
      </c>
      <c r="H47" s="19"/>
      <c r="I47" s="27"/>
      <c r="J47" s="25">
        <v>-48.4</v>
      </c>
      <c r="K47" s="26">
        <f t="shared" si="7"/>
        <v>-48.4</v>
      </c>
      <c r="L47" s="14"/>
    </row>
    <row r="48" spans="1:12">
      <c r="A48" s="20" t="s">
        <v>212</v>
      </c>
      <c r="B48" s="21"/>
      <c r="C48" s="21"/>
      <c r="D48" s="21"/>
      <c r="E48" s="21"/>
      <c r="F48" s="21"/>
      <c r="G48" s="21"/>
      <c r="H48" s="21"/>
      <c r="I48" s="28"/>
      <c r="J48" s="30">
        <f>SUM(J46:J47)</f>
        <v>151.6</v>
      </c>
      <c r="K48" s="30">
        <f>SUM(K46:K47)</f>
        <v>151.6</v>
      </c>
      <c r="L48" s="14"/>
    </row>
    <row r="49" spans="1:12">
      <c r="A49" s="8">
        <v>45755</v>
      </c>
      <c r="B49" s="9">
        <v>20708</v>
      </c>
      <c r="C49" s="22" t="s">
        <v>226</v>
      </c>
      <c r="D49" s="11" t="s">
        <v>210</v>
      </c>
      <c r="E49" s="3">
        <v>248321</v>
      </c>
      <c r="F49" s="12"/>
      <c r="G49" s="13" t="s">
        <v>107</v>
      </c>
      <c r="H49" s="13"/>
      <c r="I49" s="24"/>
      <c r="J49" s="25">
        <v>1100</v>
      </c>
      <c r="K49" s="26">
        <f t="shared" si="7"/>
        <v>1100</v>
      </c>
      <c r="L49" s="8">
        <v>45754</v>
      </c>
    </row>
    <row r="50" spans="1:12">
      <c r="A50" s="14"/>
      <c r="B50" s="15"/>
      <c r="C50" s="16"/>
      <c r="D50" s="17" t="s">
        <v>211</v>
      </c>
      <c r="E50" s="7"/>
      <c r="F50" s="18"/>
      <c r="G50" s="19" t="s">
        <v>107</v>
      </c>
      <c r="H50" s="19"/>
      <c r="I50" s="27"/>
      <c r="J50" s="25">
        <v>-225.54</v>
      </c>
      <c r="K50" s="26">
        <f t="shared" si="7"/>
        <v>-225.54</v>
      </c>
      <c r="L50" s="14"/>
    </row>
    <row r="51" spans="1:12">
      <c r="A51" s="20" t="s">
        <v>212</v>
      </c>
      <c r="B51" s="21"/>
      <c r="C51" s="21"/>
      <c r="D51" s="21"/>
      <c r="E51" s="21"/>
      <c r="F51" s="21"/>
      <c r="G51" s="21"/>
      <c r="H51" s="21"/>
      <c r="I51" s="28"/>
      <c r="J51" s="30">
        <f>SUM(J49:J50)</f>
        <v>874.46</v>
      </c>
      <c r="K51" s="30">
        <f>SUM(K49:K50)</f>
        <v>874.46</v>
      </c>
      <c r="L51" s="14"/>
    </row>
    <row r="52" spans="1:12">
      <c r="A52" s="8">
        <v>45755</v>
      </c>
      <c r="B52" s="9">
        <v>20708</v>
      </c>
      <c r="C52" s="22" t="s">
        <v>227</v>
      </c>
      <c r="D52" s="11" t="s">
        <v>210</v>
      </c>
      <c r="E52" s="3">
        <v>247726</v>
      </c>
      <c r="F52" s="12"/>
      <c r="G52" s="13" t="s">
        <v>107</v>
      </c>
      <c r="H52" s="13"/>
      <c r="I52" s="24"/>
      <c r="J52" s="25">
        <v>200</v>
      </c>
      <c r="K52" s="26">
        <f t="shared" ref="K52:K56" si="8">J52</f>
        <v>200</v>
      </c>
      <c r="L52" s="8">
        <v>45754</v>
      </c>
    </row>
    <row r="53" spans="1:12">
      <c r="A53" s="14"/>
      <c r="B53" s="15"/>
      <c r="C53" s="16"/>
      <c r="D53" s="17" t="s">
        <v>211</v>
      </c>
      <c r="E53" s="7"/>
      <c r="F53" s="18"/>
      <c r="G53" s="19" t="s">
        <v>107</v>
      </c>
      <c r="H53" s="19"/>
      <c r="I53" s="27"/>
      <c r="J53" s="25">
        <v>-39.99</v>
      </c>
      <c r="K53" s="26">
        <f t="shared" si="8"/>
        <v>-39.99</v>
      </c>
      <c r="L53" s="14"/>
    </row>
    <row r="54" spans="1:12">
      <c r="A54" s="20" t="s">
        <v>212</v>
      </c>
      <c r="B54" s="21"/>
      <c r="C54" s="21"/>
      <c r="D54" s="21"/>
      <c r="E54" s="21"/>
      <c r="F54" s="21"/>
      <c r="G54" s="21"/>
      <c r="H54" s="21"/>
      <c r="I54" s="28"/>
      <c r="J54" s="30">
        <f>SUM(J52:J53)</f>
        <v>160.01</v>
      </c>
      <c r="K54" s="30">
        <f>SUM(K52:K53)</f>
        <v>160.01</v>
      </c>
      <c r="L54" s="14"/>
    </row>
    <row r="55" spans="1:12">
      <c r="A55" s="8">
        <v>45755</v>
      </c>
      <c r="B55" s="9">
        <v>20708</v>
      </c>
      <c r="C55" s="22" t="s">
        <v>228</v>
      </c>
      <c r="D55" s="11" t="s">
        <v>210</v>
      </c>
      <c r="E55" s="3">
        <v>247236</v>
      </c>
      <c r="F55" s="12"/>
      <c r="G55" s="13" t="s">
        <v>107</v>
      </c>
      <c r="H55" s="13"/>
      <c r="I55" s="24"/>
      <c r="J55" s="25">
        <v>200</v>
      </c>
      <c r="K55" s="26">
        <f t="shared" si="8"/>
        <v>200</v>
      </c>
      <c r="L55" s="8">
        <v>45754</v>
      </c>
    </row>
    <row r="56" spans="1:12">
      <c r="A56" s="14"/>
      <c r="B56" s="15"/>
      <c r="C56" s="16"/>
      <c r="D56" s="17" t="s">
        <v>211</v>
      </c>
      <c r="E56" s="7"/>
      <c r="F56" s="18"/>
      <c r="G56" s="19" t="s">
        <v>107</v>
      </c>
      <c r="H56" s="19"/>
      <c r="I56" s="27"/>
      <c r="J56" s="25">
        <v>-41.87</v>
      </c>
      <c r="K56" s="26">
        <f t="shared" si="8"/>
        <v>-41.87</v>
      </c>
      <c r="L56" s="14"/>
    </row>
    <row r="57" spans="1:12">
      <c r="A57" s="20" t="s">
        <v>212</v>
      </c>
      <c r="B57" s="21"/>
      <c r="C57" s="21"/>
      <c r="D57" s="21"/>
      <c r="E57" s="21"/>
      <c r="F57" s="21"/>
      <c r="G57" s="21"/>
      <c r="H57" s="21"/>
      <c r="I57" s="28"/>
      <c r="J57" s="30">
        <f>SUM(J55:J56)</f>
        <v>158.13</v>
      </c>
      <c r="K57" s="30">
        <f>SUM(K55:K56)</f>
        <v>158.13</v>
      </c>
      <c r="L57" s="14"/>
    </row>
    <row r="58" spans="1:12">
      <c r="A58" s="8">
        <v>45755</v>
      </c>
      <c r="B58" s="9">
        <v>20708</v>
      </c>
      <c r="C58" s="22" t="s">
        <v>229</v>
      </c>
      <c r="D58" s="11" t="s">
        <v>210</v>
      </c>
      <c r="E58" s="3">
        <v>247966</v>
      </c>
      <c r="F58" s="12"/>
      <c r="G58" s="13" t="s">
        <v>107</v>
      </c>
      <c r="H58" s="13"/>
      <c r="I58" s="24"/>
      <c r="J58" s="25">
        <v>1100</v>
      </c>
      <c r="K58" s="26">
        <f t="shared" ref="K58:K62" si="9">J58</f>
        <v>1100</v>
      </c>
      <c r="L58" s="8">
        <v>45754</v>
      </c>
    </row>
    <row r="59" spans="1:12">
      <c r="A59" s="14"/>
      <c r="B59" s="15"/>
      <c r="C59" s="16"/>
      <c r="D59" s="17" t="s">
        <v>211</v>
      </c>
      <c r="E59" s="7"/>
      <c r="F59" s="18"/>
      <c r="G59" s="19" t="s">
        <v>107</v>
      </c>
      <c r="H59" s="19"/>
      <c r="I59" s="27"/>
      <c r="J59" s="25">
        <v>-235.19</v>
      </c>
      <c r="K59" s="26">
        <f t="shared" si="9"/>
        <v>-235.19</v>
      </c>
      <c r="L59" s="14"/>
    </row>
    <row r="60" spans="1:12">
      <c r="A60" s="20" t="s">
        <v>212</v>
      </c>
      <c r="B60" s="21"/>
      <c r="C60" s="21"/>
      <c r="D60" s="21"/>
      <c r="E60" s="21"/>
      <c r="F60" s="21"/>
      <c r="G60" s="21"/>
      <c r="H60" s="21"/>
      <c r="I60" s="28"/>
      <c r="J60" s="30">
        <f>SUM(J58:J59)</f>
        <v>864.81</v>
      </c>
      <c r="K60" s="30">
        <f>SUM(K58:K59)</f>
        <v>864.81</v>
      </c>
      <c r="L60" s="14"/>
    </row>
    <row r="61" spans="1:12">
      <c r="A61" s="8">
        <v>45755</v>
      </c>
      <c r="B61" s="9">
        <v>20708</v>
      </c>
      <c r="C61" s="22" t="s">
        <v>230</v>
      </c>
      <c r="D61" s="11" t="s">
        <v>210</v>
      </c>
      <c r="E61" s="3">
        <v>247964</v>
      </c>
      <c r="F61" s="12"/>
      <c r="G61" s="13" t="s">
        <v>107</v>
      </c>
      <c r="H61" s="13"/>
      <c r="I61" s="24"/>
      <c r="J61" s="25">
        <v>200</v>
      </c>
      <c r="K61" s="26">
        <f t="shared" si="9"/>
        <v>200</v>
      </c>
      <c r="L61" s="8">
        <v>45754</v>
      </c>
    </row>
    <row r="62" spans="1:12">
      <c r="A62" s="14"/>
      <c r="B62" s="15"/>
      <c r="C62" s="16"/>
      <c r="D62" s="17" t="s">
        <v>211</v>
      </c>
      <c r="E62" s="7"/>
      <c r="F62" s="18"/>
      <c r="G62" s="19" t="s">
        <v>107</v>
      </c>
      <c r="H62" s="19"/>
      <c r="I62" s="27"/>
      <c r="J62" s="25">
        <v>-42.76</v>
      </c>
      <c r="K62" s="26">
        <f t="shared" si="9"/>
        <v>-42.76</v>
      </c>
      <c r="L62" s="14"/>
    </row>
    <row r="63" spans="1:12">
      <c r="A63" s="20" t="s">
        <v>212</v>
      </c>
      <c r="B63" s="21"/>
      <c r="C63" s="21"/>
      <c r="D63" s="21"/>
      <c r="E63" s="21"/>
      <c r="F63" s="21"/>
      <c r="G63" s="21"/>
      <c r="H63" s="21"/>
      <c r="I63" s="28"/>
      <c r="J63" s="30">
        <f>SUM(J61:J62)</f>
        <v>157.24</v>
      </c>
      <c r="K63" s="30">
        <f>SUM(K61:K62)</f>
        <v>157.24</v>
      </c>
      <c r="L63" s="14"/>
    </row>
    <row r="64" spans="1:12">
      <c r="A64" s="8">
        <v>45755</v>
      </c>
      <c r="B64" s="9">
        <v>20708</v>
      </c>
      <c r="C64" s="22" t="s">
        <v>231</v>
      </c>
      <c r="D64" s="11" t="s">
        <v>210</v>
      </c>
      <c r="E64" s="3">
        <v>248325</v>
      </c>
      <c r="F64" s="12"/>
      <c r="G64" s="13" t="s">
        <v>107</v>
      </c>
      <c r="H64" s="13"/>
      <c r="I64" s="24"/>
      <c r="J64" s="25">
        <v>1100</v>
      </c>
      <c r="K64" s="26">
        <f t="shared" ref="K64:K68" si="10">J64</f>
        <v>1100</v>
      </c>
      <c r="L64" s="8">
        <v>45754</v>
      </c>
    </row>
    <row r="65" spans="1:12">
      <c r="A65" s="14"/>
      <c r="B65" s="15"/>
      <c r="C65" s="16"/>
      <c r="D65" s="17" t="s">
        <v>211</v>
      </c>
      <c r="E65" s="7"/>
      <c r="F65" s="18"/>
      <c r="G65" s="19" t="s">
        <v>107</v>
      </c>
      <c r="H65" s="19"/>
      <c r="I65" s="27"/>
      <c r="J65" s="25">
        <v>-226.91</v>
      </c>
      <c r="K65" s="26">
        <f t="shared" si="10"/>
        <v>-226.91</v>
      </c>
      <c r="L65" s="14"/>
    </row>
    <row r="66" spans="1:12">
      <c r="A66" s="20" t="s">
        <v>212</v>
      </c>
      <c r="B66" s="21"/>
      <c r="C66" s="21"/>
      <c r="D66" s="21"/>
      <c r="E66" s="21"/>
      <c r="F66" s="21"/>
      <c r="G66" s="21"/>
      <c r="H66" s="21"/>
      <c r="I66" s="28"/>
      <c r="J66" s="30">
        <f>SUM(J64:J65)</f>
        <v>873.09</v>
      </c>
      <c r="K66" s="30">
        <f>SUM(K64:K65)</f>
        <v>873.09</v>
      </c>
      <c r="L66" s="14"/>
    </row>
    <row r="67" spans="1:12">
      <c r="A67" s="8">
        <v>45755</v>
      </c>
      <c r="B67" s="9">
        <v>20708</v>
      </c>
      <c r="C67" s="22" t="s">
        <v>232</v>
      </c>
      <c r="D67" s="11" t="s">
        <v>210</v>
      </c>
      <c r="E67" s="3">
        <v>247790</v>
      </c>
      <c r="F67" s="12"/>
      <c r="G67" s="13" t="s">
        <v>107</v>
      </c>
      <c r="H67" s="13"/>
      <c r="I67" s="24"/>
      <c r="J67" s="25">
        <v>600</v>
      </c>
      <c r="K67" s="26">
        <f t="shared" si="10"/>
        <v>600</v>
      </c>
      <c r="L67" s="8">
        <v>45754</v>
      </c>
    </row>
    <row r="68" spans="1:12">
      <c r="A68" s="14"/>
      <c r="B68" s="15"/>
      <c r="C68" s="16"/>
      <c r="D68" s="17" t="s">
        <v>211</v>
      </c>
      <c r="E68" s="7"/>
      <c r="F68" s="18"/>
      <c r="G68" s="19" t="s">
        <v>107</v>
      </c>
      <c r="H68" s="19"/>
      <c r="I68" s="27"/>
      <c r="J68" s="25">
        <v>-119.97</v>
      </c>
      <c r="K68" s="26">
        <f t="shared" si="10"/>
        <v>-119.97</v>
      </c>
      <c r="L68" s="14"/>
    </row>
    <row r="69" spans="1:12">
      <c r="A69" s="20" t="s">
        <v>212</v>
      </c>
      <c r="B69" s="21"/>
      <c r="C69" s="21"/>
      <c r="D69" s="21"/>
      <c r="E69" s="21"/>
      <c r="F69" s="21"/>
      <c r="G69" s="21"/>
      <c r="H69" s="21"/>
      <c r="I69" s="28"/>
      <c r="J69" s="30">
        <f>SUM(J67:J68)</f>
        <v>480.03</v>
      </c>
      <c r="K69" s="30">
        <f>SUM(K67:K68)</f>
        <v>480.03</v>
      </c>
      <c r="L69" s="14"/>
    </row>
    <row r="70" spans="1:12">
      <c r="A70" s="8">
        <v>45755</v>
      </c>
      <c r="B70" s="9">
        <v>20708</v>
      </c>
      <c r="C70" s="22" t="s">
        <v>233</v>
      </c>
      <c r="D70" s="11" t="s">
        <v>210</v>
      </c>
      <c r="E70" s="3">
        <v>247725</v>
      </c>
      <c r="F70" s="12"/>
      <c r="G70" s="13" t="s">
        <v>107</v>
      </c>
      <c r="H70" s="13"/>
      <c r="I70" s="24"/>
      <c r="J70" s="25">
        <v>1100</v>
      </c>
      <c r="K70" s="26">
        <f t="shared" ref="K70:K74" si="11">J70</f>
        <v>1100</v>
      </c>
      <c r="L70" s="8">
        <v>45754</v>
      </c>
    </row>
    <row r="71" spans="1:12">
      <c r="A71" s="14"/>
      <c r="B71" s="15"/>
      <c r="C71" s="16"/>
      <c r="D71" s="17" t="s">
        <v>211</v>
      </c>
      <c r="E71" s="7"/>
      <c r="F71" s="18"/>
      <c r="G71" s="19" t="s">
        <v>107</v>
      </c>
      <c r="H71" s="19"/>
      <c r="I71" s="27"/>
      <c r="J71" s="25">
        <v>-220.77</v>
      </c>
      <c r="K71" s="26">
        <f t="shared" si="11"/>
        <v>-220.77</v>
      </c>
      <c r="L71" s="14"/>
    </row>
    <row r="72" spans="1:12">
      <c r="A72" s="20" t="s">
        <v>212</v>
      </c>
      <c r="B72" s="21"/>
      <c r="C72" s="21"/>
      <c r="D72" s="21"/>
      <c r="E72" s="21"/>
      <c r="F72" s="21"/>
      <c r="G72" s="21"/>
      <c r="H72" s="21"/>
      <c r="I72" s="28"/>
      <c r="J72" s="30">
        <f>SUM(J70:J71)</f>
        <v>879.23</v>
      </c>
      <c r="K72" s="30">
        <f>SUM(K70:K71)</f>
        <v>879.23</v>
      </c>
      <c r="L72" s="14"/>
    </row>
    <row r="73" spans="1:12">
      <c r="A73" s="8">
        <v>45755</v>
      </c>
      <c r="B73" s="9">
        <v>20708</v>
      </c>
      <c r="C73" s="22" t="s">
        <v>234</v>
      </c>
      <c r="D73" s="11" t="s">
        <v>210</v>
      </c>
      <c r="E73" s="3">
        <v>247261</v>
      </c>
      <c r="F73" s="12"/>
      <c r="G73" s="13" t="s">
        <v>107</v>
      </c>
      <c r="H73" s="13"/>
      <c r="I73" s="24"/>
      <c r="J73" s="25">
        <v>200</v>
      </c>
      <c r="K73" s="26">
        <f t="shared" si="11"/>
        <v>200</v>
      </c>
      <c r="L73" s="8">
        <v>45754</v>
      </c>
    </row>
    <row r="74" spans="1:12">
      <c r="A74" s="14"/>
      <c r="B74" s="15"/>
      <c r="C74" s="16"/>
      <c r="D74" s="17" t="s">
        <v>211</v>
      </c>
      <c r="E74" s="7"/>
      <c r="F74" s="18"/>
      <c r="G74" s="19" t="s">
        <v>107</v>
      </c>
      <c r="H74" s="19"/>
      <c r="I74" s="27"/>
      <c r="J74" s="25">
        <v>-39.99</v>
      </c>
      <c r="K74" s="26">
        <f t="shared" si="11"/>
        <v>-39.99</v>
      </c>
      <c r="L74" s="14"/>
    </row>
    <row r="75" spans="1:12">
      <c r="A75" s="20" t="s">
        <v>212</v>
      </c>
      <c r="B75" s="21"/>
      <c r="C75" s="21"/>
      <c r="D75" s="21"/>
      <c r="E75" s="21"/>
      <c r="F75" s="21"/>
      <c r="G75" s="21"/>
      <c r="H75" s="21"/>
      <c r="I75" s="28"/>
      <c r="J75" s="30">
        <f>SUM(J73:J74)</f>
        <v>160.01</v>
      </c>
      <c r="K75" s="30">
        <f>SUM(K73:K74)</f>
        <v>160.01</v>
      </c>
      <c r="L75" s="14"/>
    </row>
    <row r="76" spans="1:12">
      <c r="A76" s="8">
        <v>45755</v>
      </c>
      <c r="B76" s="9">
        <v>20708</v>
      </c>
      <c r="C76" s="22" t="s">
        <v>235</v>
      </c>
      <c r="D76" s="11" t="s">
        <v>210</v>
      </c>
      <c r="E76" s="3">
        <v>247604</v>
      </c>
      <c r="F76" s="12"/>
      <c r="G76" s="13" t="s">
        <v>107</v>
      </c>
      <c r="H76" s="13"/>
      <c r="I76" s="24"/>
      <c r="J76" s="25">
        <v>200</v>
      </c>
      <c r="K76" s="26">
        <f t="shared" ref="K76:K80" si="12">J76</f>
        <v>200</v>
      </c>
      <c r="L76" s="8">
        <v>45754</v>
      </c>
    </row>
    <row r="77" spans="1:12">
      <c r="A77" s="14"/>
      <c r="B77" s="15"/>
      <c r="C77" s="16"/>
      <c r="D77" s="17" t="s">
        <v>211</v>
      </c>
      <c r="E77" s="7"/>
      <c r="F77" s="18"/>
      <c r="G77" s="19" t="s">
        <v>107</v>
      </c>
      <c r="H77" s="19"/>
      <c r="I77" s="27"/>
      <c r="J77" s="25">
        <v>-39.99</v>
      </c>
      <c r="K77" s="26">
        <f t="shared" si="12"/>
        <v>-39.99</v>
      </c>
      <c r="L77" s="14"/>
    </row>
    <row r="78" spans="1:12">
      <c r="A78" s="20" t="s">
        <v>212</v>
      </c>
      <c r="B78" s="21"/>
      <c r="C78" s="21"/>
      <c r="D78" s="21"/>
      <c r="E78" s="21"/>
      <c r="F78" s="21"/>
      <c r="G78" s="21"/>
      <c r="H78" s="21"/>
      <c r="I78" s="28"/>
      <c r="J78" s="30">
        <f>SUM(J76:J77)</f>
        <v>160.01</v>
      </c>
      <c r="K78" s="30">
        <f>SUM(K76:K77)</f>
        <v>160.01</v>
      </c>
      <c r="L78" s="14"/>
    </row>
    <row r="79" spans="1:12">
      <c r="A79" s="8">
        <v>45755</v>
      </c>
      <c r="B79" s="9">
        <v>20708</v>
      </c>
      <c r="C79" s="22" t="s">
        <v>236</v>
      </c>
      <c r="D79" s="11" t="s">
        <v>210</v>
      </c>
      <c r="E79" s="3">
        <v>247652</v>
      </c>
      <c r="F79" s="12"/>
      <c r="G79" s="13" t="s">
        <v>107</v>
      </c>
      <c r="H79" s="13"/>
      <c r="I79" s="24"/>
      <c r="J79" s="25">
        <v>200</v>
      </c>
      <c r="K79" s="26">
        <f t="shared" si="12"/>
        <v>200</v>
      </c>
      <c r="L79" s="8">
        <v>45754</v>
      </c>
    </row>
    <row r="80" spans="1:12">
      <c r="A80" s="14"/>
      <c r="B80" s="15"/>
      <c r="C80" s="16"/>
      <c r="D80" s="17" t="s">
        <v>211</v>
      </c>
      <c r="E80" s="7"/>
      <c r="F80" s="18"/>
      <c r="G80" s="19" t="s">
        <v>107</v>
      </c>
      <c r="H80" s="19"/>
      <c r="I80" s="27"/>
      <c r="J80" s="25">
        <v>-39.99</v>
      </c>
      <c r="K80" s="26">
        <f t="shared" si="12"/>
        <v>-39.99</v>
      </c>
      <c r="L80" s="14"/>
    </row>
    <row r="81" spans="1:12">
      <c r="A81" s="20" t="s">
        <v>212</v>
      </c>
      <c r="B81" s="21"/>
      <c r="C81" s="21"/>
      <c r="D81" s="21"/>
      <c r="E81" s="21"/>
      <c r="F81" s="21"/>
      <c r="G81" s="21"/>
      <c r="H81" s="21"/>
      <c r="I81" s="28"/>
      <c r="J81" s="30">
        <f>SUM(J79:J80)</f>
        <v>160.01</v>
      </c>
      <c r="K81" s="30">
        <f>SUM(K79:K80)</f>
        <v>160.01</v>
      </c>
      <c r="L81" s="14"/>
    </row>
    <row r="82" ht="10.5" spans="1:10">
      <c r="A82" s="2"/>
      <c r="I82" s="31" t="s">
        <v>237</v>
      </c>
      <c r="J82" s="32">
        <f>SUM(J9,J12,J15,J18,J21,J24,J27,J30,J33,J36,J39,J42,J45,J48,J51,J54,J57,J60,J63,J66,J69,J72,J75,J78,J81)</f>
        <v>9872.32</v>
      </c>
    </row>
    <row r="84" ht="10.5" spans="1:10">
      <c r="A84" s="2" t="s">
        <v>24</v>
      </c>
      <c r="D84" s="2" t="s">
        <v>25</v>
      </c>
      <c r="I84" s="33"/>
      <c r="J84" s="32"/>
    </row>
    <row r="85" spans="1:1">
      <c r="A85" s="2"/>
    </row>
    <row r="86" spans="1:1">
      <c r="A86" s="2"/>
    </row>
    <row r="87" spans="1:4">
      <c r="A87" s="2" t="s">
        <v>26</v>
      </c>
      <c r="D87" s="2" t="s">
        <v>27</v>
      </c>
    </row>
    <row r="88" spans="1:4">
      <c r="A88" s="1" t="s">
        <v>28</v>
      </c>
      <c r="D88" s="1" t="s">
        <v>29</v>
      </c>
    </row>
    <row r="94" spans="1:1">
      <c r="A94" s="2" t="s">
        <v>0</v>
      </c>
    </row>
    <row r="95" spans="1:1">
      <c r="A95" s="2" t="s">
        <v>1</v>
      </c>
    </row>
    <row r="97" spans="1:12">
      <c r="A97" s="3" t="s">
        <v>2</v>
      </c>
      <c r="B97" s="3" t="s">
        <v>3</v>
      </c>
      <c r="C97" s="3" t="s">
        <v>4</v>
      </c>
      <c r="D97" s="3" t="s">
        <v>5</v>
      </c>
      <c r="E97" s="3" t="s">
        <v>208</v>
      </c>
      <c r="F97" s="3" t="s">
        <v>7</v>
      </c>
      <c r="G97" s="4" t="s">
        <v>8</v>
      </c>
      <c r="H97" s="5"/>
      <c r="I97" s="5"/>
      <c r="J97" s="23"/>
      <c r="K97" s="3" t="s">
        <v>9</v>
      </c>
      <c r="L97" s="3" t="s">
        <v>10</v>
      </c>
    </row>
    <row r="98" spans="1:12">
      <c r="A98" s="6"/>
      <c r="B98" s="6"/>
      <c r="C98" s="6"/>
      <c r="D98" s="6"/>
      <c r="E98" s="6"/>
      <c r="F98" s="6"/>
      <c r="G98" s="3" t="s">
        <v>11</v>
      </c>
      <c r="H98" s="3" t="s">
        <v>12</v>
      </c>
      <c r="I98" s="3" t="s">
        <v>13</v>
      </c>
      <c r="J98" s="3" t="s">
        <v>14</v>
      </c>
      <c r="K98" s="6"/>
      <c r="L98" s="6"/>
    </row>
    <row r="99" spans="1:1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 s="8">
        <v>45762</v>
      </c>
      <c r="B100" s="9">
        <v>20730</v>
      </c>
      <c r="C100" s="10" t="s">
        <v>209</v>
      </c>
      <c r="D100" s="11" t="s">
        <v>210</v>
      </c>
      <c r="E100" s="3"/>
      <c r="F100" s="12"/>
      <c r="G100" s="13" t="s">
        <v>107</v>
      </c>
      <c r="H100" s="13"/>
      <c r="I100" s="24"/>
      <c r="J100" s="25">
        <v>-114.38</v>
      </c>
      <c r="K100" s="26">
        <f t="shared" ref="K100:K163" si="13">J100+F100</f>
        <v>-114.38</v>
      </c>
      <c r="L100" s="8">
        <v>45761</v>
      </c>
    </row>
    <row r="101" spans="1:12">
      <c r="A101" s="14"/>
      <c r="B101" s="15"/>
      <c r="C101" s="16"/>
      <c r="D101" s="17" t="s">
        <v>211</v>
      </c>
      <c r="E101" s="7"/>
      <c r="F101" s="18"/>
      <c r="G101" s="19" t="s">
        <v>107</v>
      </c>
      <c r="H101" s="19"/>
      <c r="I101" s="27"/>
      <c r="J101" s="25"/>
      <c r="K101" s="26">
        <f t="shared" si="13"/>
        <v>0</v>
      </c>
      <c r="L101" s="14"/>
    </row>
    <row r="102" spans="1:12">
      <c r="A102" s="20" t="s">
        <v>212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-114.38</v>
      </c>
      <c r="K102" s="34">
        <f t="shared" si="13"/>
        <v>-114.38</v>
      </c>
      <c r="L102" s="14"/>
    </row>
    <row r="103" spans="1:12">
      <c r="A103" s="8">
        <v>45762</v>
      </c>
      <c r="B103" s="9">
        <v>20730</v>
      </c>
      <c r="C103" s="22" t="s">
        <v>238</v>
      </c>
      <c r="D103" s="11" t="s">
        <v>210</v>
      </c>
      <c r="E103" s="3">
        <v>249613</v>
      </c>
      <c r="F103" s="12"/>
      <c r="G103" s="13" t="s">
        <v>107</v>
      </c>
      <c r="H103" s="13"/>
      <c r="I103" s="24"/>
      <c r="J103" s="25">
        <v>200</v>
      </c>
      <c r="K103" s="26">
        <f t="shared" si="13"/>
        <v>200</v>
      </c>
      <c r="L103" s="8">
        <v>45761</v>
      </c>
    </row>
    <row r="104" spans="1:12">
      <c r="A104" s="14"/>
      <c r="B104" s="15"/>
      <c r="C104" s="16"/>
      <c r="D104" s="17" t="s">
        <v>211</v>
      </c>
      <c r="E104" s="7"/>
      <c r="F104" s="18"/>
      <c r="G104" s="19" t="s">
        <v>107</v>
      </c>
      <c r="H104" s="19"/>
      <c r="I104" s="27"/>
      <c r="J104" s="25">
        <v>-42.76</v>
      </c>
      <c r="K104" s="26">
        <f t="shared" si="13"/>
        <v>-42.76</v>
      </c>
      <c r="L104" s="14"/>
    </row>
    <row r="105" spans="1:12">
      <c r="A105" s="20" t="s">
        <v>212</v>
      </c>
      <c r="B105" s="21"/>
      <c r="C105" s="21"/>
      <c r="D105" s="21"/>
      <c r="E105" s="21"/>
      <c r="F105" s="21"/>
      <c r="G105" s="21"/>
      <c r="H105" s="21"/>
      <c r="I105" s="28"/>
      <c r="J105" s="30">
        <f>SUM(J103:J104)</f>
        <v>157.24</v>
      </c>
      <c r="K105" s="34">
        <f t="shared" si="13"/>
        <v>157.24</v>
      </c>
      <c r="L105" s="14"/>
    </row>
    <row r="106" spans="1:12">
      <c r="A106" s="8">
        <v>45762</v>
      </c>
      <c r="B106" s="9">
        <v>20730</v>
      </c>
      <c r="C106" s="22" t="s">
        <v>239</v>
      </c>
      <c r="D106" s="11" t="s">
        <v>210</v>
      </c>
      <c r="E106" s="3">
        <v>249273</v>
      </c>
      <c r="F106" s="12"/>
      <c r="G106" s="13" t="s">
        <v>107</v>
      </c>
      <c r="H106" s="13"/>
      <c r="I106" s="24"/>
      <c r="J106" s="25">
        <v>1100</v>
      </c>
      <c r="K106" s="26">
        <f t="shared" si="13"/>
        <v>1100</v>
      </c>
      <c r="L106" s="8">
        <v>45761</v>
      </c>
    </row>
    <row r="107" spans="1:12">
      <c r="A107" s="14"/>
      <c r="B107" s="15"/>
      <c r="C107" s="16"/>
      <c r="D107" s="17" t="s">
        <v>211</v>
      </c>
      <c r="E107" s="7"/>
      <c r="F107" s="18"/>
      <c r="G107" s="19" t="s">
        <v>107</v>
      </c>
      <c r="H107" s="19"/>
      <c r="I107" s="27"/>
      <c r="J107" s="25">
        <v>-227.41</v>
      </c>
      <c r="K107" s="26">
        <f t="shared" si="13"/>
        <v>-227.41</v>
      </c>
      <c r="L107" s="14"/>
    </row>
    <row r="108" spans="1:12">
      <c r="A108" s="20" t="s">
        <v>212</v>
      </c>
      <c r="B108" s="21"/>
      <c r="C108" s="21"/>
      <c r="D108" s="21"/>
      <c r="E108" s="21"/>
      <c r="F108" s="21"/>
      <c r="G108" s="21"/>
      <c r="H108" s="21"/>
      <c r="I108" s="28"/>
      <c r="J108" s="30">
        <f>SUM(J106:J107)</f>
        <v>872.59</v>
      </c>
      <c r="K108" s="34">
        <f t="shared" si="13"/>
        <v>872.59</v>
      </c>
      <c r="L108" s="14"/>
    </row>
    <row r="109" spans="1:12">
      <c r="A109" s="8">
        <v>45762</v>
      </c>
      <c r="B109" s="9">
        <v>20730</v>
      </c>
      <c r="C109" s="22" t="s">
        <v>240</v>
      </c>
      <c r="D109" s="11" t="s">
        <v>210</v>
      </c>
      <c r="E109" s="3">
        <v>249272</v>
      </c>
      <c r="F109" s="12"/>
      <c r="G109" s="13" t="s">
        <v>107</v>
      </c>
      <c r="H109" s="13"/>
      <c r="I109" s="24"/>
      <c r="J109" s="25">
        <v>200</v>
      </c>
      <c r="K109" s="26">
        <f t="shared" si="13"/>
        <v>200</v>
      </c>
      <c r="L109" s="8">
        <v>45761</v>
      </c>
    </row>
    <row r="110" spans="1:12">
      <c r="A110" s="14"/>
      <c r="B110" s="15"/>
      <c r="C110" s="16"/>
      <c r="D110" s="17" t="s">
        <v>211</v>
      </c>
      <c r="E110" s="7"/>
      <c r="F110" s="18"/>
      <c r="G110" s="19" t="s">
        <v>107</v>
      </c>
      <c r="H110" s="19"/>
      <c r="I110" s="27"/>
      <c r="J110" s="25">
        <v>-39.99</v>
      </c>
      <c r="K110" s="26">
        <f t="shared" si="13"/>
        <v>-39.99</v>
      </c>
      <c r="L110" s="14"/>
    </row>
    <row r="111" spans="1:12">
      <c r="A111" s="20" t="s">
        <v>212</v>
      </c>
      <c r="B111" s="21"/>
      <c r="C111" s="21"/>
      <c r="D111" s="21"/>
      <c r="E111" s="21"/>
      <c r="F111" s="21"/>
      <c r="G111" s="21"/>
      <c r="H111" s="21"/>
      <c r="I111" s="28"/>
      <c r="J111" s="30">
        <f>SUM(J109:J110)</f>
        <v>160.01</v>
      </c>
      <c r="K111" s="34">
        <f t="shared" si="13"/>
        <v>160.01</v>
      </c>
      <c r="L111" s="14"/>
    </row>
    <row r="112" spans="1:12">
      <c r="A112" s="8">
        <v>45762</v>
      </c>
      <c r="B112" s="9">
        <v>20730</v>
      </c>
      <c r="C112" s="22" t="s">
        <v>241</v>
      </c>
      <c r="D112" s="11" t="s">
        <v>210</v>
      </c>
      <c r="E112" s="3">
        <v>248324</v>
      </c>
      <c r="F112" s="12"/>
      <c r="G112" s="13" t="s">
        <v>107</v>
      </c>
      <c r="H112" s="13"/>
      <c r="I112" s="24"/>
      <c r="J112" s="25">
        <v>200</v>
      </c>
      <c r="K112" s="26">
        <f t="shared" si="13"/>
        <v>200</v>
      </c>
      <c r="L112" s="8">
        <v>45761</v>
      </c>
    </row>
    <row r="113" spans="1:12">
      <c r="A113" s="14"/>
      <c r="B113" s="15"/>
      <c r="C113" s="16"/>
      <c r="D113" s="17" t="s">
        <v>211</v>
      </c>
      <c r="E113" s="7"/>
      <c r="F113" s="18"/>
      <c r="G113" s="19" t="s">
        <v>107</v>
      </c>
      <c r="H113" s="19"/>
      <c r="I113" s="27"/>
      <c r="J113" s="25">
        <v>-40.1</v>
      </c>
      <c r="K113" s="26">
        <f t="shared" si="13"/>
        <v>-40.1</v>
      </c>
      <c r="L113" s="14"/>
    </row>
    <row r="114" spans="1:12">
      <c r="A114" s="20" t="s">
        <v>212</v>
      </c>
      <c r="B114" s="21"/>
      <c r="C114" s="21"/>
      <c r="D114" s="21"/>
      <c r="E114" s="21"/>
      <c r="F114" s="21"/>
      <c r="G114" s="21"/>
      <c r="H114" s="21"/>
      <c r="I114" s="28"/>
      <c r="J114" s="30">
        <f>SUM(J112:J113)</f>
        <v>159.9</v>
      </c>
      <c r="K114" s="34">
        <f t="shared" si="13"/>
        <v>159.9</v>
      </c>
      <c r="L114" s="14"/>
    </row>
    <row r="115" spans="1:12">
      <c r="A115" s="8">
        <v>45762</v>
      </c>
      <c r="B115" s="9">
        <v>20730</v>
      </c>
      <c r="C115" s="22" t="s">
        <v>242</v>
      </c>
      <c r="D115" s="11" t="s">
        <v>210</v>
      </c>
      <c r="E115" s="3">
        <v>249275</v>
      </c>
      <c r="F115" s="12"/>
      <c r="G115" s="13" t="s">
        <v>107</v>
      </c>
      <c r="H115" s="13"/>
      <c r="I115" s="24"/>
      <c r="J115" s="25">
        <v>400</v>
      </c>
      <c r="K115" s="26">
        <f t="shared" si="13"/>
        <v>400</v>
      </c>
      <c r="L115" s="8">
        <v>45761</v>
      </c>
    </row>
    <row r="116" spans="1:12">
      <c r="A116" s="14"/>
      <c r="B116" s="15"/>
      <c r="C116" s="16"/>
      <c r="D116" s="17" t="s">
        <v>211</v>
      </c>
      <c r="E116" s="7"/>
      <c r="F116" s="18"/>
      <c r="G116" s="19" t="s">
        <v>107</v>
      </c>
      <c r="H116" s="19"/>
      <c r="I116" s="27"/>
      <c r="J116" s="25">
        <v>-103.94</v>
      </c>
      <c r="K116" s="26">
        <f t="shared" si="13"/>
        <v>-103.94</v>
      </c>
      <c r="L116" s="14"/>
    </row>
    <row r="117" spans="1:12">
      <c r="A117" s="20" t="s">
        <v>212</v>
      </c>
      <c r="B117" s="21"/>
      <c r="C117" s="21"/>
      <c r="D117" s="21"/>
      <c r="E117" s="21"/>
      <c r="F117" s="21"/>
      <c r="G117" s="21"/>
      <c r="H117" s="21"/>
      <c r="I117" s="28"/>
      <c r="J117" s="30">
        <f>SUM(J115:J116)</f>
        <v>296.06</v>
      </c>
      <c r="K117" s="34">
        <f t="shared" si="13"/>
        <v>296.06</v>
      </c>
      <c r="L117" s="14"/>
    </row>
    <row r="118" spans="1:12">
      <c r="A118" s="8">
        <v>45762</v>
      </c>
      <c r="B118" s="9">
        <v>20730</v>
      </c>
      <c r="C118" s="22" t="s">
        <v>243</v>
      </c>
      <c r="D118" s="11" t="s">
        <v>210</v>
      </c>
      <c r="E118" s="3">
        <v>249261</v>
      </c>
      <c r="F118" s="12"/>
      <c r="G118" s="13" t="s">
        <v>107</v>
      </c>
      <c r="H118" s="13"/>
      <c r="I118" s="24"/>
      <c r="J118" s="25">
        <v>1100</v>
      </c>
      <c r="K118" s="26">
        <f t="shared" si="13"/>
        <v>1100</v>
      </c>
      <c r="L118" s="8">
        <v>45761</v>
      </c>
    </row>
    <row r="119" spans="1:12">
      <c r="A119" s="14"/>
      <c r="B119" s="15"/>
      <c r="C119" s="16"/>
      <c r="D119" s="17" t="s">
        <v>211</v>
      </c>
      <c r="E119" s="7"/>
      <c r="F119" s="18"/>
      <c r="G119" s="19" t="s">
        <v>107</v>
      </c>
      <c r="H119" s="19"/>
      <c r="I119" s="27"/>
      <c r="J119" s="25">
        <v>-236.04</v>
      </c>
      <c r="K119" s="26">
        <f t="shared" si="13"/>
        <v>-236.04</v>
      </c>
      <c r="L119" s="14"/>
    </row>
    <row r="120" spans="1:12">
      <c r="A120" s="20" t="s">
        <v>212</v>
      </c>
      <c r="B120" s="21"/>
      <c r="C120" s="21"/>
      <c r="D120" s="21"/>
      <c r="E120" s="21"/>
      <c r="F120" s="21"/>
      <c r="G120" s="21"/>
      <c r="H120" s="21"/>
      <c r="I120" s="28"/>
      <c r="J120" s="30">
        <f>SUM(J118:J119)</f>
        <v>863.96</v>
      </c>
      <c r="K120" s="34">
        <f t="shared" si="13"/>
        <v>863.96</v>
      </c>
      <c r="L120" s="14"/>
    </row>
    <row r="121" spans="1:12">
      <c r="A121" s="8">
        <v>45762</v>
      </c>
      <c r="B121" s="9">
        <v>20730</v>
      </c>
      <c r="C121" s="22" t="s">
        <v>244</v>
      </c>
      <c r="D121" s="11" t="s">
        <v>210</v>
      </c>
      <c r="E121" s="3">
        <v>249758</v>
      </c>
      <c r="F121" s="12"/>
      <c r="G121" s="13" t="s">
        <v>107</v>
      </c>
      <c r="H121" s="13"/>
      <c r="I121" s="24"/>
      <c r="J121" s="25">
        <v>200</v>
      </c>
      <c r="K121" s="26">
        <f t="shared" si="13"/>
        <v>200</v>
      </c>
      <c r="L121" s="8">
        <v>45761</v>
      </c>
    </row>
    <row r="122" spans="1:12">
      <c r="A122" s="14"/>
      <c r="B122" s="15"/>
      <c r="C122" s="16"/>
      <c r="D122" s="17" t="s">
        <v>211</v>
      </c>
      <c r="E122" s="7"/>
      <c r="F122" s="18"/>
      <c r="G122" s="19" t="s">
        <v>107</v>
      </c>
      <c r="H122" s="19"/>
      <c r="I122" s="27"/>
      <c r="J122" s="25">
        <v>-39.99</v>
      </c>
      <c r="K122" s="26">
        <f t="shared" si="13"/>
        <v>-39.99</v>
      </c>
      <c r="L122" s="14"/>
    </row>
    <row r="123" spans="1:12">
      <c r="A123" s="20" t="s">
        <v>212</v>
      </c>
      <c r="B123" s="21"/>
      <c r="C123" s="21"/>
      <c r="D123" s="21"/>
      <c r="E123" s="21"/>
      <c r="F123" s="21"/>
      <c r="G123" s="21"/>
      <c r="H123" s="21"/>
      <c r="I123" s="28"/>
      <c r="J123" s="30">
        <f>SUM(J121:J122)</f>
        <v>160.01</v>
      </c>
      <c r="K123" s="34">
        <f t="shared" si="13"/>
        <v>160.01</v>
      </c>
      <c r="L123" s="14"/>
    </row>
    <row r="124" spans="1:12">
      <c r="A124" s="8">
        <v>45762</v>
      </c>
      <c r="B124" s="9">
        <v>20730</v>
      </c>
      <c r="C124" s="22" t="s">
        <v>245</v>
      </c>
      <c r="D124" s="11" t="s">
        <v>210</v>
      </c>
      <c r="E124" s="3">
        <v>249756</v>
      </c>
      <c r="F124" s="12"/>
      <c r="G124" s="13" t="s">
        <v>107</v>
      </c>
      <c r="H124" s="13"/>
      <c r="I124" s="24"/>
      <c r="J124" s="25">
        <v>1100</v>
      </c>
      <c r="K124" s="26">
        <f t="shared" si="13"/>
        <v>1100</v>
      </c>
      <c r="L124" s="8">
        <v>45761</v>
      </c>
    </row>
    <row r="125" spans="1:12">
      <c r="A125" s="14"/>
      <c r="B125" s="15"/>
      <c r="C125" s="16"/>
      <c r="D125" s="17" t="s">
        <v>211</v>
      </c>
      <c r="E125" s="7"/>
      <c r="F125" s="18"/>
      <c r="G125" s="19" t="s">
        <v>107</v>
      </c>
      <c r="H125" s="19"/>
      <c r="I125" s="27"/>
      <c r="J125" s="25">
        <v>-219.92</v>
      </c>
      <c r="K125" s="26">
        <f t="shared" si="13"/>
        <v>-219.92</v>
      </c>
      <c r="L125" s="14"/>
    </row>
    <row r="126" spans="1:12">
      <c r="A126" s="20" t="s">
        <v>212</v>
      </c>
      <c r="B126" s="21"/>
      <c r="C126" s="21"/>
      <c r="D126" s="21"/>
      <c r="E126" s="21"/>
      <c r="F126" s="21"/>
      <c r="G126" s="21"/>
      <c r="H126" s="21"/>
      <c r="I126" s="28"/>
      <c r="J126" s="30">
        <f>SUM(J124:J125)</f>
        <v>880.08</v>
      </c>
      <c r="K126" s="34">
        <f t="shared" si="13"/>
        <v>880.08</v>
      </c>
      <c r="L126" s="14"/>
    </row>
    <row r="127" spans="1:12">
      <c r="A127" s="8">
        <v>45762</v>
      </c>
      <c r="B127" s="9">
        <v>20730</v>
      </c>
      <c r="C127" s="22" t="s">
        <v>246</v>
      </c>
      <c r="D127" s="11" t="s">
        <v>210</v>
      </c>
      <c r="E127" s="3">
        <v>249773</v>
      </c>
      <c r="F127" s="12"/>
      <c r="G127" s="13" t="s">
        <v>107</v>
      </c>
      <c r="H127" s="13"/>
      <c r="I127" s="24"/>
      <c r="J127" s="25">
        <v>200</v>
      </c>
      <c r="K127" s="26">
        <f t="shared" si="13"/>
        <v>200</v>
      </c>
      <c r="L127" s="8">
        <v>45761</v>
      </c>
    </row>
    <row r="128" spans="1:12">
      <c r="A128" s="14"/>
      <c r="B128" s="15"/>
      <c r="C128" s="16"/>
      <c r="D128" s="17" t="s">
        <v>211</v>
      </c>
      <c r="E128" s="7"/>
      <c r="F128" s="18"/>
      <c r="G128" s="19" t="s">
        <v>107</v>
      </c>
      <c r="H128" s="19"/>
      <c r="I128" s="27"/>
      <c r="J128" s="25">
        <v>-39.99</v>
      </c>
      <c r="K128" s="26">
        <f t="shared" si="13"/>
        <v>-39.99</v>
      </c>
      <c r="L128" s="14"/>
    </row>
    <row r="129" spans="1:12">
      <c r="A129" s="20" t="s">
        <v>212</v>
      </c>
      <c r="B129" s="21"/>
      <c r="C129" s="21"/>
      <c r="D129" s="21"/>
      <c r="E129" s="21"/>
      <c r="F129" s="21"/>
      <c r="G129" s="21"/>
      <c r="H129" s="21"/>
      <c r="I129" s="28"/>
      <c r="J129" s="30">
        <f>SUM(J127:J128)</f>
        <v>160.01</v>
      </c>
      <c r="K129" s="34">
        <f t="shared" si="13"/>
        <v>160.01</v>
      </c>
      <c r="L129" s="14"/>
    </row>
    <row r="130" spans="1:12">
      <c r="A130" s="8">
        <v>45762</v>
      </c>
      <c r="B130" s="9">
        <v>20730</v>
      </c>
      <c r="C130" s="22" t="s">
        <v>247</v>
      </c>
      <c r="D130" s="11" t="s">
        <v>210</v>
      </c>
      <c r="E130" s="3">
        <v>249492</v>
      </c>
      <c r="F130" s="12"/>
      <c r="G130" s="13" t="s">
        <v>107</v>
      </c>
      <c r="H130" s="13"/>
      <c r="I130" s="24"/>
      <c r="J130" s="25">
        <v>200</v>
      </c>
      <c r="K130" s="26">
        <f t="shared" si="13"/>
        <v>200</v>
      </c>
      <c r="L130" s="8">
        <v>45761</v>
      </c>
    </row>
    <row r="131" spans="1:12">
      <c r="A131" s="14"/>
      <c r="B131" s="15"/>
      <c r="C131" s="16"/>
      <c r="D131" s="17" t="s">
        <v>211</v>
      </c>
      <c r="E131" s="7"/>
      <c r="F131" s="18"/>
      <c r="G131" s="19" t="s">
        <v>107</v>
      </c>
      <c r="H131" s="19"/>
      <c r="I131" s="27"/>
      <c r="J131" s="25">
        <v>-39.99</v>
      </c>
      <c r="K131" s="26">
        <f t="shared" si="13"/>
        <v>-39.99</v>
      </c>
      <c r="L131" s="14"/>
    </row>
    <row r="132" spans="1:12">
      <c r="A132" s="20" t="s">
        <v>212</v>
      </c>
      <c r="B132" s="21"/>
      <c r="C132" s="21"/>
      <c r="D132" s="21"/>
      <c r="E132" s="21"/>
      <c r="F132" s="21"/>
      <c r="G132" s="21"/>
      <c r="H132" s="21"/>
      <c r="I132" s="28"/>
      <c r="J132" s="30">
        <f>SUM(J130:J131)</f>
        <v>160.01</v>
      </c>
      <c r="K132" s="34">
        <f t="shared" si="13"/>
        <v>160.01</v>
      </c>
      <c r="L132" s="14"/>
    </row>
    <row r="133" spans="1:12">
      <c r="A133" s="8">
        <v>45762</v>
      </c>
      <c r="B133" s="9">
        <v>20730</v>
      </c>
      <c r="C133" s="22" t="s">
        <v>248</v>
      </c>
      <c r="D133" s="11" t="s">
        <v>210</v>
      </c>
      <c r="E133" s="3">
        <v>249280</v>
      </c>
      <c r="F133" s="12"/>
      <c r="G133" s="13" t="s">
        <v>107</v>
      </c>
      <c r="H133" s="13"/>
      <c r="I133" s="24"/>
      <c r="J133" s="25">
        <v>1100</v>
      </c>
      <c r="K133" s="26">
        <f t="shared" si="13"/>
        <v>1100</v>
      </c>
      <c r="L133" s="8">
        <v>45761</v>
      </c>
    </row>
    <row r="134" spans="1:12">
      <c r="A134" s="14"/>
      <c r="B134" s="15"/>
      <c r="C134" s="16"/>
      <c r="D134" s="17" t="s">
        <v>211</v>
      </c>
      <c r="E134" s="7"/>
      <c r="F134" s="18"/>
      <c r="G134" s="19" t="s">
        <v>107</v>
      </c>
      <c r="H134" s="19"/>
      <c r="I134" s="27"/>
      <c r="J134" s="25">
        <v>-228</v>
      </c>
      <c r="K134" s="26">
        <f t="shared" si="13"/>
        <v>-228</v>
      </c>
      <c r="L134" s="14"/>
    </row>
    <row r="135" spans="1:12">
      <c r="A135" s="20" t="s">
        <v>212</v>
      </c>
      <c r="B135" s="21"/>
      <c r="C135" s="21"/>
      <c r="D135" s="21"/>
      <c r="E135" s="21"/>
      <c r="F135" s="21"/>
      <c r="G135" s="21"/>
      <c r="H135" s="21"/>
      <c r="I135" s="28"/>
      <c r="J135" s="30">
        <f>SUM(J133:J134)</f>
        <v>872</v>
      </c>
      <c r="K135" s="34">
        <f t="shared" si="13"/>
        <v>872</v>
      </c>
      <c r="L135" s="14"/>
    </row>
    <row r="136" spans="1:12">
      <c r="A136" s="8">
        <v>45762</v>
      </c>
      <c r="B136" s="9">
        <v>20730</v>
      </c>
      <c r="C136" s="22" t="s">
        <v>249</v>
      </c>
      <c r="D136" s="11" t="s">
        <v>210</v>
      </c>
      <c r="E136" s="3">
        <v>249036</v>
      </c>
      <c r="F136" s="12"/>
      <c r="G136" s="13" t="s">
        <v>107</v>
      </c>
      <c r="H136" s="13"/>
      <c r="I136" s="24"/>
      <c r="J136" s="25">
        <v>200</v>
      </c>
      <c r="K136" s="26">
        <f t="shared" si="13"/>
        <v>200</v>
      </c>
      <c r="L136" s="8">
        <v>45761</v>
      </c>
    </row>
    <row r="137" spans="1:12">
      <c r="A137" s="14"/>
      <c r="B137" s="15"/>
      <c r="C137" s="16"/>
      <c r="D137" s="17" t="s">
        <v>211</v>
      </c>
      <c r="E137" s="7"/>
      <c r="F137" s="18"/>
      <c r="G137" s="19" t="s">
        <v>107</v>
      </c>
      <c r="H137" s="19"/>
      <c r="I137" s="27"/>
      <c r="J137" s="25">
        <v>-48.4</v>
      </c>
      <c r="K137" s="26">
        <f t="shared" si="13"/>
        <v>-48.4</v>
      </c>
      <c r="L137" s="14"/>
    </row>
    <row r="138" spans="1:12">
      <c r="A138" s="20" t="s">
        <v>212</v>
      </c>
      <c r="B138" s="21"/>
      <c r="C138" s="21"/>
      <c r="D138" s="21"/>
      <c r="E138" s="21"/>
      <c r="F138" s="21"/>
      <c r="G138" s="21"/>
      <c r="H138" s="21"/>
      <c r="I138" s="28"/>
      <c r="J138" s="30">
        <f>SUM(J136:J137)</f>
        <v>151.6</v>
      </c>
      <c r="K138" s="34">
        <f t="shared" si="13"/>
        <v>151.6</v>
      </c>
      <c r="L138" s="14"/>
    </row>
    <row r="139" spans="1:12">
      <c r="A139" s="8">
        <v>45762</v>
      </c>
      <c r="B139" s="9">
        <v>20730</v>
      </c>
      <c r="C139" s="22" t="s">
        <v>250</v>
      </c>
      <c r="D139" s="11" t="s">
        <v>210</v>
      </c>
      <c r="E139" s="3">
        <v>249493</v>
      </c>
      <c r="F139" s="12"/>
      <c r="G139" s="13" t="s">
        <v>107</v>
      </c>
      <c r="H139" s="13"/>
      <c r="I139" s="24"/>
      <c r="J139" s="25">
        <v>1000</v>
      </c>
      <c r="K139" s="26">
        <f t="shared" si="13"/>
        <v>1000</v>
      </c>
      <c r="L139" s="8">
        <v>45761</v>
      </c>
    </row>
    <row r="140" spans="1:12">
      <c r="A140" s="14"/>
      <c r="B140" s="15"/>
      <c r="C140" s="16"/>
      <c r="D140" s="17" t="s">
        <v>211</v>
      </c>
      <c r="E140" s="7"/>
      <c r="F140" s="18"/>
      <c r="G140" s="19" t="s">
        <v>107</v>
      </c>
      <c r="H140" s="19"/>
      <c r="I140" s="27"/>
      <c r="J140" s="25">
        <v>-199.95</v>
      </c>
      <c r="K140" s="26">
        <f t="shared" si="13"/>
        <v>-199.95</v>
      </c>
      <c r="L140" s="14"/>
    </row>
    <row r="141" spans="1:12">
      <c r="A141" s="20" t="s">
        <v>212</v>
      </c>
      <c r="B141" s="21"/>
      <c r="C141" s="21"/>
      <c r="D141" s="21"/>
      <c r="E141" s="21"/>
      <c r="F141" s="21"/>
      <c r="G141" s="21"/>
      <c r="H141" s="21"/>
      <c r="I141" s="28"/>
      <c r="J141" s="30">
        <f>SUM(J139:J140)</f>
        <v>800.05</v>
      </c>
      <c r="K141" s="34">
        <f t="shared" si="13"/>
        <v>800.05</v>
      </c>
      <c r="L141" s="14"/>
    </row>
    <row r="142" spans="1:12">
      <c r="A142" s="8">
        <v>45762</v>
      </c>
      <c r="B142" s="9">
        <v>20730</v>
      </c>
      <c r="C142" s="22" t="s">
        <v>251</v>
      </c>
      <c r="D142" s="11" t="s">
        <v>210</v>
      </c>
      <c r="E142" s="3">
        <v>249494</v>
      </c>
      <c r="F142" s="12"/>
      <c r="G142" s="13" t="s">
        <v>107</v>
      </c>
      <c r="H142" s="13"/>
      <c r="I142" s="24"/>
      <c r="J142" s="25">
        <v>350</v>
      </c>
      <c r="K142" s="26">
        <f t="shared" si="13"/>
        <v>350</v>
      </c>
      <c r="L142" s="8">
        <v>45761</v>
      </c>
    </row>
    <row r="143" spans="1:12">
      <c r="A143" s="14"/>
      <c r="B143" s="15"/>
      <c r="C143" s="16"/>
      <c r="D143" s="17" t="s">
        <v>211</v>
      </c>
      <c r="E143" s="7"/>
      <c r="F143" s="18"/>
      <c r="G143" s="19" t="s">
        <v>107</v>
      </c>
      <c r="H143" s="19"/>
      <c r="I143" s="27"/>
      <c r="J143" s="25">
        <v>-70.83</v>
      </c>
      <c r="K143" s="26">
        <f t="shared" si="13"/>
        <v>-70.83</v>
      </c>
      <c r="L143" s="14"/>
    </row>
    <row r="144" spans="1:12">
      <c r="A144" s="20" t="s">
        <v>212</v>
      </c>
      <c r="B144" s="21"/>
      <c r="C144" s="21"/>
      <c r="D144" s="21"/>
      <c r="E144" s="21"/>
      <c r="F144" s="21"/>
      <c r="G144" s="21"/>
      <c r="H144" s="21"/>
      <c r="I144" s="28"/>
      <c r="J144" s="30">
        <f>SUM(J142:J143)</f>
        <v>279.17</v>
      </c>
      <c r="K144" s="34">
        <f t="shared" si="13"/>
        <v>279.17</v>
      </c>
      <c r="L144" s="14"/>
    </row>
    <row r="145" spans="1:12">
      <c r="A145" s="8">
        <v>45762</v>
      </c>
      <c r="B145" s="9">
        <v>20730</v>
      </c>
      <c r="C145" s="22" t="s">
        <v>252</v>
      </c>
      <c r="D145" s="11" t="s">
        <v>210</v>
      </c>
      <c r="E145" s="3">
        <v>249258</v>
      </c>
      <c r="F145" s="12"/>
      <c r="G145" s="13" t="s">
        <v>107</v>
      </c>
      <c r="H145" s="13"/>
      <c r="I145" s="24"/>
      <c r="J145" s="25">
        <v>1100</v>
      </c>
      <c r="K145" s="26">
        <f t="shared" si="13"/>
        <v>1100</v>
      </c>
      <c r="L145" s="8">
        <v>45761</v>
      </c>
    </row>
    <row r="146" spans="1:12">
      <c r="A146" s="14"/>
      <c r="B146" s="15"/>
      <c r="C146" s="16"/>
      <c r="D146" s="17" t="s">
        <v>211</v>
      </c>
      <c r="E146" s="7"/>
      <c r="F146" s="18"/>
      <c r="G146" s="19" t="s">
        <v>107</v>
      </c>
      <c r="H146" s="19"/>
      <c r="I146" s="27"/>
      <c r="J146" s="25">
        <v>-220.77</v>
      </c>
      <c r="K146" s="26">
        <f t="shared" si="13"/>
        <v>-220.77</v>
      </c>
      <c r="L146" s="14"/>
    </row>
    <row r="147" spans="1:12">
      <c r="A147" s="20" t="s">
        <v>212</v>
      </c>
      <c r="B147" s="21"/>
      <c r="C147" s="21"/>
      <c r="D147" s="21"/>
      <c r="E147" s="21"/>
      <c r="F147" s="21"/>
      <c r="G147" s="21"/>
      <c r="H147" s="21"/>
      <c r="I147" s="28"/>
      <c r="J147" s="30">
        <f>SUM(J145:J146)</f>
        <v>879.23</v>
      </c>
      <c r="K147" s="34">
        <f t="shared" si="13"/>
        <v>879.23</v>
      </c>
      <c r="L147" s="14"/>
    </row>
    <row r="148" spans="1:12">
      <c r="A148" s="8">
        <v>45762</v>
      </c>
      <c r="B148" s="9">
        <v>20730</v>
      </c>
      <c r="C148" s="22" t="s">
        <v>253</v>
      </c>
      <c r="D148" s="11" t="s">
        <v>210</v>
      </c>
      <c r="E148" s="3">
        <v>249283</v>
      </c>
      <c r="F148" s="12"/>
      <c r="G148" s="13" t="s">
        <v>107</v>
      </c>
      <c r="H148" s="13"/>
      <c r="I148" s="24"/>
      <c r="J148" s="25">
        <v>200</v>
      </c>
      <c r="K148" s="26">
        <f t="shared" si="13"/>
        <v>200</v>
      </c>
      <c r="L148" s="8">
        <v>45761</v>
      </c>
    </row>
    <row r="149" spans="1:12">
      <c r="A149" s="14"/>
      <c r="B149" s="15"/>
      <c r="C149" s="16"/>
      <c r="D149" s="17" t="s">
        <v>211</v>
      </c>
      <c r="E149" s="7"/>
      <c r="F149" s="18"/>
      <c r="G149" s="19" t="s">
        <v>107</v>
      </c>
      <c r="H149" s="19"/>
      <c r="I149" s="27"/>
      <c r="J149" s="25">
        <v>-42.76</v>
      </c>
      <c r="K149" s="26">
        <f t="shared" si="13"/>
        <v>-42.76</v>
      </c>
      <c r="L149" s="14"/>
    </row>
    <row r="150" spans="1:12">
      <c r="A150" s="20" t="s">
        <v>212</v>
      </c>
      <c r="B150" s="21"/>
      <c r="C150" s="21"/>
      <c r="D150" s="21"/>
      <c r="E150" s="21"/>
      <c r="F150" s="21"/>
      <c r="G150" s="21"/>
      <c r="H150" s="21"/>
      <c r="I150" s="28"/>
      <c r="J150" s="30">
        <f>SUM(J148:J149)</f>
        <v>157.24</v>
      </c>
      <c r="K150" s="34">
        <f t="shared" si="13"/>
        <v>157.24</v>
      </c>
      <c r="L150" s="14"/>
    </row>
    <row r="151" spans="1:12">
      <c r="A151" s="8">
        <v>45762</v>
      </c>
      <c r="B151" s="9">
        <v>20730</v>
      </c>
      <c r="C151" s="22" t="s">
        <v>254</v>
      </c>
      <c r="D151" s="11" t="s">
        <v>210</v>
      </c>
      <c r="E151" s="3">
        <v>249269</v>
      </c>
      <c r="F151" s="12"/>
      <c r="G151" s="13" t="s">
        <v>107</v>
      </c>
      <c r="H151" s="13"/>
      <c r="I151" s="24"/>
      <c r="J151" s="25">
        <v>200</v>
      </c>
      <c r="K151" s="26">
        <f t="shared" si="13"/>
        <v>200</v>
      </c>
      <c r="L151" s="8">
        <v>45761</v>
      </c>
    </row>
    <row r="152" spans="1:12">
      <c r="A152" s="14"/>
      <c r="B152" s="15"/>
      <c r="C152" s="16"/>
      <c r="D152" s="17" t="s">
        <v>211</v>
      </c>
      <c r="E152" s="7"/>
      <c r="F152" s="18"/>
      <c r="G152" s="19" t="s">
        <v>107</v>
      </c>
      <c r="H152" s="19"/>
      <c r="I152" s="27"/>
      <c r="J152" s="25">
        <v>-48.4</v>
      </c>
      <c r="K152" s="26">
        <f t="shared" si="13"/>
        <v>-48.4</v>
      </c>
      <c r="L152" s="14"/>
    </row>
    <row r="153" spans="1:12">
      <c r="A153" s="20" t="s">
        <v>212</v>
      </c>
      <c r="B153" s="21"/>
      <c r="C153" s="21"/>
      <c r="D153" s="21"/>
      <c r="E153" s="21"/>
      <c r="F153" s="21"/>
      <c r="G153" s="21"/>
      <c r="H153" s="21"/>
      <c r="I153" s="28"/>
      <c r="J153" s="30">
        <f>SUM(J151:J152)</f>
        <v>151.6</v>
      </c>
      <c r="K153" s="34">
        <f t="shared" si="13"/>
        <v>151.6</v>
      </c>
      <c r="L153" s="14"/>
    </row>
    <row r="154" spans="1:12">
      <c r="A154" s="8">
        <v>45762</v>
      </c>
      <c r="B154" s="9">
        <v>20730</v>
      </c>
      <c r="C154" s="22" t="s">
        <v>255</v>
      </c>
      <c r="D154" s="11" t="s">
        <v>210</v>
      </c>
      <c r="E154" s="3">
        <v>248973</v>
      </c>
      <c r="F154" s="12"/>
      <c r="G154" s="13" t="s">
        <v>107</v>
      </c>
      <c r="H154" s="13"/>
      <c r="I154" s="24"/>
      <c r="J154" s="25">
        <v>1100</v>
      </c>
      <c r="K154" s="26">
        <f t="shared" si="13"/>
        <v>1100</v>
      </c>
      <c r="L154" s="8">
        <v>45761</v>
      </c>
    </row>
    <row r="155" spans="1:12">
      <c r="A155" s="14"/>
      <c r="B155" s="15"/>
      <c r="C155" s="16"/>
      <c r="D155" s="17" t="s">
        <v>211</v>
      </c>
      <c r="E155" s="7"/>
      <c r="F155" s="18"/>
      <c r="G155" s="19" t="s">
        <v>107</v>
      </c>
      <c r="H155" s="19"/>
      <c r="I155" s="27"/>
      <c r="J155" s="25">
        <v>-224.95</v>
      </c>
      <c r="K155" s="26">
        <f t="shared" si="13"/>
        <v>-224.95</v>
      </c>
      <c r="L155" s="14"/>
    </row>
    <row r="156" spans="1:12">
      <c r="A156" s="20" t="s">
        <v>212</v>
      </c>
      <c r="B156" s="21"/>
      <c r="C156" s="21"/>
      <c r="D156" s="21"/>
      <c r="E156" s="21"/>
      <c r="F156" s="21"/>
      <c r="G156" s="21"/>
      <c r="H156" s="21"/>
      <c r="I156" s="28"/>
      <c r="J156" s="30">
        <f>SUM(J154:J155)</f>
        <v>875.05</v>
      </c>
      <c r="K156" s="34">
        <f t="shared" si="13"/>
        <v>875.05</v>
      </c>
      <c r="L156" s="14"/>
    </row>
    <row r="157" spans="1:12">
      <c r="A157" s="8">
        <v>45762</v>
      </c>
      <c r="B157" s="9">
        <v>20730</v>
      </c>
      <c r="C157" s="22" t="s">
        <v>256</v>
      </c>
      <c r="D157" s="11" t="s">
        <v>210</v>
      </c>
      <c r="E157" s="3">
        <v>248970</v>
      </c>
      <c r="F157" s="12"/>
      <c r="G157" s="13" t="s">
        <v>107</v>
      </c>
      <c r="H157" s="13"/>
      <c r="I157" s="24"/>
      <c r="J157" s="25">
        <v>1400</v>
      </c>
      <c r="K157" s="26">
        <f t="shared" si="13"/>
        <v>1400</v>
      </c>
      <c r="L157" s="8">
        <v>45761</v>
      </c>
    </row>
    <row r="158" spans="1:12">
      <c r="A158" s="14"/>
      <c r="B158" s="15"/>
      <c r="C158" s="16"/>
      <c r="D158" s="17" t="s">
        <v>211</v>
      </c>
      <c r="E158" s="7"/>
      <c r="F158" s="18"/>
      <c r="G158" s="19" t="s">
        <v>107</v>
      </c>
      <c r="H158" s="19"/>
      <c r="I158" s="27"/>
      <c r="J158" s="25">
        <v>-364.43</v>
      </c>
      <c r="K158" s="26">
        <f t="shared" si="13"/>
        <v>-364.43</v>
      </c>
      <c r="L158" s="14"/>
    </row>
    <row r="159" spans="1:12">
      <c r="A159" s="20" t="s">
        <v>212</v>
      </c>
      <c r="B159" s="21"/>
      <c r="C159" s="21"/>
      <c r="D159" s="21"/>
      <c r="E159" s="21"/>
      <c r="F159" s="21"/>
      <c r="G159" s="21"/>
      <c r="H159" s="21"/>
      <c r="I159" s="28"/>
      <c r="J159" s="30">
        <f>SUM(J157:J158)</f>
        <v>1035.57</v>
      </c>
      <c r="K159" s="34">
        <f t="shared" si="13"/>
        <v>1035.57</v>
      </c>
      <c r="L159" s="14"/>
    </row>
    <row r="160" spans="1:12">
      <c r="A160" s="8">
        <v>45762</v>
      </c>
      <c r="B160" s="9">
        <v>20730</v>
      </c>
      <c r="C160" s="22" t="s">
        <v>257</v>
      </c>
      <c r="D160" s="11" t="s">
        <v>210</v>
      </c>
      <c r="E160" s="3">
        <v>248502</v>
      </c>
      <c r="F160" s="12"/>
      <c r="G160" s="13" t="s">
        <v>107</v>
      </c>
      <c r="H160" s="13"/>
      <c r="I160" s="24"/>
      <c r="J160" s="25">
        <v>200</v>
      </c>
      <c r="K160" s="26">
        <f t="shared" si="13"/>
        <v>200</v>
      </c>
      <c r="L160" s="8">
        <v>45761</v>
      </c>
    </row>
    <row r="161" spans="1:12">
      <c r="A161" s="14"/>
      <c r="B161" s="15"/>
      <c r="C161" s="16"/>
      <c r="D161" s="17" t="s">
        <v>211</v>
      </c>
      <c r="E161" s="7"/>
      <c r="F161" s="18"/>
      <c r="G161" s="19" t="s">
        <v>107</v>
      </c>
      <c r="H161" s="19"/>
      <c r="I161" s="27"/>
      <c r="J161" s="25">
        <v>-43.61</v>
      </c>
      <c r="K161" s="26">
        <f t="shared" si="13"/>
        <v>-43.61</v>
      </c>
      <c r="L161" s="14"/>
    </row>
    <row r="162" spans="1:12">
      <c r="A162" s="20" t="s">
        <v>212</v>
      </c>
      <c r="B162" s="21"/>
      <c r="C162" s="21"/>
      <c r="D162" s="21"/>
      <c r="E162" s="21"/>
      <c r="F162" s="21"/>
      <c r="G162" s="21"/>
      <c r="H162" s="21"/>
      <c r="I162" s="28"/>
      <c r="J162" s="30">
        <f>SUM(J160:J161)</f>
        <v>156.39</v>
      </c>
      <c r="K162" s="34">
        <f t="shared" si="13"/>
        <v>156.39</v>
      </c>
      <c r="L162" s="14"/>
    </row>
    <row r="163" spans="1:12">
      <c r="A163" s="8">
        <v>45762</v>
      </c>
      <c r="B163" s="9">
        <v>20730</v>
      </c>
      <c r="C163" s="22" t="s">
        <v>258</v>
      </c>
      <c r="D163" s="11" t="s">
        <v>210</v>
      </c>
      <c r="E163" s="3">
        <v>248723</v>
      </c>
      <c r="F163" s="12"/>
      <c r="G163" s="13" t="s">
        <v>107</v>
      </c>
      <c r="H163" s="13"/>
      <c r="I163" s="24"/>
      <c r="J163" s="25">
        <v>350</v>
      </c>
      <c r="K163" s="26">
        <f t="shared" si="13"/>
        <v>350</v>
      </c>
      <c r="L163" s="8">
        <v>45761</v>
      </c>
    </row>
    <row r="164" spans="1:12">
      <c r="A164" s="14"/>
      <c r="B164" s="15"/>
      <c r="C164" s="16"/>
      <c r="D164" s="17" t="s">
        <v>211</v>
      </c>
      <c r="E164" s="7"/>
      <c r="F164" s="18"/>
      <c r="G164" s="19" t="s">
        <v>107</v>
      </c>
      <c r="H164" s="19"/>
      <c r="I164" s="27"/>
      <c r="J164" s="25">
        <v>-69.98</v>
      </c>
      <c r="K164" s="26">
        <f t="shared" ref="K164:K189" si="14">J164+F164</f>
        <v>-69.98</v>
      </c>
      <c r="L164" s="14"/>
    </row>
    <row r="165" spans="1:12">
      <c r="A165" s="20" t="s">
        <v>212</v>
      </c>
      <c r="B165" s="21"/>
      <c r="C165" s="21"/>
      <c r="D165" s="21"/>
      <c r="E165" s="21"/>
      <c r="F165" s="21"/>
      <c r="G165" s="21"/>
      <c r="H165" s="21"/>
      <c r="I165" s="28"/>
      <c r="J165" s="30">
        <f>SUM(J163:J164)</f>
        <v>280.02</v>
      </c>
      <c r="K165" s="34">
        <f t="shared" si="14"/>
        <v>280.02</v>
      </c>
      <c r="L165" s="14"/>
    </row>
    <row r="166" spans="1:12">
      <c r="A166" s="8">
        <v>45762</v>
      </c>
      <c r="B166" s="9">
        <v>20730</v>
      </c>
      <c r="C166" s="22" t="s">
        <v>259</v>
      </c>
      <c r="D166" s="11" t="s">
        <v>210</v>
      </c>
      <c r="E166" s="3">
        <v>248501</v>
      </c>
      <c r="F166" s="12"/>
      <c r="G166" s="13" t="s">
        <v>107</v>
      </c>
      <c r="H166" s="13"/>
      <c r="I166" s="24"/>
      <c r="J166" s="25">
        <v>200</v>
      </c>
      <c r="K166" s="26">
        <f t="shared" si="14"/>
        <v>200</v>
      </c>
      <c r="L166" s="8">
        <v>45761</v>
      </c>
    </row>
    <row r="167" spans="1:12">
      <c r="A167" s="14"/>
      <c r="B167" s="15"/>
      <c r="C167" s="16"/>
      <c r="D167" s="17" t="s">
        <v>211</v>
      </c>
      <c r="E167" s="7"/>
      <c r="F167" s="18"/>
      <c r="G167" s="19" t="s">
        <v>107</v>
      </c>
      <c r="H167" s="19"/>
      <c r="I167" s="27"/>
      <c r="J167" s="25">
        <v>-39.99</v>
      </c>
      <c r="K167" s="26">
        <f t="shared" si="14"/>
        <v>-39.99</v>
      </c>
      <c r="L167" s="14"/>
    </row>
    <row r="168" spans="1:12">
      <c r="A168" s="20" t="s">
        <v>212</v>
      </c>
      <c r="B168" s="21"/>
      <c r="C168" s="21"/>
      <c r="D168" s="21"/>
      <c r="E168" s="21"/>
      <c r="F168" s="21"/>
      <c r="G168" s="21"/>
      <c r="H168" s="21"/>
      <c r="I168" s="28"/>
      <c r="J168" s="30">
        <f>SUM(J166:J167)</f>
        <v>160.01</v>
      </c>
      <c r="K168" s="34">
        <f t="shared" si="14"/>
        <v>160.01</v>
      </c>
      <c r="L168" s="14"/>
    </row>
    <row r="169" spans="1:12">
      <c r="A169" s="8">
        <v>45762</v>
      </c>
      <c r="B169" s="9">
        <v>20730</v>
      </c>
      <c r="C169" s="22" t="s">
        <v>260</v>
      </c>
      <c r="D169" s="11" t="s">
        <v>210</v>
      </c>
      <c r="E169" s="3">
        <v>248503</v>
      </c>
      <c r="F169" s="12"/>
      <c r="G169" s="13" t="s">
        <v>107</v>
      </c>
      <c r="H169" s="13"/>
      <c r="I169" s="24"/>
      <c r="J169" s="25">
        <v>1495</v>
      </c>
      <c r="K169" s="26">
        <f t="shared" si="14"/>
        <v>1495</v>
      </c>
      <c r="L169" s="8">
        <v>45761</v>
      </c>
    </row>
    <row r="170" spans="1:12">
      <c r="A170" s="14"/>
      <c r="B170" s="15"/>
      <c r="C170" s="16"/>
      <c r="D170" s="17" t="s">
        <v>211</v>
      </c>
      <c r="E170" s="7"/>
      <c r="F170" s="18"/>
      <c r="G170" s="19" t="s">
        <v>107</v>
      </c>
      <c r="H170" s="19"/>
      <c r="I170" s="27"/>
      <c r="J170" s="25">
        <v>-319.64</v>
      </c>
      <c r="K170" s="26">
        <f t="shared" si="14"/>
        <v>-319.64</v>
      </c>
      <c r="L170" s="14"/>
    </row>
    <row r="171" spans="1:12">
      <c r="A171" s="20" t="s">
        <v>212</v>
      </c>
      <c r="B171" s="21"/>
      <c r="C171" s="21"/>
      <c r="D171" s="21"/>
      <c r="E171" s="21"/>
      <c r="F171" s="21"/>
      <c r="G171" s="21"/>
      <c r="H171" s="21"/>
      <c r="I171" s="28"/>
      <c r="J171" s="30">
        <f>SUM(J169:J170)</f>
        <v>1175.36</v>
      </c>
      <c r="K171" s="34">
        <f t="shared" si="14"/>
        <v>1175.36</v>
      </c>
      <c r="L171" s="14"/>
    </row>
    <row r="172" spans="1:12">
      <c r="A172" s="8">
        <v>45762</v>
      </c>
      <c r="B172" s="9">
        <v>20730</v>
      </c>
      <c r="C172" s="22" t="s">
        <v>261</v>
      </c>
      <c r="D172" s="11" t="s">
        <v>210</v>
      </c>
      <c r="E172" s="3">
        <v>248320</v>
      </c>
      <c r="F172" s="12"/>
      <c r="G172" s="13" t="s">
        <v>107</v>
      </c>
      <c r="H172" s="13"/>
      <c r="I172" s="24"/>
      <c r="J172" s="25">
        <v>200</v>
      </c>
      <c r="K172" s="26">
        <f t="shared" si="14"/>
        <v>200</v>
      </c>
      <c r="L172" s="8">
        <v>45761</v>
      </c>
    </row>
    <row r="173" spans="1:12">
      <c r="A173" s="14"/>
      <c r="B173" s="15"/>
      <c r="C173" s="16"/>
      <c r="D173" s="17" t="s">
        <v>211</v>
      </c>
      <c r="E173" s="7"/>
      <c r="F173" s="18"/>
      <c r="G173" s="19" t="s">
        <v>107</v>
      </c>
      <c r="H173" s="19"/>
      <c r="I173" s="27"/>
      <c r="J173" s="25">
        <v>-40.84</v>
      </c>
      <c r="K173" s="26">
        <f t="shared" si="14"/>
        <v>-40.84</v>
      </c>
      <c r="L173" s="14"/>
    </row>
    <row r="174" spans="1:12">
      <c r="A174" s="20" t="s">
        <v>212</v>
      </c>
      <c r="B174" s="21"/>
      <c r="C174" s="21"/>
      <c r="D174" s="21"/>
      <c r="E174" s="21"/>
      <c r="F174" s="21"/>
      <c r="G174" s="21"/>
      <c r="H174" s="21"/>
      <c r="I174" s="28"/>
      <c r="J174" s="30">
        <f>SUM(J172:J173)</f>
        <v>159.16</v>
      </c>
      <c r="K174" s="34">
        <f t="shared" si="14"/>
        <v>159.16</v>
      </c>
      <c r="L174" s="14"/>
    </row>
    <row r="175" spans="1:12">
      <c r="A175" s="8">
        <v>45762</v>
      </c>
      <c r="B175" s="9">
        <v>20730</v>
      </c>
      <c r="C175" s="22" t="s">
        <v>262</v>
      </c>
      <c r="D175" s="11" t="s">
        <v>210</v>
      </c>
      <c r="E175" s="3">
        <v>248302</v>
      </c>
      <c r="F175" s="12"/>
      <c r="G175" s="13" t="s">
        <v>107</v>
      </c>
      <c r="H175" s="13"/>
      <c r="I175" s="24"/>
      <c r="J175" s="25">
        <v>200</v>
      </c>
      <c r="K175" s="26">
        <f t="shared" si="14"/>
        <v>200</v>
      </c>
      <c r="L175" s="8">
        <v>45761</v>
      </c>
    </row>
    <row r="176" spans="1:12">
      <c r="A176" s="14"/>
      <c r="B176" s="15"/>
      <c r="C176" s="16"/>
      <c r="D176" s="17" t="s">
        <v>211</v>
      </c>
      <c r="E176" s="7"/>
      <c r="F176" s="18"/>
      <c r="G176" s="19" t="s">
        <v>107</v>
      </c>
      <c r="H176" s="19"/>
      <c r="I176" s="27"/>
      <c r="J176" s="25">
        <v>-41.3</v>
      </c>
      <c r="K176" s="26">
        <f t="shared" si="14"/>
        <v>-41.3</v>
      </c>
      <c r="L176" s="14"/>
    </row>
    <row r="177" spans="1:12">
      <c r="A177" s="20" t="s">
        <v>212</v>
      </c>
      <c r="B177" s="21"/>
      <c r="C177" s="21"/>
      <c r="D177" s="21"/>
      <c r="E177" s="21"/>
      <c r="F177" s="21"/>
      <c r="G177" s="21"/>
      <c r="H177" s="21"/>
      <c r="I177" s="28"/>
      <c r="J177" s="30">
        <f>SUM(J175:J176)</f>
        <v>158.7</v>
      </c>
      <c r="K177" s="34">
        <f t="shared" si="14"/>
        <v>158.7</v>
      </c>
      <c r="L177" s="14"/>
    </row>
    <row r="178" spans="1:12">
      <c r="A178" s="8">
        <v>45762</v>
      </c>
      <c r="B178" s="9">
        <v>20730</v>
      </c>
      <c r="C178" s="22" t="s">
        <v>263</v>
      </c>
      <c r="D178" s="11" t="s">
        <v>210</v>
      </c>
      <c r="E178" s="3">
        <v>248498</v>
      </c>
      <c r="F178" s="12"/>
      <c r="G178" s="13" t="s">
        <v>107</v>
      </c>
      <c r="H178" s="13"/>
      <c r="I178" s="24"/>
      <c r="J178" s="25">
        <v>400</v>
      </c>
      <c r="K178" s="26">
        <f t="shared" si="14"/>
        <v>400</v>
      </c>
      <c r="L178" s="8">
        <v>45761</v>
      </c>
    </row>
    <row r="179" spans="1:12">
      <c r="A179" s="14"/>
      <c r="B179" s="15"/>
      <c r="C179" s="16"/>
      <c r="D179" s="17" t="s">
        <v>211</v>
      </c>
      <c r="E179" s="7"/>
      <c r="F179" s="18"/>
      <c r="G179" s="19" t="s">
        <v>107</v>
      </c>
      <c r="H179" s="19"/>
      <c r="I179" s="27"/>
      <c r="J179" s="25">
        <v>-79.98</v>
      </c>
      <c r="K179" s="26">
        <f t="shared" si="14"/>
        <v>-79.98</v>
      </c>
      <c r="L179" s="14"/>
    </row>
    <row r="180" spans="1:12">
      <c r="A180" s="20" t="s">
        <v>212</v>
      </c>
      <c r="B180" s="21"/>
      <c r="C180" s="21"/>
      <c r="D180" s="21"/>
      <c r="E180" s="21"/>
      <c r="F180" s="21"/>
      <c r="G180" s="21"/>
      <c r="H180" s="21"/>
      <c r="I180" s="28"/>
      <c r="J180" s="30">
        <f>SUM(J178:J179)</f>
        <v>320.02</v>
      </c>
      <c r="K180" s="34">
        <f t="shared" si="14"/>
        <v>320.02</v>
      </c>
      <c r="L180" s="14"/>
    </row>
    <row r="181" spans="1:12">
      <c r="A181" s="8">
        <v>45762</v>
      </c>
      <c r="B181" s="9">
        <v>20730</v>
      </c>
      <c r="C181" s="22" t="s">
        <v>264</v>
      </c>
      <c r="D181" s="11" t="s">
        <v>210</v>
      </c>
      <c r="E181" s="3">
        <v>248722</v>
      </c>
      <c r="F181" s="12"/>
      <c r="G181" s="13" t="s">
        <v>107</v>
      </c>
      <c r="H181" s="13"/>
      <c r="I181" s="24"/>
      <c r="J181" s="25">
        <v>200</v>
      </c>
      <c r="K181" s="26">
        <f t="shared" si="14"/>
        <v>200</v>
      </c>
      <c r="L181" s="8">
        <v>45761</v>
      </c>
    </row>
    <row r="182" spans="1:12">
      <c r="A182" s="14"/>
      <c r="B182" s="15"/>
      <c r="C182" s="16"/>
      <c r="D182" s="17" t="s">
        <v>211</v>
      </c>
      <c r="E182" s="7"/>
      <c r="F182" s="18"/>
      <c r="G182" s="19" t="s">
        <v>107</v>
      </c>
      <c r="H182" s="19"/>
      <c r="I182" s="27"/>
      <c r="J182" s="25">
        <v>-39.99</v>
      </c>
      <c r="K182" s="26">
        <f t="shared" si="14"/>
        <v>-39.99</v>
      </c>
      <c r="L182" s="14"/>
    </row>
    <row r="183" spans="1:12">
      <c r="A183" s="20" t="s">
        <v>212</v>
      </c>
      <c r="B183" s="21"/>
      <c r="C183" s="21"/>
      <c r="D183" s="21"/>
      <c r="E183" s="21"/>
      <c r="F183" s="21"/>
      <c r="G183" s="21"/>
      <c r="H183" s="21"/>
      <c r="I183" s="28"/>
      <c r="J183" s="30">
        <f>SUM(J181:J182)</f>
        <v>160.01</v>
      </c>
      <c r="K183" s="34">
        <f t="shared" si="14"/>
        <v>160.01</v>
      </c>
      <c r="L183" s="14"/>
    </row>
    <row r="184" spans="1:12">
      <c r="A184" s="8">
        <v>45762</v>
      </c>
      <c r="B184" s="9">
        <v>20730</v>
      </c>
      <c r="C184" s="22" t="s">
        <v>265</v>
      </c>
      <c r="D184" s="11" t="s">
        <v>210</v>
      </c>
      <c r="E184" s="3">
        <v>248504</v>
      </c>
      <c r="F184" s="12"/>
      <c r="G184" s="13" t="s">
        <v>107</v>
      </c>
      <c r="H184" s="13"/>
      <c r="I184" s="24"/>
      <c r="J184" s="25">
        <v>200</v>
      </c>
      <c r="K184" s="26">
        <f t="shared" si="14"/>
        <v>200</v>
      </c>
      <c r="L184" s="8">
        <v>45761</v>
      </c>
    </row>
    <row r="185" spans="1:12">
      <c r="A185" s="14"/>
      <c r="B185" s="15"/>
      <c r="C185" s="16"/>
      <c r="D185" s="17" t="s">
        <v>211</v>
      </c>
      <c r="E185" s="7"/>
      <c r="F185" s="18"/>
      <c r="G185" s="19" t="s">
        <v>107</v>
      </c>
      <c r="H185" s="19"/>
      <c r="I185" s="27"/>
      <c r="J185" s="25">
        <v>-40.84</v>
      </c>
      <c r="K185" s="26">
        <f t="shared" si="14"/>
        <v>-40.84</v>
      </c>
      <c r="L185" s="14"/>
    </row>
    <row r="186" spans="1:12">
      <c r="A186" s="20" t="s">
        <v>212</v>
      </c>
      <c r="B186" s="21"/>
      <c r="C186" s="21"/>
      <c r="D186" s="21"/>
      <c r="E186" s="21"/>
      <c r="F186" s="21"/>
      <c r="G186" s="21"/>
      <c r="H186" s="21"/>
      <c r="I186" s="28"/>
      <c r="J186" s="30">
        <f>SUM(J184:J185)</f>
        <v>159.16</v>
      </c>
      <c r="K186" s="34">
        <f t="shared" si="14"/>
        <v>159.16</v>
      </c>
      <c r="L186" s="14"/>
    </row>
    <row r="187" spans="1:12">
      <c r="A187" s="8">
        <v>45762</v>
      </c>
      <c r="B187" s="9">
        <v>20730</v>
      </c>
      <c r="C187" s="22" t="s">
        <v>266</v>
      </c>
      <c r="D187" s="11" t="s">
        <v>210</v>
      </c>
      <c r="E187" s="3">
        <v>247963</v>
      </c>
      <c r="F187" s="12"/>
      <c r="G187" s="13" t="s">
        <v>107</v>
      </c>
      <c r="H187" s="13"/>
      <c r="I187" s="24"/>
      <c r="J187" s="25">
        <v>1100</v>
      </c>
      <c r="K187" s="26">
        <f t="shared" si="14"/>
        <v>1100</v>
      </c>
      <c r="L187" s="8">
        <v>45761</v>
      </c>
    </row>
    <row r="188" spans="1:12">
      <c r="A188" s="14"/>
      <c r="B188" s="15"/>
      <c r="C188" s="16"/>
      <c r="D188" s="17" t="s">
        <v>211</v>
      </c>
      <c r="E188" s="7"/>
      <c r="F188" s="18"/>
      <c r="G188" s="19" t="s">
        <v>107</v>
      </c>
      <c r="H188" s="19"/>
      <c r="I188" s="27"/>
      <c r="J188" s="25">
        <v>-222.29</v>
      </c>
      <c r="K188" s="26">
        <f t="shared" si="14"/>
        <v>-222.29</v>
      </c>
      <c r="L188" s="14"/>
    </row>
    <row r="189" spans="1:12">
      <c r="A189" s="20" t="s">
        <v>212</v>
      </c>
      <c r="B189" s="21"/>
      <c r="C189" s="21"/>
      <c r="D189" s="21"/>
      <c r="E189" s="21"/>
      <c r="F189" s="21"/>
      <c r="G189" s="21"/>
      <c r="H189" s="21"/>
      <c r="I189" s="28"/>
      <c r="J189" s="30">
        <f>SUM(J187:J188)</f>
        <v>877.71</v>
      </c>
      <c r="K189" s="34">
        <f t="shared" si="14"/>
        <v>877.71</v>
      </c>
      <c r="L189" s="14"/>
    </row>
    <row r="190" ht="10.5" spans="1:10">
      <c r="A190" s="2"/>
      <c r="I190" s="31" t="s">
        <v>237</v>
      </c>
      <c r="J190" s="32">
        <f>SUM(J102,J105,J108,J111,J114,J117,J120,J123,J126,J129,J132,J135,J138,J141,J144,J147,J150,J153,J156,J159,J162,J165,J168,J171,J174,J177,J180,J183,J186,J189)</f>
        <v>12563.54</v>
      </c>
    </row>
    <row r="191" ht="10.5" spans="1:10">
      <c r="A191" s="2" t="s">
        <v>24</v>
      </c>
      <c r="D191" s="2" t="s">
        <v>25</v>
      </c>
      <c r="I191" s="33"/>
      <c r="J191" s="32"/>
    </row>
    <row r="192" spans="1:1">
      <c r="A192" s="2"/>
    </row>
    <row r="193" spans="1:1">
      <c r="A193" s="2"/>
    </row>
    <row r="194" spans="1:4">
      <c r="A194" s="2" t="s">
        <v>26</v>
      </c>
      <c r="D194" s="2" t="s">
        <v>27</v>
      </c>
    </row>
    <row r="195" spans="1:4">
      <c r="A195" s="1" t="s">
        <v>28</v>
      </c>
      <c r="D195" s="1" t="s">
        <v>29</v>
      </c>
    </row>
    <row r="202" spans="1:1">
      <c r="A202" s="2" t="s">
        <v>0</v>
      </c>
    </row>
    <row r="203" spans="1:1">
      <c r="A203" s="2" t="s">
        <v>1</v>
      </c>
    </row>
    <row r="205" spans="1:12">
      <c r="A205" s="3" t="s">
        <v>2</v>
      </c>
      <c r="B205" s="3" t="s">
        <v>3</v>
      </c>
      <c r="C205" s="3" t="s">
        <v>4</v>
      </c>
      <c r="D205" s="3" t="s">
        <v>5</v>
      </c>
      <c r="E205" s="3" t="s">
        <v>208</v>
      </c>
      <c r="F205" s="3" t="s">
        <v>7</v>
      </c>
      <c r="G205" s="4" t="s">
        <v>8</v>
      </c>
      <c r="H205" s="5"/>
      <c r="I205" s="5"/>
      <c r="J205" s="23"/>
      <c r="K205" s="3" t="s">
        <v>9</v>
      </c>
      <c r="L205" s="3" t="s">
        <v>10</v>
      </c>
    </row>
    <row r="206" spans="1:12">
      <c r="A206" s="6"/>
      <c r="B206" s="6"/>
      <c r="C206" s="6"/>
      <c r="D206" s="6"/>
      <c r="E206" s="6"/>
      <c r="F206" s="6"/>
      <c r="G206" s="3" t="s">
        <v>11</v>
      </c>
      <c r="H206" s="3" t="s">
        <v>12</v>
      </c>
      <c r="I206" s="3" t="s">
        <v>13</v>
      </c>
      <c r="J206" s="3" t="s">
        <v>14</v>
      </c>
      <c r="K206" s="6"/>
      <c r="L206" s="6"/>
    </row>
    <row r="207" spans="1:1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>
      <c r="A208" s="8">
        <v>45775</v>
      </c>
      <c r="B208" s="9">
        <v>20804</v>
      </c>
      <c r="C208" s="22" t="s">
        <v>267</v>
      </c>
      <c r="D208" s="11" t="s">
        <v>210</v>
      </c>
      <c r="E208" s="3">
        <v>250472</v>
      </c>
      <c r="F208" s="12"/>
      <c r="G208" s="13" t="s">
        <v>107</v>
      </c>
      <c r="H208" s="13"/>
      <c r="I208" s="24"/>
      <c r="J208" s="25">
        <v>200</v>
      </c>
      <c r="K208" s="26">
        <f t="shared" ref="K208:K271" si="15">J208+F208</f>
        <v>200</v>
      </c>
      <c r="L208" s="8">
        <v>45768</v>
      </c>
    </row>
    <row r="209" spans="1:12">
      <c r="A209" s="14"/>
      <c r="B209" s="15"/>
      <c r="C209" s="16"/>
      <c r="D209" s="17" t="s">
        <v>211</v>
      </c>
      <c r="E209" s="7"/>
      <c r="F209" s="18"/>
      <c r="G209" s="19" t="s">
        <v>107</v>
      </c>
      <c r="H209" s="19"/>
      <c r="I209" s="27"/>
      <c r="J209" s="25">
        <v>-40.84</v>
      </c>
      <c r="K209" s="26">
        <f t="shared" si="15"/>
        <v>-40.84</v>
      </c>
      <c r="L209" s="14"/>
    </row>
    <row r="210" spans="1:12">
      <c r="A210" s="20" t="s">
        <v>212</v>
      </c>
      <c r="B210" s="21"/>
      <c r="C210" s="21"/>
      <c r="D210" s="21"/>
      <c r="E210" s="21"/>
      <c r="F210" s="21"/>
      <c r="G210" s="21"/>
      <c r="H210" s="21"/>
      <c r="I210" s="28"/>
      <c r="J210" s="30">
        <f>SUM(J208:J209)</f>
        <v>159.16</v>
      </c>
      <c r="K210" s="34">
        <f t="shared" si="15"/>
        <v>159.16</v>
      </c>
      <c r="L210" s="14"/>
    </row>
    <row r="211" spans="1:12">
      <c r="A211" s="8">
        <v>45775</v>
      </c>
      <c r="B211" s="9">
        <v>20804</v>
      </c>
      <c r="C211" s="22" t="s">
        <v>268</v>
      </c>
      <c r="D211" s="11" t="s">
        <v>210</v>
      </c>
      <c r="E211" s="3">
        <v>250468</v>
      </c>
      <c r="F211" s="12"/>
      <c r="G211" s="13" t="s">
        <v>107</v>
      </c>
      <c r="H211" s="13"/>
      <c r="I211" s="24"/>
      <c r="J211" s="25">
        <v>4485</v>
      </c>
      <c r="K211" s="26">
        <f t="shared" si="15"/>
        <v>4485</v>
      </c>
      <c r="L211" s="8">
        <v>45768</v>
      </c>
    </row>
    <row r="212" spans="1:12">
      <c r="A212" s="14"/>
      <c r="B212" s="15"/>
      <c r="C212" s="16"/>
      <c r="D212" s="17" t="s">
        <v>211</v>
      </c>
      <c r="E212" s="7"/>
      <c r="F212" s="18"/>
      <c r="G212" s="19" t="s">
        <v>107</v>
      </c>
      <c r="H212" s="19"/>
      <c r="I212" s="27"/>
      <c r="J212" s="25">
        <v>-886.96</v>
      </c>
      <c r="K212" s="26">
        <f t="shared" si="15"/>
        <v>-886.96</v>
      </c>
      <c r="L212" s="14"/>
    </row>
    <row r="213" spans="1:12">
      <c r="A213" s="20" t="s">
        <v>212</v>
      </c>
      <c r="B213" s="21"/>
      <c r="C213" s="21"/>
      <c r="D213" s="21"/>
      <c r="E213" s="21"/>
      <c r="F213" s="21"/>
      <c r="G213" s="21"/>
      <c r="H213" s="21"/>
      <c r="I213" s="28"/>
      <c r="J213" s="30">
        <f>SUM(J211:J212)</f>
        <v>3598.04</v>
      </c>
      <c r="K213" s="34">
        <f t="shared" si="15"/>
        <v>3598.04</v>
      </c>
      <c r="L213" s="14"/>
    </row>
    <row r="214" spans="1:12">
      <c r="A214" s="8">
        <v>45775</v>
      </c>
      <c r="B214" s="9">
        <v>20804</v>
      </c>
      <c r="C214" s="22" t="s">
        <v>269</v>
      </c>
      <c r="D214" s="11" t="s">
        <v>210</v>
      </c>
      <c r="E214" s="3">
        <v>250456</v>
      </c>
      <c r="F214" s="12"/>
      <c r="G214" s="13" t="s">
        <v>107</v>
      </c>
      <c r="H214" s="13"/>
      <c r="I214" s="24"/>
      <c r="J214" s="25">
        <v>200</v>
      </c>
      <c r="K214" s="26">
        <f t="shared" si="15"/>
        <v>200</v>
      </c>
      <c r="L214" s="8">
        <v>45768</v>
      </c>
    </row>
    <row r="215" spans="1:12">
      <c r="A215" s="14"/>
      <c r="B215" s="15"/>
      <c r="C215" s="16"/>
      <c r="D215" s="17" t="s">
        <v>211</v>
      </c>
      <c r="E215" s="7"/>
      <c r="F215" s="18"/>
      <c r="G215" s="19" t="s">
        <v>107</v>
      </c>
      <c r="H215" s="19"/>
      <c r="I215" s="27"/>
      <c r="J215" s="25">
        <v>-39.99</v>
      </c>
      <c r="K215" s="26">
        <f t="shared" si="15"/>
        <v>-39.99</v>
      </c>
      <c r="L215" s="14"/>
    </row>
    <row r="216" spans="1:12">
      <c r="A216" s="20" t="s">
        <v>212</v>
      </c>
      <c r="B216" s="21"/>
      <c r="C216" s="21"/>
      <c r="D216" s="21"/>
      <c r="E216" s="21"/>
      <c r="F216" s="21"/>
      <c r="G216" s="21"/>
      <c r="H216" s="21"/>
      <c r="I216" s="28"/>
      <c r="J216" s="30">
        <f>SUM(J214:J215)</f>
        <v>160.01</v>
      </c>
      <c r="K216" s="34">
        <f t="shared" si="15"/>
        <v>160.01</v>
      </c>
      <c r="L216" s="14"/>
    </row>
    <row r="217" spans="1:12">
      <c r="A217" s="8">
        <v>45775</v>
      </c>
      <c r="B217" s="9">
        <v>20804</v>
      </c>
      <c r="C217" s="22" t="s">
        <v>270</v>
      </c>
      <c r="D217" s="11" t="s">
        <v>210</v>
      </c>
      <c r="E217" s="3">
        <v>250006</v>
      </c>
      <c r="F217" s="12"/>
      <c r="G217" s="13" t="s">
        <v>107</v>
      </c>
      <c r="H217" s="13"/>
      <c r="I217" s="24"/>
      <c r="J217" s="25">
        <v>1100</v>
      </c>
      <c r="K217" s="26">
        <f t="shared" si="15"/>
        <v>1100</v>
      </c>
      <c r="L217" s="8">
        <v>45768</v>
      </c>
    </row>
    <row r="218" spans="1:12">
      <c r="A218" s="14"/>
      <c r="B218" s="15"/>
      <c r="C218" s="16"/>
      <c r="D218" s="17" t="s">
        <v>211</v>
      </c>
      <c r="E218" s="7"/>
      <c r="F218" s="18"/>
      <c r="G218" s="19" t="s">
        <v>107</v>
      </c>
      <c r="H218" s="19"/>
      <c r="I218" s="27"/>
      <c r="J218" s="25">
        <v>-219.92</v>
      </c>
      <c r="K218" s="26">
        <f t="shared" si="15"/>
        <v>-219.92</v>
      </c>
      <c r="L218" s="14"/>
    </row>
    <row r="219" spans="1:12">
      <c r="A219" s="20" t="s">
        <v>212</v>
      </c>
      <c r="B219" s="21"/>
      <c r="C219" s="21"/>
      <c r="D219" s="21"/>
      <c r="E219" s="21"/>
      <c r="F219" s="21"/>
      <c r="G219" s="21"/>
      <c r="H219" s="21"/>
      <c r="I219" s="28"/>
      <c r="J219" s="30">
        <f>SUM(J217:J218)</f>
        <v>880.08</v>
      </c>
      <c r="K219" s="34">
        <f t="shared" si="15"/>
        <v>880.08</v>
      </c>
      <c r="L219" s="14"/>
    </row>
    <row r="220" spans="1:12">
      <c r="A220" s="8">
        <v>45775</v>
      </c>
      <c r="B220" s="9">
        <v>20804</v>
      </c>
      <c r="C220" s="22" t="s">
        <v>271</v>
      </c>
      <c r="D220" s="11" t="s">
        <v>210</v>
      </c>
      <c r="E220" s="3">
        <v>250478</v>
      </c>
      <c r="F220" s="12"/>
      <c r="G220" s="13" t="s">
        <v>107</v>
      </c>
      <c r="H220" s="13"/>
      <c r="I220" s="24"/>
      <c r="J220" s="25">
        <v>350</v>
      </c>
      <c r="K220" s="26">
        <f t="shared" si="15"/>
        <v>350</v>
      </c>
      <c r="L220" s="8">
        <v>45768</v>
      </c>
    </row>
    <row r="221" spans="1:12">
      <c r="A221" s="14"/>
      <c r="B221" s="15"/>
      <c r="C221" s="16"/>
      <c r="D221" s="17" t="s">
        <v>211</v>
      </c>
      <c r="E221" s="7"/>
      <c r="F221" s="18"/>
      <c r="G221" s="19" t="s">
        <v>107</v>
      </c>
      <c r="H221" s="19"/>
      <c r="I221" s="27"/>
      <c r="J221" s="25">
        <v>-75.69</v>
      </c>
      <c r="K221" s="26">
        <f t="shared" si="15"/>
        <v>-75.69</v>
      </c>
      <c r="L221" s="14"/>
    </row>
    <row r="222" spans="1:12">
      <c r="A222" s="20" t="s">
        <v>212</v>
      </c>
      <c r="B222" s="21"/>
      <c r="C222" s="21"/>
      <c r="D222" s="21"/>
      <c r="E222" s="21"/>
      <c r="F222" s="21"/>
      <c r="G222" s="21"/>
      <c r="H222" s="21"/>
      <c r="I222" s="28"/>
      <c r="J222" s="30">
        <f>SUM(J220:J221)</f>
        <v>274.31</v>
      </c>
      <c r="K222" s="34">
        <f t="shared" si="15"/>
        <v>274.31</v>
      </c>
      <c r="L222" s="14"/>
    </row>
    <row r="223" spans="1:12">
      <c r="A223" s="8">
        <v>45775</v>
      </c>
      <c r="B223" s="9">
        <v>20804</v>
      </c>
      <c r="C223" s="22" t="s">
        <v>272</v>
      </c>
      <c r="D223" s="11" t="s">
        <v>210</v>
      </c>
      <c r="E223" s="3">
        <v>250484</v>
      </c>
      <c r="F223" s="12"/>
      <c r="G223" s="13" t="s">
        <v>107</v>
      </c>
      <c r="H223" s="13"/>
      <c r="I223" s="24"/>
      <c r="J223" s="25">
        <v>350</v>
      </c>
      <c r="K223" s="26">
        <f t="shared" si="15"/>
        <v>350</v>
      </c>
      <c r="L223" s="8">
        <v>45768</v>
      </c>
    </row>
    <row r="224" spans="1:12">
      <c r="A224" s="14"/>
      <c r="B224" s="15"/>
      <c r="C224" s="16"/>
      <c r="D224" s="17" t="s">
        <v>211</v>
      </c>
      <c r="E224" s="7"/>
      <c r="F224" s="18"/>
      <c r="G224" s="19" t="s">
        <v>107</v>
      </c>
      <c r="H224" s="19"/>
      <c r="I224" s="27"/>
      <c r="J224" s="25">
        <v>-75.69</v>
      </c>
      <c r="K224" s="26">
        <f t="shared" si="15"/>
        <v>-75.69</v>
      </c>
      <c r="L224" s="14"/>
    </row>
    <row r="225" spans="1:12">
      <c r="A225" s="20" t="s">
        <v>212</v>
      </c>
      <c r="B225" s="21"/>
      <c r="C225" s="21"/>
      <c r="D225" s="21"/>
      <c r="E225" s="21"/>
      <c r="F225" s="21"/>
      <c r="G225" s="21"/>
      <c r="H225" s="21"/>
      <c r="I225" s="28"/>
      <c r="J225" s="30">
        <f>SUM(J223:J224)</f>
        <v>274.31</v>
      </c>
      <c r="K225" s="34">
        <f t="shared" si="15"/>
        <v>274.31</v>
      </c>
      <c r="L225" s="14"/>
    </row>
    <row r="226" spans="1:12">
      <c r="A226" s="8">
        <v>45775</v>
      </c>
      <c r="B226" s="9">
        <v>20804</v>
      </c>
      <c r="C226" s="22" t="s">
        <v>273</v>
      </c>
      <c r="D226" s="11" t="s">
        <v>210</v>
      </c>
      <c r="E226" s="3">
        <v>250475</v>
      </c>
      <c r="F226" s="12"/>
      <c r="G226" s="13" t="s">
        <v>107</v>
      </c>
      <c r="H226" s="13"/>
      <c r="I226" s="24"/>
      <c r="J226" s="25">
        <v>1100</v>
      </c>
      <c r="K226" s="26">
        <f t="shared" si="15"/>
        <v>1100</v>
      </c>
      <c r="L226" s="8">
        <v>45768</v>
      </c>
    </row>
    <row r="227" spans="1:12">
      <c r="A227" s="14"/>
      <c r="B227" s="15"/>
      <c r="C227" s="16"/>
      <c r="D227" s="17" t="s">
        <v>211</v>
      </c>
      <c r="E227" s="7"/>
      <c r="F227" s="18"/>
      <c r="G227" s="19" t="s">
        <v>107</v>
      </c>
      <c r="H227" s="19"/>
      <c r="I227" s="27"/>
      <c r="J227" s="25">
        <v>-222.14</v>
      </c>
      <c r="K227" s="26">
        <f t="shared" si="15"/>
        <v>-222.14</v>
      </c>
      <c r="L227" s="14"/>
    </row>
    <row r="228" spans="1:12">
      <c r="A228" s="20" t="s">
        <v>212</v>
      </c>
      <c r="B228" s="21"/>
      <c r="C228" s="21"/>
      <c r="D228" s="21"/>
      <c r="E228" s="21"/>
      <c r="F228" s="21"/>
      <c r="G228" s="21"/>
      <c r="H228" s="21"/>
      <c r="I228" s="28"/>
      <c r="J228" s="30">
        <f>SUM(J226:J227)</f>
        <v>877.86</v>
      </c>
      <c r="K228" s="34">
        <f t="shared" si="15"/>
        <v>877.86</v>
      </c>
      <c r="L228" s="14"/>
    </row>
    <row r="229" spans="1:12">
      <c r="A229" s="8">
        <v>45775</v>
      </c>
      <c r="B229" s="9">
        <v>20804</v>
      </c>
      <c r="C229" s="22" t="s">
        <v>274</v>
      </c>
      <c r="D229" s="11" t="s">
        <v>210</v>
      </c>
      <c r="E229" s="3">
        <v>250452</v>
      </c>
      <c r="F229" s="12"/>
      <c r="G229" s="13" t="s">
        <v>107</v>
      </c>
      <c r="H229" s="13"/>
      <c r="I229" s="24"/>
      <c r="J229" s="25">
        <v>200</v>
      </c>
      <c r="K229" s="26">
        <f t="shared" si="15"/>
        <v>200</v>
      </c>
      <c r="L229" s="8">
        <v>45768</v>
      </c>
    </row>
    <row r="230" spans="1:12">
      <c r="A230" s="14"/>
      <c r="B230" s="15"/>
      <c r="C230" s="16"/>
      <c r="D230" s="17" t="s">
        <v>211</v>
      </c>
      <c r="E230" s="7"/>
      <c r="F230" s="18"/>
      <c r="G230" s="19" t="s">
        <v>107</v>
      </c>
      <c r="H230" s="19"/>
      <c r="I230" s="27"/>
      <c r="J230" s="25">
        <v>-40.84</v>
      </c>
      <c r="K230" s="26">
        <f t="shared" si="15"/>
        <v>-40.84</v>
      </c>
      <c r="L230" s="14"/>
    </row>
    <row r="231" spans="1:12">
      <c r="A231" s="20" t="s">
        <v>212</v>
      </c>
      <c r="B231" s="21"/>
      <c r="C231" s="21"/>
      <c r="D231" s="21"/>
      <c r="E231" s="21"/>
      <c r="F231" s="21"/>
      <c r="G231" s="21"/>
      <c r="H231" s="21"/>
      <c r="I231" s="28"/>
      <c r="J231" s="30">
        <f>SUM(J229:J230)</f>
        <v>159.16</v>
      </c>
      <c r="K231" s="34">
        <f t="shared" si="15"/>
        <v>159.16</v>
      </c>
      <c r="L231" s="14"/>
    </row>
    <row r="232" spans="1:12">
      <c r="A232" s="8">
        <v>45775</v>
      </c>
      <c r="B232" s="9">
        <v>20804</v>
      </c>
      <c r="C232" s="22" t="s">
        <v>275</v>
      </c>
      <c r="D232" s="11" t="s">
        <v>210</v>
      </c>
      <c r="E232" s="3">
        <v>250460</v>
      </c>
      <c r="F232" s="12"/>
      <c r="G232" s="13" t="s">
        <v>107</v>
      </c>
      <c r="H232" s="13"/>
      <c r="I232" s="24"/>
      <c r="J232" s="25">
        <v>200</v>
      </c>
      <c r="K232" s="26">
        <f t="shared" si="15"/>
        <v>200</v>
      </c>
      <c r="L232" s="8">
        <v>45768</v>
      </c>
    </row>
    <row r="233" spans="1:12">
      <c r="A233" s="14"/>
      <c r="B233" s="15"/>
      <c r="C233" s="16"/>
      <c r="D233" s="17" t="s">
        <v>211</v>
      </c>
      <c r="E233" s="7"/>
      <c r="F233" s="18"/>
      <c r="G233" s="19" t="s">
        <v>107</v>
      </c>
      <c r="H233" s="19"/>
      <c r="I233" s="27"/>
      <c r="J233" s="25">
        <v>-39.99</v>
      </c>
      <c r="K233" s="26">
        <f t="shared" si="15"/>
        <v>-39.99</v>
      </c>
      <c r="L233" s="14"/>
    </row>
    <row r="234" spans="1:12">
      <c r="A234" s="20" t="s">
        <v>212</v>
      </c>
      <c r="B234" s="21"/>
      <c r="C234" s="21"/>
      <c r="D234" s="21"/>
      <c r="E234" s="21"/>
      <c r="F234" s="21"/>
      <c r="G234" s="21"/>
      <c r="H234" s="21"/>
      <c r="I234" s="28"/>
      <c r="J234" s="30">
        <f>SUM(J232:J233)</f>
        <v>160.01</v>
      </c>
      <c r="K234" s="34">
        <f t="shared" si="15"/>
        <v>160.01</v>
      </c>
      <c r="L234" s="14"/>
    </row>
    <row r="235" spans="1:12">
      <c r="A235" s="8">
        <v>45775</v>
      </c>
      <c r="B235" s="9">
        <v>20804</v>
      </c>
      <c r="C235" s="22" t="s">
        <v>276</v>
      </c>
      <c r="D235" s="11" t="s">
        <v>210</v>
      </c>
      <c r="E235" s="3">
        <v>250451</v>
      </c>
      <c r="F235" s="12"/>
      <c r="G235" s="13" t="s">
        <v>107</v>
      </c>
      <c r="H235" s="13"/>
      <c r="I235" s="24"/>
      <c r="J235" s="25">
        <v>400</v>
      </c>
      <c r="K235" s="26">
        <f t="shared" si="15"/>
        <v>400</v>
      </c>
      <c r="L235" s="8">
        <v>45768</v>
      </c>
    </row>
    <row r="236" spans="1:12">
      <c r="A236" s="14"/>
      <c r="B236" s="15"/>
      <c r="C236" s="16"/>
      <c r="D236" s="17" t="s">
        <v>211</v>
      </c>
      <c r="E236" s="7"/>
      <c r="F236" s="18"/>
      <c r="G236" s="19" t="s">
        <v>107</v>
      </c>
      <c r="H236" s="19"/>
      <c r="I236" s="27"/>
      <c r="J236" s="25">
        <v>-86.38</v>
      </c>
      <c r="K236" s="26">
        <f t="shared" si="15"/>
        <v>-86.38</v>
      </c>
      <c r="L236" s="14"/>
    </row>
    <row r="237" spans="1:12">
      <c r="A237" s="20" t="s">
        <v>212</v>
      </c>
      <c r="B237" s="21"/>
      <c r="C237" s="21"/>
      <c r="D237" s="21"/>
      <c r="E237" s="21"/>
      <c r="F237" s="21"/>
      <c r="G237" s="21"/>
      <c r="H237" s="21"/>
      <c r="I237" s="28"/>
      <c r="J237" s="30">
        <f>SUM(J235:J236)</f>
        <v>313.62</v>
      </c>
      <c r="K237" s="34">
        <f t="shared" si="15"/>
        <v>313.62</v>
      </c>
      <c r="L237" s="14"/>
    </row>
    <row r="238" spans="1:12">
      <c r="A238" s="8">
        <v>45775</v>
      </c>
      <c r="B238" s="9">
        <v>20804</v>
      </c>
      <c r="C238" s="22" t="s">
        <v>277</v>
      </c>
      <c r="D238" s="11" t="s">
        <v>210</v>
      </c>
      <c r="E238" s="3">
        <v>250007</v>
      </c>
      <c r="F238" s="12"/>
      <c r="G238" s="13" t="s">
        <v>107</v>
      </c>
      <c r="H238" s="13"/>
      <c r="I238" s="24"/>
      <c r="J238" s="25">
        <v>200</v>
      </c>
      <c r="K238" s="26">
        <f t="shared" si="15"/>
        <v>200</v>
      </c>
      <c r="L238" s="8">
        <v>45768</v>
      </c>
    </row>
    <row r="239" spans="1:12">
      <c r="A239" s="14"/>
      <c r="B239" s="15"/>
      <c r="C239" s="16"/>
      <c r="D239" s="17" t="s">
        <v>211</v>
      </c>
      <c r="E239" s="7"/>
      <c r="F239" s="18"/>
      <c r="G239" s="19" t="s">
        <v>107</v>
      </c>
      <c r="H239" s="19"/>
      <c r="I239" s="27"/>
      <c r="J239" s="25">
        <v>-39.99</v>
      </c>
      <c r="K239" s="26">
        <f t="shared" si="15"/>
        <v>-39.99</v>
      </c>
      <c r="L239" s="14"/>
    </row>
    <row r="240" spans="1:12">
      <c r="A240" s="20" t="s">
        <v>212</v>
      </c>
      <c r="B240" s="21"/>
      <c r="C240" s="21"/>
      <c r="D240" s="21"/>
      <c r="E240" s="21"/>
      <c r="F240" s="21"/>
      <c r="G240" s="21"/>
      <c r="H240" s="21"/>
      <c r="I240" s="28"/>
      <c r="J240" s="30">
        <f>SUM(J238:J239)</f>
        <v>160.01</v>
      </c>
      <c r="K240" s="34">
        <f t="shared" si="15"/>
        <v>160.01</v>
      </c>
      <c r="L240" s="14"/>
    </row>
    <row r="241" spans="1:12">
      <c r="A241" s="8">
        <v>45775</v>
      </c>
      <c r="B241" s="9">
        <v>20804</v>
      </c>
      <c r="C241" s="22" t="s">
        <v>278</v>
      </c>
      <c r="D241" s="11" t="s">
        <v>210</v>
      </c>
      <c r="E241" s="3">
        <v>249898</v>
      </c>
      <c r="F241" s="12"/>
      <c r="G241" s="13" t="s">
        <v>107</v>
      </c>
      <c r="H241" s="13"/>
      <c r="I241" s="24"/>
      <c r="J241" s="25">
        <v>200</v>
      </c>
      <c r="K241" s="26">
        <f t="shared" si="15"/>
        <v>200</v>
      </c>
      <c r="L241" s="8">
        <v>45768</v>
      </c>
    </row>
    <row r="242" spans="1:12">
      <c r="A242" s="14"/>
      <c r="B242" s="15"/>
      <c r="C242" s="16"/>
      <c r="D242" s="17" t="s">
        <v>211</v>
      </c>
      <c r="E242" s="7"/>
      <c r="F242" s="18"/>
      <c r="G242" s="19" t="s">
        <v>107</v>
      </c>
      <c r="H242" s="19"/>
      <c r="I242" s="27"/>
      <c r="J242" s="25">
        <v>-40.84</v>
      </c>
      <c r="K242" s="26">
        <f t="shared" si="15"/>
        <v>-40.84</v>
      </c>
      <c r="L242" s="14"/>
    </row>
    <row r="243" spans="1:12">
      <c r="A243" s="20" t="s">
        <v>212</v>
      </c>
      <c r="B243" s="21"/>
      <c r="C243" s="21"/>
      <c r="D243" s="21"/>
      <c r="E243" s="21"/>
      <c r="F243" s="21"/>
      <c r="G243" s="21"/>
      <c r="H243" s="21"/>
      <c r="I243" s="28"/>
      <c r="J243" s="30">
        <f>SUM(J241:J242)</f>
        <v>159.16</v>
      </c>
      <c r="K243" s="34">
        <f t="shared" si="15"/>
        <v>159.16</v>
      </c>
      <c r="L243" s="14"/>
    </row>
    <row r="244" spans="1:12">
      <c r="A244" s="8">
        <v>45775</v>
      </c>
      <c r="B244" s="9">
        <v>20804</v>
      </c>
      <c r="C244" s="22" t="s">
        <v>279</v>
      </c>
      <c r="D244" s="11" t="s">
        <v>210</v>
      </c>
      <c r="E244" s="3">
        <v>249746</v>
      </c>
      <c r="F244" s="12"/>
      <c r="G244" s="13" t="s">
        <v>107</v>
      </c>
      <c r="H244" s="13"/>
      <c r="I244" s="24"/>
      <c r="J244" s="25">
        <v>200</v>
      </c>
      <c r="K244" s="26">
        <f t="shared" si="15"/>
        <v>200</v>
      </c>
      <c r="L244" s="8">
        <v>45768</v>
      </c>
    </row>
    <row r="245" spans="1:12">
      <c r="A245" s="14"/>
      <c r="B245" s="15"/>
      <c r="C245" s="16"/>
      <c r="D245" s="17" t="s">
        <v>211</v>
      </c>
      <c r="E245" s="7"/>
      <c r="F245" s="18"/>
      <c r="G245" s="19" t="s">
        <v>107</v>
      </c>
      <c r="H245" s="19"/>
      <c r="I245" s="27"/>
      <c r="J245" s="25">
        <v>-48.4</v>
      </c>
      <c r="K245" s="26">
        <f t="shared" si="15"/>
        <v>-48.4</v>
      </c>
      <c r="L245" s="14"/>
    </row>
    <row r="246" spans="1:12">
      <c r="A246" s="20" t="s">
        <v>212</v>
      </c>
      <c r="B246" s="21"/>
      <c r="C246" s="21"/>
      <c r="D246" s="21"/>
      <c r="E246" s="21"/>
      <c r="F246" s="21"/>
      <c r="G246" s="21"/>
      <c r="H246" s="21"/>
      <c r="I246" s="28"/>
      <c r="J246" s="30">
        <f>SUM(J244:J245)</f>
        <v>151.6</v>
      </c>
      <c r="K246" s="34">
        <f t="shared" si="15"/>
        <v>151.6</v>
      </c>
      <c r="L246" s="14"/>
    </row>
    <row r="247" spans="1:12">
      <c r="A247" s="8">
        <v>45775</v>
      </c>
      <c r="B247" s="9">
        <v>20804</v>
      </c>
      <c r="C247" s="22" t="s">
        <v>280</v>
      </c>
      <c r="D247" s="11" t="s">
        <v>210</v>
      </c>
      <c r="E247" s="3">
        <v>249752</v>
      </c>
      <c r="F247" s="12"/>
      <c r="G247" s="13" t="s">
        <v>107</v>
      </c>
      <c r="H247" s="13"/>
      <c r="I247" s="24"/>
      <c r="J247" s="25">
        <v>200</v>
      </c>
      <c r="K247" s="26">
        <f t="shared" si="15"/>
        <v>200</v>
      </c>
      <c r="L247" s="8">
        <v>45768</v>
      </c>
    </row>
    <row r="248" spans="1:12">
      <c r="A248" s="14"/>
      <c r="B248" s="15"/>
      <c r="C248" s="16"/>
      <c r="D248" s="17" t="s">
        <v>211</v>
      </c>
      <c r="E248" s="7"/>
      <c r="F248" s="18"/>
      <c r="G248" s="19" t="s">
        <v>107</v>
      </c>
      <c r="H248" s="19"/>
      <c r="I248" s="27"/>
      <c r="J248" s="25">
        <v>-39.99</v>
      </c>
      <c r="K248" s="26">
        <f t="shared" si="15"/>
        <v>-39.99</v>
      </c>
      <c r="L248" s="14"/>
    </row>
    <row r="249" spans="1:12">
      <c r="A249" s="20" t="s">
        <v>212</v>
      </c>
      <c r="B249" s="21"/>
      <c r="C249" s="21"/>
      <c r="D249" s="21"/>
      <c r="E249" s="21"/>
      <c r="F249" s="21"/>
      <c r="G249" s="21"/>
      <c r="H249" s="21"/>
      <c r="I249" s="28"/>
      <c r="J249" s="30">
        <f>SUM(J247:J248)</f>
        <v>160.01</v>
      </c>
      <c r="K249" s="34">
        <f t="shared" si="15"/>
        <v>160.01</v>
      </c>
      <c r="L249" s="14"/>
    </row>
    <row r="250" spans="1:12">
      <c r="A250" s="8">
        <v>45775</v>
      </c>
      <c r="B250" s="9">
        <v>20804</v>
      </c>
      <c r="C250" s="22" t="s">
        <v>281</v>
      </c>
      <c r="D250" s="11" t="s">
        <v>210</v>
      </c>
      <c r="E250" s="3">
        <v>249757</v>
      </c>
      <c r="F250" s="12"/>
      <c r="G250" s="13" t="s">
        <v>107</v>
      </c>
      <c r="H250" s="13"/>
      <c r="I250" s="24"/>
      <c r="J250" s="25">
        <v>1100</v>
      </c>
      <c r="K250" s="26">
        <f t="shared" si="15"/>
        <v>1100</v>
      </c>
      <c r="L250" s="8">
        <v>45768</v>
      </c>
    </row>
    <row r="251" spans="1:12">
      <c r="A251" s="14"/>
      <c r="B251" s="15"/>
      <c r="C251" s="16"/>
      <c r="D251" s="17" t="s">
        <v>211</v>
      </c>
      <c r="E251" s="7"/>
      <c r="F251" s="18"/>
      <c r="G251" s="19" t="s">
        <v>107</v>
      </c>
      <c r="H251" s="19"/>
      <c r="I251" s="27"/>
      <c r="J251" s="25">
        <v>-219.92</v>
      </c>
      <c r="K251" s="26">
        <f t="shared" si="15"/>
        <v>-219.92</v>
      </c>
      <c r="L251" s="14"/>
    </row>
    <row r="252" spans="1:12">
      <c r="A252" s="20" t="s">
        <v>212</v>
      </c>
      <c r="B252" s="21"/>
      <c r="C252" s="21"/>
      <c r="D252" s="21"/>
      <c r="E252" s="21"/>
      <c r="F252" s="21"/>
      <c r="G252" s="21"/>
      <c r="H252" s="21"/>
      <c r="I252" s="28"/>
      <c r="J252" s="30">
        <f>SUM(J250:J251)</f>
        <v>880.08</v>
      </c>
      <c r="K252" s="34">
        <f t="shared" si="15"/>
        <v>880.08</v>
      </c>
      <c r="L252" s="14"/>
    </row>
    <row r="253" spans="1:12">
      <c r="A253" s="8">
        <v>45775</v>
      </c>
      <c r="B253" s="9">
        <v>20804</v>
      </c>
      <c r="C253" s="22" t="s">
        <v>282</v>
      </c>
      <c r="D253" s="11" t="s">
        <v>210</v>
      </c>
      <c r="E253" s="3">
        <v>249744</v>
      </c>
      <c r="F253" s="12"/>
      <c r="G253" s="13" t="s">
        <v>107</v>
      </c>
      <c r="H253" s="13"/>
      <c r="I253" s="24"/>
      <c r="J253" s="25">
        <v>200</v>
      </c>
      <c r="K253" s="26">
        <f t="shared" si="15"/>
        <v>200</v>
      </c>
      <c r="L253" s="8">
        <v>45768</v>
      </c>
    </row>
    <row r="254" spans="1:12">
      <c r="A254" s="14"/>
      <c r="B254" s="15"/>
      <c r="C254" s="16"/>
      <c r="D254" s="17" t="s">
        <v>211</v>
      </c>
      <c r="E254" s="7"/>
      <c r="F254" s="18"/>
      <c r="G254" s="19" t="s">
        <v>107</v>
      </c>
      <c r="H254" s="19"/>
      <c r="I254" s="27"/>
      <c r="J254" s="25">
        <v>-39.99</v>
      </c>
      <c r="K254" s="26">
        <f t="shared" si="15"/>
        <v>-39.99</v>
      </c>
      <c r="L254" s="14"/>
    </row>
    <row r="255" spans="1:12">
      <c r="A255" s="20" t="s">
        <v>212</v>
      </c>
      <c r="B255" s="21"/>
      <c r="C255" s="21"/>
      <c r="D255" s="21"/>
      <c r="E255" s="21"/>
      <c r="F255" s="21"/>
      <c r="G255" s="21"/>
      <c r="H255" s="21"/>
      <c r="I255" s="28"/>
      <c r="J255" s="30">
        <f>SUM(J253:J254)</f>
        <v>160.01</v>
      </c>
      <c r="K255" s="34">
        <f t="shared" si="15"/>
        <v>160.01</v>
      </c>
      <c r="L255" s="14"/>
    </row>
    <row r="256" spans="1:12">
      <c r="A256" s="8">
        <v>45775</v>
      </c>
      <c r="B256" s="9">
        <v>20804</v>
      </c>
      <c r="C256" s="22" t="s">
        <v>283</v>
      </c>
      <c r="D256" s="11" t="s">
        <v>210</v>
      </c>
      <c r="E256" s="3">
        <v>249754</v>
      </c>
      <c r="F256" s="12"/>
      <c r="G256" s="13" t="s">
        <v>107</v>
      </c>
      <c r="H256" s="13"/>
      <c r="I256" s="24"/>
      <c r="J256" s="25">
        <v>200</v>
      </c>
      <c r="K256" s="26">
        <f t="shared" si="15"/>
        <v>200</v>
      </c>
      <c r="L256" s="8">
        <v>45768</v>
      </c>
    </row>
    <row r="257" spans="1:12">
      <c r="A257" s="14"/>
      <c r="B257" s="15"/>
      <c r="C257" s="16"/>
      <c r="D257" s="17" t="s">
        <v>211</v>
      </c>
      <c r="E257" s="7"/>
      <c r="F257" s="18"/>
      <c r="G257" s="19" t="s">
        <v>107</v>
      </c>
      <c r="H257" s="19"/>
      <c r="I257" s="27"/>
      <c r="J257" s="25">
        <v>-43.61</v>
      </c>
      <c r="K257" s="26">
        <f t="shared" si="15"/>
        <v>-43.61</v>
      </c>
      <c r="L257" s="14"/>
    </row>
    <row r="258" spans="1:12">
      <c r="A258" s="20" t="s">
        <v>212</v>
      </c>
      <c r="B258" s="21"/>
      <c r="C258" s="21"/>
      <c r="D258" s="21"/>
      <c r="E258" s="21"/>
      <c r="F258" s="21"/>
      <c r="G258" s="21"/>
      <c r="H258" s="21"/>
      <c r="I258" s="28"/>
      <c r="J258" s="30">
        <f>SUM(J256:J257)</f>
        <v>156.39</v>
      </c>
      <c r="K258" s="34">
        <f t="shared" si="15"/>
        <v>156.39</v>
      </c>
      <c r="L258" s="14"/>
    </row>
    <row r="259" spans="1:12">
      <c r="A259" s="8">
        <v>45775</v>
      </c>
      <c r="B259" s="9">
        <v>20804</v>
      </c>
      <c r="C259" s="22" t="s">
        <v>284</v>
      </c>
      <c r="D259" s="11" t="s">
        <v>210</v>
      </c>
      <c r="E259" s="3">
        <v>249742</v>
      </c>
      <c r="F259" s="12"/>
      <c r="G259" s="13" t="s">
        <v>107</v>
      </c>
      <c r="H259" s="13"/>
      <c r="I259" s="24"/>
      <c r="J259" s="25">
        <v>200</v>
      </c>
      <c r="K259" s="26">
        <f t="shared" si="15"/>
        <v>200</v>
      </c>
      <c r="L259" s="8">
        <v>45768</v>
      </c>
    </row>
    <row r="260" spans="1:12">
      <c r="A260" s="14"/>
      <c r="B260" s="15"/>
      <c r="C260" s="16"/>
      <c r="D260" s="17" t="s">
        <v>211</v>
      </c>
      <c r="E260" s="7"/>
      <c r="F260" s="18"/>
      <c r="G260" s="19" t="s">
        <v>107</v>
      </c>
      <c r="H260" s="19"/>
      <c r="I260" s="27"/>
      <c r="J260" s="25">
        <v>-39.99</v>
      </c>
      <c r="K260" s="26">
        <f t="shared" si="15"/>
        <v>-39.99</v>
      </c>
      <c r="L260" s="14"/>
    </row>
    <row r="261" spans="1:12">
      <c r="A261" s="20" t="s">
        <v>212</v>
      </c>
      <c r="B261" s="21"/>
      <c r="C261" s="21"/>
      <c r="D261" s="21"/>
      <c r="E261" s="21"/>
      <c r="F261" s="21"/>
      <c r="G261" s="21"/>
      <c r="H261" s="21"/>
      <c r="I261" s="28"/>
      <c r="J261" s="30">
        <f>SUM(J259:J260)</f>
        <v>160.01</v>
      </c>
      <c r="K261" s="34">
        <f t="shared" si="15"/>
        <v>160.01</v>
      </c>
      <c r="L261" s="14"/>
    </row>
    <row r="262" spans="1:12">
      <c r="A262" s="8">
        <v>45775</v>
      </c>
      <c r="B262" s="9">
        <v>20804</v>
      </c>
      <c r="C262" s="22" t="s">
        <v>285</v>
      </c>
      <c r="D262" s="11" t="s">
        <v>210</v>
      </c>
      <c r="E262" s="3">
        <v>250011</v>
      </c>
      <c r="F262" s="12"/>
      <c r="G262" s="13" t="s">
        <v>107</v>
      </c>
      <c r="H262" s="13"/>
      <c r="I262" s="24"/>
      <c r="J262" s="25">
        <v>200</v>
      </c>
      <c r="K262" s="26">
        <f t="shared" si="15"/>
        <v>200</v>
      </c>
      <c r="L262" s="8">
        <v>45768</v>
      </c>
    </row>
    <row r="263" spans="1:12">
      <c r="A263" s="14"/>
      <c r="B263" s="15"/>
      <c r="C263" s="16"/>
      <c r="D263" s="17" t="s">
        <v>211</v>
      </c>
      <c r="E263" s="7"/>
      <c r="F263" s="18"/>
      <c r="G263" s="19" t="s">
        <v>107</v>
      </c>
      <c r="H263" s="19"/>
      <c r="I263" s="27"/>
      <c r="J263" s="25">
        <v>-39.99</v>
      </c>
      <c r="K263" s="26">
        <f t="shared" si="15"/>
        <v>-39.99</v>
      </c>
      <c r="L263" s="14"/>
    </row>
    <row r="264" spans="1:12">
      <c r="A264" s="20" t="s">
        <v>212</v>
      </c>
      <c r="B264" s="21"/>
      <c r="C264" s="21"/>
      <c r="D264" s="21"/>
      <c r="E264" s="21"/>
      <c r="F264" s="21"/>
      <c r="G264" s="21"/>
      <c r="H264" s="21"/>
      <c r="I264" s="28"/>
      <c r="J264" s="30">
        <f>SUM(J262:J263)</f>
        <v>160.01</v>
      </c>
      <c r="K264" s="34">
        <f t="shared" si="15"/>
        <v>160.01</v>
      </c>
      <c r="L264" s="14"/>
    </row>
    <row r="265" spans="1:12">
      <c r="A265" s="8">
        <v>45775</v>
      </c>
      <c r="B265" s="9">
        <v>20804</v>
      </c>
      <c r="C265" s="22" t="s">
        <v>286</v>
      </c>
      <c r="D265" s="11" t="s">
        <v>210</v>
      </c>
      <c r="E265" s="3">
        <v>249276</v>
      </c>
      <c r="F265" s="12"/>
      <c r="G265" s="13" t="s">
        <v>107</v>
      </c>
      <c r="H265" s="13"/>
      <c r="I265" s="24"/>
      <c r="J265" s="25">
        <v>200</v>
      </c>
      <c r="K265" s="26">
        <f t="shared" si="15"/>
        <v>200</v>
      </c>
      <c r="L265" s="8">
        <v>45768</v>
      </c>
    </row>
    <row r="266" spans="1:12">
      <c r="A266" s="14"/>
      <c r="B266" s="15"/>
      <c r="C266" s="16"/>
      <c r="D266" s="17" t="s">
        <v>211</v>
      </c>
      <c r="E266" s="7"/>
      <c r="F266" s="18"/>
      <c r="G266" s="19" t="s">
        <v>107</v>
      </c>
      <c r="H266" s="19"/>
      <c r="I266" s="27"/>
      <c r="J266" s="25">
        <v>-39.99</v>
      </c>
      <c r="K266" s="26">
        <f t="shared" si="15"/>
        <v>-39.99</v>
      </c>
      <c r="L266" s="14"/>
    </row>
    <row r="267" spans="1:12">
      <c r="A267" s="20" t="s">
        <v>212</v>
      </c>
      <c r="B267" s="21"/>
      <c r="C267" s="21"/>
      <c r="D267" s="21"/>
      <c r="E267" s="21"/>
      <c r="F267" s="21"/>
      <c r="G267" s="21"/>
      <c r="H267" s="21"/>
      <c r="I267" s="28"/>
      <c r="J267" s="30">
        <f>SUM(J265:J266)</f>
        <v>160.01</v>
      </c>
      <c r="K267" s="34">
        <f t="shared" si="15"/>
        <v>160.01</v>
      </c>
      <c r="L267" s="14"/>
    </row>
    <row r="268" spans="1:12">
      <c r="A268" s="8">
        <v>45775</v>
      </c>
      <c r="B268" s="9">
        <v>20804</v>
      </c>
      <c r="C268" s="22" t="s">
        <v>287</v>
      </c>
      <c r="D268" s="11" t="s">
        <v>210</v>
      </c>
      <c r="E268" s="3">
        <v>249612</v>
      </c>
      <c r="F268" s="12"/>
      <c r="G268" s="13" t="s">
        <v>107</v>
      </c>
      <c r="H268" s="13"/>
      <c r="I268" s="24"/>
      <c r="J268" s="25">
        <v>1100</v>
      </c>
      <c r="K268" s="26">
        <f t="shared" si="15"/>
        <v>1100</v>
      </c>
      <c r="L268" s="8">
        <v>45768</v>
      </c>
    </row>
    <row r="269" spans="1:12">
      <c r="A269" s="14"/>
      <c r="B269" s="15"/>
      <c r="C269" s="16"/>
      <c r="D269" s="17" t="s">
        <v>211</v>
      </c>
      <c r="E269" s="7"/>
      <c r="F269" s="18"/>
      <c r="G269" s="19" t="s">
        <v>107</v>
      </c>
      <c r="H269" s="19"/>
      <c r="I269" s="27"/>
      <c r="J269" s="25">
        <v>-236.5</v>
      </c>
      <c r="K269" s="26">
        <f t="shared" si="15"/>
        <v>-236.5</v>
      </c>
      <c r="L269" s="14"/>
    </row>
    <row r="270" spans="1:12">
      <c r="A270" s="20" t="s">
        <v>212</v>
      </c>
      <c r="B270" s="21"/>
      <c r="C270" s="21"/>
      <c r="D270" s="21"/>
      <c r="E270" s="21"/>
      <c r="F270" s="21"/>
      <c r="G270" s="21"/>
      <c r="H270" s="21"/>
      <c r="I270" s="28"/>
      <c r="J270" s="30">
        <f>SUM(J268:J269)</f>
        <v>863.5</v>
      </c>
      <c r="K270" s="34">
        <f t="shared" si="15"/>
        <v>863.5</v>
      </c>
      <c r="L270" s="14"/>
    </row>
    <row r="271" spans="1:12">
      <c r="A271" s="8">
        <v>45775</v>
      </c>
      <c r="B271" s="9">
        <v>20804</v>
      </c>
      <c r="C271" s="22" t="s">
        <v>288</v>
      </c>
      <c r="D271" s="11" t="s">
        <v>210</v>
      </c>
      <c r="E271" s="3">
        <v>249278</v>
      </c>
      <c r="F271" s="12"/>
      <c r="G271" s="13" t="s">
        <v>107</v>
      </c>
      <c r="H271" s="13"/>
      <c r="I271" s="24"/>
      <c r="J271" s="25">
        <v>200</v>
      </c>
      <c r="K271" s="26">
        <f t="shared" si="15"/>
        <v>200</v>
      </c>
      <c r="L271" s="8">
        <v>45768</v>
      </c>
    </row>
    <row r="272" spans="1:12">
      <c r="A272" s="14"/>
      <c r="B272" s="15"/>
      <c r="C272" s="16"/>
      <c r="D272" s="17" t="s">
        <v>211</v>
      </c>
      <c r="E272" s="7"/>
      <c r="F272" s="18"/>
      <c r="G272" s="19" t="s">
        <v>107</v>
      </c>
      <c r="H272" s="19"/>
      <c r="I272" s="27"/>
      <c r="J272" s="25">
        <v>-39.99</v>
      </c>
      <c r="K272" s="26">
        <f>J272+F272</f>
        <v>-39.99</v>
      </c>
      <c r="L272" s="14"/>
    </row>
    <row r="273" spans="1:12">
      <c r="A273" s="20" t="s">
        <v>212</v>
      </c>
      <c r="B273" s="21"/>
      <c r="C273" s="21"/>
      <c r="D273" s="21"/>
      <c r="E273" s="21"/>
      <c r="F273" s="21"/>
      <c r="G273" s="21"/>
      <c r="H273" s="21"/>
      <c r="I273" s="28"/>
      <c r="J273" s="30">
        <f>SUM(J271:J272)</f>
        <v>160.01</v>
      </c>
      <c r="K273" s="34">
        <f>J273+F273</f>
        <v>160.01</v>
      </c>
      <c r="L273" s="14"/>
    </row>
    <row r="274" ht="10.5" spans="1:10">
      <c r="A274" s="2"/>
      <c r="I274" s="31" t="s">
        <v>237</v>
      </c>
      <c r="J274" s="32">
        <f>SUM(J210,J213,J216,J219,J222,J225,J228,J231,J234,J237,J240,J243,J246,J249,J252,J255,J258,J261,J264,J267,J270,J273)</f>
        <v>10187.36</v>
      </c>
    </row>
    <row r="275" ht="10.5" spans="1:10">
      <c r="A275" s="2" t="s">
        <v>24</v>
      </c>
      <c r="D275" s="2" t="s">
        <v>25</v>
      </c>
      <c r="I275" s="33"/>
      <c r="J275" s="32"/>
    </row>
    <row r="276" spans="1:1">
      <c r="A276" s="2"/>
    </row>
    <row r="277" spans="1:1">
      <c r="A277" s="2"/>
    </row>
    <row r="278" spans="1:4">
      <c r="A278" s="2" t="s">
        <v>26</v>
      </c>
      <c r="D278" s="2" t="s">
        <v>27</v>
      </c>
    </row>
    <row r="279" spans="1:4">
      <c r="A279" s="1" t="s">
        <v>28</v>
      </c>
      <c r="D279" s="1" t="s">
        <v>29</v>
      </c>
    </row>
    <row r="289" spans="1:1">
      <c r="A289" s="2" t="s">
        <v>0</v>
      </c>
    </row>
    <row r="290" spans="1:1">
      <c r="A290" s="2" t="s">
        <v>1</v>
      </c>
    </row>
    <row r="292" spans="1:12">
      <c r="A292" s="3" t="s">
        <v>2</v>
      </c>
      <c r="B292" s="3" t="s">
        <v>3</v>
      </c>
      <c r="C292" s="3" t="s">
        <v>4</v>
      </c>
      <c r="D292" s="3" t="s">
        <v>5</v>
      </c>
      <c r="E292" s="3" t="s">
        <v>208</v>
      </c>
      <c r="F292" s="3" t="s">
        <v>7</v>
      </c>
      <c r="G292" s="4" t="s">
        <v>8</v>
      </c>
      <c r="H292" s="5"/>
      <c r="I292" s="5"/>
      <c r="J292" s="23"/>
      <c r="K292" s="3" t="s">
        <v>9</v>
      </c>
      <c r="L292" s="3" t="s">
        <v>10</v>
      </c>
    </row>
    <row r="293" spans="1:12">
      <c r="A293" s="6"/>
      <c r="B293" s="6"/>
      <c r="C293" s="6"/>
      <c r="D293" s="6"/>
      <c r="E293" s="6"/>
      <c r="F293" s="6"/>
      <c r="G293" s="3" t="s">
        <v>11</v>
      </c>
      <c r="H293" s="3" t="s">
        <v>12</v>
      </c>
      <c r="I293" s="3" t="s">
        <v>13</v>
      </c>
      <c r="J293" s="3" t="s">
        <v>14</v>
      </c>
      <c r="K293" s="6"/>
      <c r="L293" s="6"/>
    </row>
    <row r="294" spans="1:1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</row>
    <row r="295" spans="1:12">
      <c r="A295" s="8">
        <v>45776</v>
      </c>
      <c r="B295" s="9">
        <v>20839</v>
      </c>
      <c r="C295" s="10" t="s">
        <v>209</v>
      </c>
      <c r="D295" s="11" t="s">
        <v>210</v>
      </c>
      <c r="E295" s="3"/>
      <c r="F295" s="12"/>
      <c r="G295" s="13" t="s">
        <v>107</v>
      </c>
      <c r="H295" s="13"/>
      <c r="I295" s="24"/>
      <c r="J295" s="25">
        <v>-114.33</v>
      </c>
      <c r="K295" s="26">
        <f t="shared" ref="K295:K299" si="16">J295</f>
        <v>-114.33</v>
      </c>
      <c r="L295" s="8">
        <v>45775</v>
      </c>
    </row>
    <row r="296" spans="1:12">
      <c r="A296" s="14"/>
      <c r="B296" s="15"/>
      <c r="C296" s="16"/>
      <c r="D296" s="17" t="s">
        <v>211</v>
      </c>
      <c r="E296" s="7"/>
      <c r="F296" s="18"/>
      <c r="G296" s="19" t="s">
        <v>107</v>
      </c>
      <c r="H296" s="19"/>
      <c r="I296" s="27"/>
      <c r="J296" s="25"/>
      <c r="K296" s="26">
        <f t="shared" si="16"/>
        <v>0</v>
      </c>
      <c r="L296" s="14"/>
    </row>
    <row r="297" spans="1:12">
      <c r="A297" s="20" t="s">
        <v>212</v>
      </c>
      <c r="B297" s="21"/>
      <c r="C297" s="21"/>
      <c r="D297" s="21"/>
      <c r="E297" s="21"/>
      <c r="F297" s="21"/>
      <c r="G297" s="21"/>
      <c r="H297" s="21"/>
      <c r="I297" s="28"/>
      <c r="J297" s="29">
        <f>SUM(J295:J296)</f>
        <v>-114.33</v>
      </c>
      <c r="K297" s="30">
        <f>SUM(K295:K296)</f>
        <v>-114.33</v>
      </c>
      <c r="L297" s="14"/>
    </row>
    <row r="298" spans="1:12">
      <c r="A298" s="8">
        <v>45776</v>
      </c>
      <c r="B298" s="9">
        <v>20839</v>
      </c>
      <c r="C298" s="22" t="s">
        <v>289</v>
      </c>
      <c r="D298" s="11" t="s">
        <v>210</v>
      </c>
      <c r="E298" s="3">
        <v>251681</v>
      </c>
      <c r="F298" s="12"/>
      <c r="G298" s="13" t="s">
        <v>107</v>
      </c>
      <c r="H298" s="13"/>
      <c r="I298" s="24"/>
      <c r="J298" s="25">
        <v>1100</v>
      </c>
      <c r="K298" s="26">
        <f t="shared" ref="K298:K302" si="17">J298</f>
        <v>1100</v>
      </c>
      <c r="L298" s="8">
        <v>45775</v>
      </c>
    </row>
    <row r="299" spans="1:12">
      <c r="A299" s="14"/>
      <c r="B299" s="15"/>
      <c r="C299" s="16"/>
      <c r="D299" s="17" t="s">
        <v>211</v>
      </c>
      <c r="E299" s="7"/>
      <c r="F299" s="18"/>
      <c r="G299" s="19" t="s">
        <v>107</v>
      </c>
      <c r="H299" s="19"/>
      <c r="I299" s="27"/>
      <c r="J299" s="25">
        <v>-236.04</v>
      </c>
      <c r="K299" s="26">
        <f t="shared" si="17"/>
        <v>-236.04</v>
      </c>
      <c r="L299" s="14"/>
    </row>
    <row r="300" spans="1:12">
      <c r="A300" s="20" t="s">
        <v>212</v>
      </c>
      <c r="B300" s="21"/>
      <c r="C300" s="21"/>
      <c r="D300" s="21"/>
      <c r="E300" s="21"/>
      <c r="F300" s="21"/>
      <c r="G300" s="21"/>
      <c r="H300" s="21"/>
      <c r="I300" s="28"/>
      <c r="J300" s="30">
        <f>SUM(J298:J299)</f>
        <v>863.96</v>
      </c>
      <c r="K300" s="30">
        <f>SUM(K298:K299)</f>
        <v>863.96</v>
      </c>
      <c r="L300" s="14"/>
    </row>
    <row r="301" spans="1:12">
      <c r="A301" s="8">
        <v>45776</v>
      </c>
      <c r="B301" s="9">
        <v>20839</v>
      </c>
      <c r="C301" s="22" t="s">
        <v>290</v>
      </c>
      <c r="D301" s="11" t="s">
        <v>210</v>
      </c>
      <c r="E301" s="3">
        <v>251298</v>
      </c>
      <c r="F301" s="12"/>
      <c r="G301" s="13" t="s">
        <v>107</v>
      </c>
      <c r="H301" s="13"/>
      <c r="I301" s="24"/>
      <c r="J301" s="25">
        <v>200</v>
      </c>
      <c r="K301" s="26">
        <f t="shared" si="17"/>
        <v>200</v>
      </c>
      <c r="L301" s="8">
        <v>45775</v>
      </c>
    </row>
    <row r="302" spans="1:12">
      <c r="A302" s="14"/>
      <c r="B302" s="15"/>
      <c r="C302" s="16"/>
      <c r="D302" s="17" t="s">
        <v>211</v>
      </c>
      <c r="E302" s="7"/>
      <c r="F302" s="18"/>
      <c r="G302" s="19" t="s">
        <v>107</v>
      </c>
      <c r="H302" s="19"/>
      <c r="I302" s="27"/>
      <c r="J302" s="25">
        <v>-39.99</v>
      </c>
      <c r="K302" s="26">
        <f t="shared" si="17"/>
        <v>-39.99</v>
      </c>
      <c r="L302" s="14"/>
    </row>
    <row r="303" spans="1:12">
      <c r="A303" s="20" t="s">
        <v>212</v>
      </c>
      <c r="B303" s="21"/>
      <c r="C303" s="21"/>
      <c r="D303" s="21"/>
      <c r="E303" s="21"/>
      <c r="F303" s="21"/>
      <c r="G303" s="21"/>
      <c r="H303" s="21"/>
      <c r="I303" s="28"/>
      <c r="J303" s="30">
        <f>SUM(J301:J302)</f>
        <v>160.01</v>
      </c>
      <c r="K303" s="30">
        <f>SUM(K301:K302)</f>
        <v>160.01</v>
      </c>
      <c r="L303" s="14"/>
    </row>
    <row r="304" spans="1:12">
      <c r="A304" s="8">
        <v>45776</v>
      </c>
      <c r="B304" s="9">
        <v>20839</v>
      </c>
      <c r="C304" s="22" t="s">
        <v>291</v>
      </c>
      <c r="D304" s="11" t="s">
        <v>210</v>
      </c>
      <c r="E304" s="3">
        <v>251317</v>
      </c>
      <c r="F304" s="12"/>
      <c r="G304" s="13" t="s">
        <v>107</v>
      </c>
      <c r="H304" s="13"/>
      <c r="I304" s="24"/>
      <c r="J304" s="25">
        <v>200</v>
      </c>
      <c r="K304" s="26">
        <f t="shared" ref="K304:K308" si="18">J304</f>
        <v>200</v>
      </c>
      <c r="L304" s="8">
        <v>45775</v>
      </c>
    </row>
    <row r="305" spans="1:12">
      <c r="A305" s="14"/>
      <c r="B305" s="15"/>
      <c r="C305" s="16"/>
      <c r="D305" s="17" t="s">
        <v>211</v>
      </c>
      <c r="E305" s="7"/>
      <c r="F305" s="18"/>
      <c r="G305" s="19" t="s">
        <v>107</v>
      </c>
      <c r="H305" s="19"/>
      <c r="I305" s="27"/>
      <c r="J305" s="25">
        <v>-40.84</v>
      </c>
      <c r="K305" s="26">
        <f t="shared" si="18"/>
        <v>-40.84</v>
      </c>
      <c r="L305" s="14"/>
    </row>
    <row r="306" spans="1:12">
      <c r="A306" s="20" t="s">
        <v>212</v>
      </c>
      <c r="B306" s="21"/>
      <c r="C306" s="21"/>
      <c r="D306" s="21"/>
      <c r="E306" s="21"/>
      <c r="F306" s="21"/>
      <c r="G306" s="21"/>
      <c r="H306" s="21"/>
      <c r="I306" s="28"/>
      <c r="J306" s="30">
        <f>SUM(J304:J305)</f>
        <v>159.16</v>
      </c>
      <c r="K306" s="30">
        <f>SUM(K304:K305)</f>
        <v>159.16</v>
      </c>
      <c r="L306" s="14"/>
    </row>
    <row r="307" spans="1:12">
      <c r="A307" s="8">
        <v>45776</v>
      </c>
      <c r="B307" s="9">
        <v>20839</v>
      </c>
      <c r="C307" s="22" t="s">
        <v>292</v>
      </c>
      <c r="D307" s="11" t="s">
        <v>210</v>
      </c>
      <c r="E307" s="3">
        <v>251320</v>
      </c>
      <c r="F307" s="12"/>
      <c r="G307" s="13" t="s">
        <v>107</v>
      </c>
      <c r="H307" s="13"/>
      <c r="I307" s="24"/>
      <c r="J307" s="25">
        <v>400</v>
      </c>
      <c r="K307" s="26">
        <f t="shared" si="18"/>
        <v>400</v>
      </c>
      <c r="L307" s="8">
        <v>45775</v>
      </c>
    </row>
    <row r="308" spans="1:12">
      <c r="A308" s="14"/>
      <c r="B308" s="15"/>
      <c r="C308" s="16"/>
      <c r="D308" s="17" t="s">
        <v>211</v>
      </c>
      <c r="E308" s="7"/>
      <c r="F308" s="18"/>
      <c r="G308" s="19" t="s">
        <v>107</v>
      </c>
      <c r="H308" s="19"/>
      <c r="I308" s="27"/>
      <c r="J308" s="25">
        <v>-86.38</v>
      </c>
      <c r="K308" s="26">
        <f t="shared" si="18"/>
        <v>-86.38</v>
      </c>
      <c r="L308" s="14"/>
    </row>
    <row r="309" spans="1:12">
      <c r="A309" s="20" t="s">
        <v>212</v>
      </c>
      <c r="B309" s="21"/>
      <c r="C309" s="21"/>
      <c r="D309" s="21"/>
      <c r="E309" s="21"/>
      <c r="F309" s="21"/>
      <c r="G309" s="21"/>
      <c r="H309" s="21"/>
      <c r="I309" s="28"/>
      <c r="J309" s="30">
        <f>SUM(J307:J308)</f>
        <v>313.62</v>
      </c>
      <c r="K309" s="30">
        <f>SUM(K307:K308)</f>
        <v>313.62</v>
      </c>
      <c r="L309" s="14"/>
    </row>
    <row r="310" spans="1:12">
      <c r="A310" s="8">
        <v>45776</v>
      </c>
      <c r="B310" s="9">
        <v>20839</v>
      </c>
      <c r="C310" s="22" t="s">
        <v>293</v>
      </c>
      <c r="D310" s="11" t="s">
        <v>210</v>
      </c>
      <c r="E310" s="3">
        <v>251295</v>
      </c>
      <c r="F310" s="12"/>
      <c r="G310" s="13" t="s">
        <v>107</v>
      </c>
      <c r="H310" s="13"/>
      <c r="I310" s="24"/>
      <c r="J310" s="25">
        <v>200</v>
      </c>
      <c r="K310" s="26">
        <f t="shared" ref="K310:K314" si="19">J310</f>
        <v>200</v>
      </c>
      <c r="L310" s="8">
        <v>45775</v>
      </c>
    </row>
    <row r="311" spans="1:12">
      <c r="A311" s="14"/>
      <c r="B311" s="15"/>
      <c r="C311" s="16"/>
      <c r="D311" s="17" t="s">
        <v>211</v>
      </c>
      <c r="E311" s="7"/>
      <c r="F311" s="18"/>
      <c r="G311" s="19" t="s">
        <v>107</v>
      </c>
      <c r="H311" s="19"/>
      <c r="I311" s="27"/>
      <c r="J311" s="25">
        <v>-39.99</v>
      </c>
      <c r="K311" s="26">
        <f t="shared" si="19"/>
        <v>-39.99</v>
      </c>
      <c r="L311" s="14"/>
    </row>
    <row r="312" spans="1:12">
      <c r="A312" s="20" t="s">
        <v>212</v>
      </c>
      <c r="B312" s="21"/>
      <c r="C312" s="21"/>
      <c r="D312" s="21"/>
      <c r="E312" s="21"/>
      <c r="F312" s="21"/>
      <c r="G312" s="21"/>
      <c r="H312" s="21"/>
      <c r="I312" s="28"/>
      <c r="J312" s="30">
        <f>SUM(J310:J311)</f>
        <v>160.01</v>
      </c>
      <c r="K312" s="30">
        <f>SUM(K310:K311)</f>
        <v>160.01</v>
      </c>
      <c r="L312" s="14"/>
    </row>
    <row r="313" spans="1:12">
      <c r="A313" s="8">
        <v>45776</v>
      </c>
      <c r="B313" s="9">
        <v>20839</v>
      </c>
      <c r="C313" s="22" t="s">
        <v>294</v>
      </c>
      <c r="D313" s="11" t="s">
        <v>210</v>
      </c>
      <c r="E313" s="3">
        <v>251692</v>
      </c>
      <c r="F313" s="12"/>
      <c r="G313" s="13" t="s">
        <v>107</v>
      </c>
      <c r="H313" s="13"/>
      <c r="I313" s="24"/>
      <c r="J313" s="25">
        <v>200</v>
      </c>
      <c r="K313" s="26">
        <f t="shared" si="19"/>
        <v>200</v>
      </c>
      <c r="L313" s="8">
        <v>45775</v>
      </c>
    </row>
    <row r="314" spans="1:12">
      <c r="A314" s="14"/>
      <c r="B314" s="15"/>
      <c r="C314" s="16"/>
      <c r="D314" s="17" t="s">
        <v>211</v>
      </c>
      <c r="E314" s="7"/>
      <c r="F314" s="18"/>
      <c r="G314" s="19" t="s">
        <v>107</v>
      </c>
      <c r="H314" s="19"/>
      <c r="I314" s="27"/>
      <c r="J314" s="25">
        <v>-39.99</v>
      </c>
      <c r="K314" s="26">
        <f t="shared" si="19"/>
        <v>-39.99</v>
      </c>
      <c r="L314" s="14"/>
    </row>
    <row r="315" spans="1:12">
      <c r="A315" s="20" t="s">
        <v>212</v>
      </c>
      <c r="B315" s="21"/>
      <c r="C315" s="21"/>
      <c r="D315" s="21"/>
      <c r="E315" s="21"/>
      <c r="F315" s="21"/>
      <c r="G315" s="21"/>
      <c r="H315" s="21"/>
      <c r="I315" s="28"/>
      <c r="J315" s="30">
        <f>SUM(J313:J314)</f>
        <v>160.01</v>
      </c>
      <c r="K315" s="30">
        <f>SUM(K313:K314)</f>
        <v>160.01</v>
      </c>
      <c r="L315" s="14"/>
    </row>
    <row r="316" spans="1:12">
      <c r="A316" s="8">
        <v>45776</v>
      </c>
      <c r="B316" s="9">
        <v>20839</v>
      </c>
      <c r="C316" s="22" t="s">
        <v>295</v>
      </c>
      <c r="D316" s="11" t="s">
        <v>210</v>
      </c>
      <c r="E316" s="3">
        <v>251302</v>
      </c>
      <c r="F316" s="12"/>
      <c r="G316" s="13" t="s">
        <v>107</v>
      </c>
      <c r="H316" s="13"/>
      <c r="I316" s="24"/>
      <c r="J316" s="25">
        <v>200</v>
      </c>
      <c r="K316" s="26">
        <f t="shared" ref="K316:K320" si="20">J316</f>
        <v>200</v>
      </c>
      <c r="L316" s="8">
        <v>45775</v>
      </c>
    </row>
    <row r="317" spans="1:12">
      <c r="A317" s="14"/>
      <c r="B317" s="15"/>
      <c r="C317" s="16"/>
      <c r="D317" s="17" t="s">
        <v>211</v>
      </c>
      <c r="E317" s="7"/>
      <c r="F317" s="18"/>
      <c r="G317" s="19" t="s">
        <v>107</v>
      </c>
      <c r="H317" s="19"/>
      <c r="I317" s="27"/>
      <c r="J317" s="25">
        <v>-42.76</v>
      </c>
      <c r="K317" s="26">
        <f t="shared" si="20"/>
        <v>-42.76</v>
      </c>
      <c r="L317" s="14"/>
    </row>
    <row r="318" spans="1:12">
      <c r="A318" s="20" t="s">
        <v>212</v>
      </c>
      <c r="B318" s="21"/>
      <c r="C318" s="21"/>
      <c r="D318" s="21"/>
      <c r="E318" s="21"/>
      <c r="F318" s="21"/>
      <c r="G318" s="21"/>
      <c r="H318" s="21"/>
      <c r="I318" s="28"/>
      <c r="J318" s="30">
        <f>SUM(J316:J317)</f>
        <v>157.24</v>
      </c>
      <c r="K318" s="30">
        <f>SUM(K316:K317)</f>
        <v>157.24</v>
      </c>
      <c r="L318" s="14"/>
    </row>
    <row r="319" spans="1:12">
      <c r="A319" s="8">
        <v>45776</v>
      </c>
      <c r="B319" s="9">
        <v>20839</v>
      </c>
      <c r="C319" s="22" t="s">
        <v>296</v>
      </c>
      <c r="D319" s="11" t="s">
        <v>210</v>
      </c>
      <c r="E319" s="3">
        <v>251337</v>
      </c>
      <c r="F319" s="12"/>
      <c r="G319" s="13" t="s">
        <v>107</v>
      </c>
      <c r="H319" s="13"/>
      <c r="I319" s="24"/>
      <c r="J319" s="25">
        <v>200</v>
      </c>
      <c r="K319" s="26">
        <f t="shared" si="20"/>
        <v>200</v>
      </c>
      <c r="L319" s="8">
        <v>45775</v>
      </c>
    </row>
    <row r="320" spans="1:12">
      <c r="A320" s="14"/>
      <c r="B320" s="15"/>
      <c r="C320" s="16"/>
      <c r="D320" s="17" t="s">
        <v>211</v>
      </c>
      <c r="E320" s="7"/>
      <c r="F320" s="18"/>
      <c r="G320" s="19" t="s">
        <v>107</v>
      </c>
      <c r="H320" s="19"/>
      <c r="I320" s="27"/>
      <c r="J320" s="25">
        <v>-42.76</v>
      </c>
      <c r="K320" s="26">
        <f t="shared" si="20"/>
        <v>-42.76</v>
      </c>
      <c r="L320" s="14"/>
    </row>
    <row r="321" spans="1:12">
      <c r="A321" s="20" t="s">
        <v>212</v>
      </c>
      <c r="B321" s="21"/>
      <c r="C321" s="21"/>
      <c r="D321" s="21"/>
      <c r="E321" s="21"/>
      <c r="F321" s="21"/>
      <c r="G321" s="21"/>
      <c r="H321" s="21"/>
      <c r="I321" s="28"/>
      <c r="J321" s="30">
        <f>SUM(J319:J320)</f>
        <v>157.24</v>
      </c>
      <c r="K321" s="30">
        <f>SUM(K319:K320)</f>
        <v>157.24</v>
      </c>
      <c r="L321" s="14"/>
    </row>
    <row r="322" spans="1:12">
      <c r="A322" s="8">
        <v>45776</v>
      </c>
      <c r="B322" s="9">
        <v>20839</v>
      </c>
      <c r="C322" s="22" t="s">
        <v>297</v>
      </c>
      <c r="D322" s="11" t="s">
        <v>210</v>
      </c>
      <c r="E322" s="3">
        <v>251335</v>
      </c>
      <c r="F322" s="12"/>
      <c r="G322" s="13" t="s">
        <v>107</v>
      </c>
      <c r="H322" s="13"/>
      <c r="I322" s="24"/>
      <c r="J322" s="25">
        <v>350</v>
      </c>
      <c r="K322" s="26">
        <f t="shared" ref="K322:K326" si="21">J322</f>
        <v>350</v>
      </c>
      <c r="L322" s="8">
        <v>45775</v>
      </c>
    </row>
    <row r="323" spans="1:12">
      <c r="A323" s="14"/>
      <c r="B323" s="15"/>
      <c r="C323" s="16"/>
      <c r="D323" s="17" t="s">
        <v>211</v>
      </c>
      <c r="E323" s="7"/>
      <c r="F323" s="18"/>
      <c r="G323" s="19" t="s">
        <v>107</v>
      </c>
      <c r="H323" s="19"/>
      <c r="I323" s="27"/>
      <c r="J323" s="25">
        <v>-75.94</v>
      </c>
      <c r="K323" s="26">
        <f t="shared" si="21"/>
        <v>-75.94</v>
      </c>
      <c r="L323" s="14"/>
    </row>
    <row r="324" spans="1:12">
      <c r="A324" s="20" t="s">
        <v>212</v>
      </c>
      <c r="B324" s="21"/>
      <c r="C324" s="21"/>
      <c r="D324" s="21"/>
      <c r="E324" s="21"/>
      <c r="F324" s="21"/>
      <c r="G324" s="21"/>
      <c r="H324" s="21"/>
      <c r="I324" s="28"/>
      <c r="J324" s="30">
        <f>SUM(J322:J323)</f>
        <v>274.06</v>
      </c>
      <c r="K324" s="30">
        <f>SUM(K322:K323)</f>
        <v>274.06</v>
      </c>
      <c r="L324" s="14"/>
    </row>
    <row r="325" spans="1:12">
      <c r="A325" s="8">
        <v>45776</v>
      </c>
      <c r="B325" s="9">
        <v>20839</v>
      </c>
      <c r="C325" s="22" t="s">
        <v>297</v>
      </c>
      <c r="D325" s="11" t="s">
        <v>210</v>
      </c>
      <c r="E325" s="3">
        <v>251335</v>
      </c>
      <c r="F325" s="12"/>
      <c r="G325" s="13" t="s">
        <v>107</v>
      </c>
      <c r="H325" s="13"/>
      <c r="I325" s="24"/>
      <c r="J325" s="25">
        <v>200</v>
      </c>
      <c r="K325" s="26">
        <f t="shared" si="21"/>
        <v>200</v>
      </c>
      <c r="L325" s="8">
        <v>45775</v>
      </c>
    </row>
    <row r="326" spans="1:12">
      <c r="A326" s="14"/>
      <c r="B326" s="15"/>
      <c r="C326" s="16"/>
      <c r="D326" s="17" t="s">
        <v>211</v>
      </c>
      <c r="E326" s="7"/>
      <c r="F326" s="18"/>
      <c r="G326" s="19" t="s">
        <v>107</v>
      </c>
      <c r="H326" s="19"/>
      <c r="I326" s="27"/>
      <c r="J326" s="25">
        <v>-42.98</v>
      </c>
      <c r="K326" s="26">
        <f t="shared" si="21"/>
        <v>-42.98</v>
      </c>
      <c r="L326" s="14"/>
    </row>
    <row r="327" spans="1:12">
      <c r="A327" s="20" t="s">
        <v>212</v>
      </c>
      <c r="B327" s="21"/>
      <c r="C327" s="21"/>
      <c r="D327" s="21"/>
      <c r="E327" s="21"/>
      <c r="F327" s="21"/>
      <c r="G327" s="21"/>
      <c r="H327" s="21"/>
      <c r="I327" s="28"/>
      <c r="J327" s="30">
        <f>SUM(J325:J326)</f>
        <v>157.02</v>
      </c>
      <c r="K327" s="30">
        <f>SUM(K325:K326)</f>
        <v>157.02</v>
      </c>
      <c r="L327" s="14"/>
    </row>
    <row r="328" spans="1:12">
      <c r="A328" s="8">
        <v>45776</v>
      </c>
      <c r="B328" s="9">
        <v>20839</v>
      </c>
      <c r="C328" s="22" t="s">
        <v>298</v>
      </c>
      <c r="D328" s="11" t="s">
        <v>210</v>
      </c>
      <c r="E328" s="3">
        <v>251325</v>
      </c>
      <c r="F328" s="12"/>
      <c r="G328" s="13" t="s">
        <v>107</v>
      </c>
      <c r="H328" s="13"/>
      <c r="I328" s="24"/>
      <c r="J328" s="25">
        <v>350</v>
      </c>
      <c r="K328" s="26">
        <f t="shared" ref="K328:K332" si="22">J328</f>
        <v>350</v>
      </c>
      <c r="L328" s="8">
        <v>45775</v>
      </c>
    </row>
    <row r="329" spans="1:12">
      <c r="A329" s="14"/>
      <c r="B329" s="15"/>
      <c r="C329" s="16"/>
      <c r="D329" s="17" t="s">
        <v>211</v>
      </c>
      <c r="E329" s="7"/>
      <c r="F329" s="18"/>
      <c r="G329" s="19" t="s">
        <v>107</v>
      </c>
      <c r="H329" s="19"/>
      <c r="I329" s="27"/>
      <c r="J329" s="25">
        <v>-69.98</v>
      </c>
      <c r="K329" s="26">
        <f t="shared" si="22"/>
        <v>-69.98</v>
      </c>
      <c r="L329" s="14"/>
    </row>
    <row r="330" spans="1:12">
      <c r="A330" s="20" t="s">
        <v>212</v>
      </c>
      <c r="B330" s="21"/>
      <c r="C330" s="21"/>
      <c r="D330" s="21"/>
      <c r="E330" s="21"/>
      <c r="F330" s="21"/>
      <c r="G330" s="21"/>
      <c r="H330" s="21"/>
      <c r="I330" s="28"/>
      <c r="J330" s="30">
        <f>SUM(J328:J329)</f>
        <v>280.02</v>
      </c>
      <c r="K330" s="30">
        <f>SUM(K328:K329)</f>
        <v>280.02</v>
      </c>
      <c r="L330" s="14"/>
    </row>
    <row r="331" spans="1:12">
      <c r="A331" s="8">
        <v>45776</v>
      </c>
      <c r="B331" s="9">
        <v>20839</v>
      </c>
      <c r="C331" s="22" t="s">
        <v>299</v>
      </c>
      <c r="D331" s="11" t="s">
        <v>210</v>
      </c>
      <c r="E331" s="3">
        <v>251658</v>
      </c>
      <c r="F331" s="12"/>
      <c r="G331" s="13" t="s">
        <v>107</v>
      </c>
      <c r="H331" s="13"/>
      <c r="I331" s="24"/>
      <c r="J331" s="25">
        <v>200</v>
      </c>
      <c r="K331" s="26">
        <f t="shared" si="22"/>
        <v>200</v>
      </c>
      <c r="L331" s="8">
        <v>45775</v>
      </c>
    </row>
    <row r="332" spans="1:12">
      <c r="A332" s="14"/>
      <c r="B332" s="15"/>
      <c r="C332" s="16"/>
      <c r="D332" s="17" t="s">
        <v>211</v>
      </c>
      <c r="E332" s="7"/>
      <c r="F332" s="18"/>
      <c r="G332" s="19" t="s">
        <v>107</v>
      </c>
      <c r="H332" s="19"/>
      <c r="I332" s="27"/>
      <c r="J332" s="25">
        <v>-48.4</v>
      </c>
      <c r="K332" s="26">
        <f t="shared" si="22"/>
        <v>-48.4</v>
      </c>
      <c r="L332" s="14"/>
    </row>
    <row r="333" spans="1:12">
      <c r="A333" s="20" t="s">
        <v>212</v>
      </c>
      <c r="B333" s="21"/>
      <c r="C333" s="21"/>
      <c r="D333" s="21"/>
      <c r="E333" s="21"/>
      <c r="F333" s="21"/>
      <c r="G333" s="21"/>
      <c r="H333" s="21"/>
      <c r="I333" s="28"/>
      <c r="J333" s="30">
        <f>SUM(J331:J332)</f>
        <v>151.6</v>
      </c>
      <c r="K333" s="30">
        <f>SUM(K331:K332)</f>
        <v>151.6</v>
      </c>
      <c r="L333" s="14"/>
    </row>
    <row r="334" spans="1:12">
      <c r="A334" s="8">
        <v>45776</v>
      </c>
      <c r="B334" s="9">
        <v>20839</v>
      </c>
      <c r="C334" s="22" t="s">
        <v>300</v>
      </c>
      <c r="D334" s="11" t="s">
        <v>210</v>
      </c>
      <c r="E334" s="3">
        <v>251290</v>
      </c>
      <c r="F334" s="12"/>
      <c r="G334" s="13" t="s">
        <v>107</v>
      </c>
      <c r="H334" s="13"/>
      <c r="I334" s="24"/>
      <c r="J334" s="25">
        <v>1100</v>
      </c>
      <c r="K334" s="26">
        <f t="shared" ref="K334:K338" si="23">J334</f>
        <v>1100</v>
      </c>
      <c r="L334" s="8">
        <v>45775</v>
      </c>
    </row>
    <row r="335" spans="1:12">
      <c r="A335" s="14"/>
      <c r="B335" s="15"/>
      <c r="C335" s="16"/>
      <c r="D335" s="17" t="s">
        <v>211</v>
      </c>
      <c r="E335" s="7"/>
      <c r="F335" s="18"/>
      <c r="G335" s="19" t="s">
        <v>107</v>
      </c>
      <c r="H335" s="19"/>
      <c r="I335" s="27"/>
      <c r="J335" s="25">
        <v>-232.1</v>
      </c>
      <c r="K335" s="26">
        <f t="shared" si="23"/>
        <v>-232.1</v>
      </c>
      <c r="L335" s="14"/>
    </row>
    <row r="336" spans="1:12">
      <c r="A336" s="20" t="s">
        <v>212</v>
      </c>
      <c r="B336" s="21"/>
      <c r="C336" s="21"/>
      <c r="D336" s="21"/>
      <c r="E336" s="21"/>
      <c r="F336" s="21"/>
      <c r="G336" s="21"/>
      <c r="H336" s="21"/>
      <c r="I336" s="28"/>
      <c r="J336" s="30">
        <f>SUM(J334:J335)</f>
        <v>867.9</v>
      </c>
      <c r="K336" s="30">
        <f>SUM(K334:K335)</f>
        <v>867.9</v>
      </c>
      <c r="L336" s="14"/>
    </row>
    <row r="337" spans="1:12">
      <c r="A337" s="8">
        <v>45776</v>
      </c>
      <c r="B337" s="9">
        <v>20839</v>
      </c>
      <c r="C337" s="22" t="s">
        <v>301</v>
      </c>
      <c r="D337" s="11" t="s">
        <v>210</v>
      </c>
      <c r="E337" s="3">
        <v>251955</v>
      </c>
      <c r="F337" s="12"/>
      <c r="G337" s="13" t="s">
        <v>107</v>
      </c>
      <c r="H337" s="13"/>
      <c r="I337" s="24"/>
      <c r="J337" s="25">
        <v>400</v>
      </c>
      <c r="K337" s="26">
        <f t="shared" si="23"/>
        <v>400</v>
      </c>
      <c r="L337" s="8">
        <v>45775</v>
      </c>
    </row>
    <row r="338" spans="1:12">
      <c r="A338" s="14"/>
      <c r="B338" s="15"/>
      <c r="C338" s="16"/>
      <c r="D338" s="17" t="s">
        <v>211</v>
      </c>
      <c r="E338" s="7"/>
      <c r="F338" s="18"/>
      <c r="G338" s="19" t="s">
        <v>107</v>
      </c>
      <c r="H338" s="19"/>
      <c r="I338" s="27"/>
      <c r="J338" s="25">
        <v>-79.98</v>
      </c>
      <c r="K338" s="26">
        <f t="shared" si="23"/>
        <v>-79.98</v>
      </c>
      <c r="L338" s="14"/>
    </row>
    <row r="339" spans="1:12">
      <c r="A339" s="20" t="s">
        <v>212</v>
      </c>
      <c r="B339" s="21"/>
      <c r="C339" s="21"/>
      <c r="D339" s="21"/>
      <c r="E339" s="21"/>
      <c r="F339" s="21"/>
      <c r="G339" s="21"/>
      <c r="H339" s="21"/>
      <c r="I339" s="28"/>
      <c r="J339" s="30">
        <f>SUM(J337:J338)</f>
        <v>320.02</v>
      </c>
      <c r="K339" s="30">
        <f>SUM(K337:K338)</f>
        <v>320.02</v>
      </c>
      <c r="L339" s="14"/>
    </row>
    <row r="340" spans="1:12">
      <c r="A340" s="8">
        <v>45776</v>
      </c>
      <c r="B340" s="9">
        <v>20839</v>
      </c>
      <c r="C340" s="22" t="s">
        <v>302</v>
      </c>
      <c r="D340" s="11" t="s">
        <v>210</v>
      </c>
      <c r="E340" s="3">
        <v>251688</v>
      </c>
      <c r="F340" s="12"/>
      <c r="G340" s="13" t="s">
        <v>107</v>
      </c>
      <c r="H340" s="13"/>
      <c r="I340" s="24"/>
      <c r="J340" s="25">
        <v>400</v>
      </c>
      <c r="K340" s="26">
        <f t="shared" ref="K340:K344" si="24">J340</f>
        <v>400</v>
      </c>
      <c r="L340" s="8">
        <v>45775</v>
      </c>
    </row>
    <row r="341" spans="1:12">
      <c r="A341" s="14"/>
      <c r="B341" s="15"/>
      <c r="C341" s="16"/>
      <c r="D341" s="17" t="s">
        <v>211</v>
      </c>
      <c r="E341" s="7"/>
      <c r="F341" s="18"/>
      <c r="G341" s="19" t="s">
        <v>107</v>
      </c>
      <c r="H341" s="19"/>
      <c r="I341" s="27"/>
      <c r="J341" s="25">
        <v>-96.8</v>
      </c>
      <c r="K341" s="26">
        <f t="shared" si="24"/>
        <v>-96.8</v>
      </c>
      <c r="L341" s="14"/>
    </row>
    <row r="342" spans="1:12">
      <c r="A342" s="20" t="s">
        <v>212</v>
      </c>
      <c r="B342" s="21"/>
      <c r="C342" s="21"/>
      <c r="D342" s="21"/>
      <c r="E342" s="21"/>
      <c r="F342" s="21"/>
      <c r="G342" s="21"/>
      <c r="H342" s="21"/>
      <c r="I342" s="28"/>
      <c r="J342" s="30">
        <f>SUM(J340:J341)</f>
        <v>303.2</v>
      </c>
      <c r="K342" s="30">
        <f>SUM(K340:K341)</f>
        <v>303.2</v>
      </c>
      <c r="L342" s="14"/>
    </row>
    <row r="343" spans="1:12">
      <c r="A343" s="8">
        <v>45776</v>
      </c>
      <c r="B343" s="9">
        <v>20839</v>
      </c>
      <c r="C343" s="22" t="s">
        <v>303</v>
      </c>
      <c r="D343" s="11" t="s">
        <v>210</v>
      </c>
      <c r="E343" s="3">
        <v>250925</v>
      </c>
      <c r="F343" s="12"/>
      <c r="G343" s="13" t="s">
        <v>107</v>
      </c>
      <c r="H343" s="13"/>
      <c r="I343" s="24"/>
      <c r="J343" s="25">
        <v>200</v>
      </c>
      <c r="K343" s="26">
        <f t="shared" si="24"/>
        <v>200</v>
      </c>
      <c r="L343" s="8">
        <v>45775</v>
      </c>
    </row>
    <row r="344" spans="1:12">
      <c r="A344" s="14"/>
      <c r="B344" s="15"/>
      <c r="C344" s="16"/>
      <c r="D344" s="17" t="s">
        <v>211</v>
      </c>
      <c r="E344" s="7"/>
      <c r="F344" s="18"/>
      <c r="G344" s="19" t="s">
        <v>107</v>
      </c>
      <c r="H344" s="19"/>
      <c r="I344" s="27"/>
      <c r="J344" s="25">
        <v>-42.76</v>
      </c>
      <c r="K344" s="26">
        <f t="shared" si="24"/>
        <v>-42.76</v>
      </c>
      <c r="L344" s="14"/>
    </row>
    <row r="345" spans="1:12">
      <c r="A345" s="20" t="s">
        <v>212</v>
      </c>
      <c r="B345" s="21"/>
      <c r="C345" s="21"/>
      <c r="D345" s="21"/>
      <c r="E345" s="21"/>
      <c r="F345" s="21"/>
      <c r="G345" s="21"/>
      <c r="H345" s="21"/>
      <c r="I345" s="28"/>
      <c r="J345" s="30">
        <f>SUM(J343:J344)</f>
        <v>157.24</v>
      </c>
      <c r="K345" s="30">
        <f>SUM(K343:K344)</f>
        <v>157.24</v>
      </c>
      <c r="L345" s="14"/>
    </row>
    <row r="346" spans="1:12">
      <c r="A346" s="8">
        <v>45776</v>
      </c>
      <c r="B346" s="9">
        <v>20839</v>
      </c>
      <c r="C346" s="22" t="s">
        <v>304</v>
      </c>
      <c r="D346" s="11" t="s">
        <v>210</v>
      </c>
      <c r="E346" s="3">
        <v>251331</v>
      </c>
      <c r="F346" s="12"/>
      <c r="G346" s="13" t="s">
        <v>107</v>
      </c>
      <c r="H346" s="13"/>
      <c r="I346" s="24"/>
      <c r="J346" s="25">
        <v>200</v>
      </c>
      <c r="K346" s="26">
        <f t="shared" ref="K346:K350" si="25">J346</f>
        <v>200</v>
      </c>
      <c r="L346" s="8">
        <v>45775</v>
      </c>
    </row>
    <row r="347" spans="1:12">
      <c r="A347" s="14"/>
      <c r="B347" s="15"/>
      <c r="C347" s="16"/>
      <c r="D347" s="17" t="s">
        <v>211</v>
      </c>
      <c r="E347" s="7"/>
      <c r="F347" s="18"/>
      <c r="G347" s="19" t="s">
        <v>107</v>
      </c>
      <c r="H347" s="19"/>
      <c r="I347" s="27"/>
      <c r="J347" s="25">
        <v>-39.99</v>
      </c>
      <c r="K347" s="26">
        <f t="shared" si="25"/>
        <v>-39.99</v>
      </c>
      <c r="L347" s="14"/>
    </row>
    <row r="348" spans="1:12">
      <c r="A348" s="20" t="s">
        <v>212</v>
      </c>
      <c r="B348" s="21"/>
      <c r="C348" s="21"/>
      <c r="D348" s="21"/>
      <c r="E348" s="21"/>
      <c r="F348" s="21"/>
      <c r="G348" s="21"/>
      <c r="H348" s="21"/>
      <c r="I348" s="28"/>
      <c r="J348" s="30">
        <f>SUM(J346:J347)</f>
        <v>160.01</v>
      </c>
      <c r="K348" s="30">
        <f>SUM(K346:K347)</f>
        <v>160.01</v>
      </c>
      <c r="L348" s="14"/>
    </row>
    <row r="349" spans="1:12">
      <c r="A349" s="8">
        <v>45776</v>
      </c>
      <c r="B349" s="9">
        <v>20839</v>
      </c>
      <c r="C349" s="22" t="s">
        <v>305</v>
      </c>
      <c r="D349" s="11" t="s">
        <v>210</v>
      </c>
      <c r="E349" s="3">
        <v>250487</v>
      </c>
      <c r="F349" s="12"/>
      <c r="G349" s="13" t="s">
        <v>107</v>
      </c>
      <c r="H349" s="13"/>
      <c r="I349" s="24"/>
      <c r="J349" s="25">
        <v>1400</v>
      </c>
      <c r="K349" s="26">
        <f t="shared" si="25"/>
        <v>1400</v>
      </c>
      <c r="L349" s="8">
        <v>45775</v>
      </c>
    </row>
    <row r="350" spans="1:12">
      <c r="A350" s="14"/>
      <c r="B350" s="15"/>
      <c r="C350" s="16"/>
      <c r="D350" s="17" t="s">
        <v>211</v>
      </c>
      <c r="E350" s="7"/>
      <c r="F350" s="18"/>
      <c r="G350" s="19" t="s">
        <v>107</v>
      </c>
      <c r="H350" s="19"/>
      <c r="I350" s="27"/>
      <c r="J350" s="25">
        <v>-300.64</v>
      </c>
      <c r="K350" s="26">
        <f t="shared" si="25"/>
        <v>-300.64</v>
      </c>
      <c r="L350" s="14"/>
    </row>
    <row r="351" spans="1:12">
      <c r="A351" s="20" t="s">
        <v>212</v>
      </c>
      <c r="B351" s="21"/>
      <c r="C351" s="21"/>
      <c r="D351" s="21"/>
      <c r="E351" s="21"/>
      <c r="F351" s="21"/>
      <c r="G351" s="21"/>
      <c r="H351" s="21"/>
      <c r="I351" s="28"/>
      <c r="J351" s="30">
        <f>SUM(J349:J350)</f>
        <v>1099.36</v>
      </c>
      <c r="K351" s="30">
        <f>SUM(K349:K350)</f>
        <v>1099.36</v>
      </c>
      <c r="L351" s="14"/>
    </row>
    <row r="352" spans="1:12">
      <c r="A352" s="8">
        <v>45776</v>
      </c>
      <c r="B352" s="9">
        <v>20839</v>
      </c>
      <c r="C352" s="22" t="s">
        <v>306</v>
      </c>
      <c r="D352" s="11" t="s">
        <v>210</v>
      </c>
      <c r="E352" s="3">
        <v>251315</v>
      </c>
      <c r="F352" s="12"/>
      <c r="G352" s="13" t="s">
        <v>107</v>
      </c>
      <c r="H352" s="13"/>
      <c r="I352" s="24"/>
      <c r="J352" s="25">
        <v>550</v>
      </c>
      <c r="K352" s="26">
        <f t="shared" ref="K352:K356" si="26">J352</f>
        <v>550</v>
      </c>
      <c r="L352" s="8">
        <v>45775</v>
      </c>
    </row>
    <row r="353" spans="1:12">
      <c r="A353" s="14"/>
      <c r="B353" s="15"/>
      <c r="C353" s="16"/>
      <c r="D353" s="17" t="s">
        <v>211</v>
      </c>
      <c r="E353" s="7"/>
      <c r="F353" s="18"/>
      <c r="G353" s="19" t="s">
        <v>107</v>
      </c>
      <c r="H353" s="19"/>
      <c r="I353" s="27"/>
      <c r="J353" s="25">
        <v>-110.81</v>
      </c>
      <c r="K353" s="26">
        <f t="shared" si="26"/>
        <v>-110.81</v>
      </c>
      <c r="L353" s="14"/>
    </row>
    <row r="354" spans="1:12">
      <c r="A354" s="20" t="s">
        <v>212</v>
      </c>
      <c r="B354" s="21"/>
      <c r="C354" s="21"/>
      <c r="D354" s="21"/>
      <c r="E354" s="21"/>
      <c r="F354" s="21"/>
      <c r="G354" s="21"/>
      <c r="H354" s="21"/>
      <c r="I354" s="28"/>
      <c r="J354" s="30">
        <f>SUM(J352:J353)</f>
        <v>439.19</v>
      </c>
      <c r="K354" s="30">
        <f>SUM(K352:K353)</f>
        <v>439.19</v>
      </c>
      <c r="L354" s="14"/>
    </row>
    <row r="355" spans="1:12">
      <c r="A355" s="8">
        <v>45776</v>
      </c>
      <c r="B355" s="9">
        <v>20839</v>
      </c>
      <c r="C355" s="22" t="s">
        <v>307</v>
      </c>
      <c r="D355" s="11" t="s">
        <v>210</v>
      </c>
      <c r="E355" s="3">
        <v>251329</v>
      </c>
      <c r="F355" s="12"/>
      <c r="G355" s="13" t="s">
        <v>107</v>
      </c>
      <c r="H355" s="13"/>
      <c r="I355" s="24"/>
      <c r="J355" s="25">
        <v>400</v>
      </c>
      <c r="K355" s="26">
        <f t="shared" si="26"/>
        <v>400</v>
      </c>
      <c r="L355" s="8">
        <v>45775</v>
      </c>
    </row>
    <row r="356" spans="1:12">
      <c r="A356" s="14"/>
      <c r="B356" s="15"/>
      <c r="C356" s="16"/>
      <c r="D356" s="17" t="s">
        <v>211</v>
      </c>
      <c r="E356" s="7"/>
      <c r="F356" s="18"/>
      <c r="G356" s="19" t="s">
        <v>107</v>
      </c>
      <c r="H356" s="19"/>
      <c r="I356" s="27"/>
      <c r="J356" s="25">
        <v>-79.98</v>
      </c>
      <c r="K356" s="26">
        <f t="shared" si="26"/>
        <v>-79.98</v>
      </c>
      <c r="L356" s="14"/>
    </row>
    <row r="357" spans="1:12">
      <c r="A357" s="20" t="s">
        <v>212</v>
      </c>
      <c r="B357" s="21"/>
      <c r="C357" s="21"/>
      <c r="D357" s="21"/>
      <c r="E357" s="21"/>
      <c r="F357" s="21"/>
      <c r="G357" s="21"/>
      <c r="H357" s="21"/>
      <c r="I357" s="28"/>
      <c r="J357" s="30">
        <f>SUM(J355:J356)</f>
        <v>320.02</v>
      </c>
      <c r="K357" s="30">
        <f>SUM(K355:K356)</f>
        <v>320.02</v>
      </c>
      <c r="L357" s="14"/>
    </row>
    <row r="358" spans="1:12">
      <c r="A358" s="8">
        <v>45776</v>
      </c>
      <c r="B358" s="9">
        <v>20839</v>
      </c>
      <c r="C358" s="22" t="s">
        <v>308</v>
      </c>
      <c r="D358" s="11" t="s">
        <v>210</v>
      </c>
      <c r="E358" s="3">
        <v>250465</v>
      </c>
      <c r="F358" s="12"/>
      <c r="G358" s="13" t="s">
        <v>107</v>
      </c>
      <c r="H358" s="13"/>
      <c r="I358" s="24"/>
      <c r="J358" s="25">
        <v>350</v>
      </c>
      <c r="K358" s="26">
        <f t="shared" ref="K358:K362" si="27">J358</f>
        <v>350</v>
      </c>
      <c r="L358" s="8">
        <v>45775</v>
      </c>
    </row>
    <row r="359" spans="1:12">
      <c r="A359" s="14"/>
      <c r="B359" s="15"/>
      <c r="C359" s="16"/>
      <c r="D359" s="17" t="s">
        <v>211</v>
      </c>
      <c r="E359" s="7"/>
      <c r="F359" s="18"/>
      <c r="G359" s="19" t="s">
        <v>107</v>
      </c>
      <c r="H359" s="19"/>
      <c r="I359" s="27"/>
      <c r="J359" s="25">
        <v>-69.98</v>
      </c>
      <c r="K359" s="26">
        <f t="shared" si="27"/>
        <v>-69.98</v>
      </c>
      <c r="L359" s="14"/>
    </row>
    <row r="360" spans="1:12">
      <c r="A360" s="20" t="s">
        <v>212</v>
      </c>
      <c r="B360" s="21"/>
      <c r="C360" s="21"/>
      <c r="D360" s="21"/>
      <c r="E360" s="21"/>
      <c r="F360" s="21"/>
      <c r="G360" s="21"/>
      <c r="H360" s="21"/>
      <c r="I360" s="28"/>
      <c r="J360" s="30">
        <f>SUM(J358:J359)</f>
        <v>280.02</v>
      </c>
      <c r="K360" s="30">
        <f>SUM(K358:K359)</f>
        <v>280.02</v>
      </c>
      <c r="L360" s="14"/>
    </row>
    <row r="361" spans="1:12">
      <c r="A361" s="8">
        <v>45776</v>
      </c>
      <c r="B361" s="9">
        <v>20839</v>
      </c>
      <c r="C361" s="22" t="s">
        <v>309</v>
      </c>
      <c r="D361" s="11" t="s">
        <v>210</v>
      </c>
      <c r="E361" s="3">
        <v>250924</v>
      </c>
      <c r="F361" s="12"/>
      <c r="G361" s="13" t="s">
        <v>107</v>
      </c>
      <c r="H361" s="13"/>
      <c r="I361" s="24"/>
      <c r="J361" s="25">
        <v>200</v>
      </c>
      <c r="K361" s="26">
        <f t="shared" si="27"/>
        <v>200</v>
      </c>
      <c r="L361" s="8">
        <v>45775</v>
      </c>
    </row>
    <row r="362" spans="1:12">
      <c r="A362" s="14"/>
      <c r="B362" s="15"/>
      <c r="C362" s="16"/>
      <c r="D362" s="17" t="s">
        <v>211</v>
      </c>
      <c r="E362" s="7"/>
      <c r="F362" s="18"/>
      <c r="G362" s="19" t="s">
        <v>107</v>
      </c>
      <c r="H362" s="19"/>
      <c r="I362" s="27"/>
      <c r="J362" s="25">
        <v>-48.4</v>
      </c>
      <c r="K362" s="26">
        <f t="shared" si="27"/>
        <v>-48.4</v>
      </c>
      <c r="L362" s="14"/>
    </row>
    <row r="363" spans="1:12">
      <c r="A363" s="20" t="s">
        <v>212</v>
      </c>
      <c r="B363" s="21"/>
      <c r="C363" s="21"/>
      <c r="D363" s="21"/>
      <c r="E363" s="21"/>
      <c r="F363" s="21"/>
      <c r="G363" s="21"/>
      <c r="H363" s="21"/>
      <c r="I363" s="28"/>
      <c r="J363" s="30">
        <f>SUM(J361:J362)</f>
        <v>151.6</v>
      </c>
      <c r="K363" s="30">
        <f>SUM(K361:K362)</f>
        <v>151.6</v>
      </c>
      <c r="L363" s="14"/>
    </row>
    <row r="364" spans="1:12">
      <c r="A364" s="8">
        <v>45776</v>
      </c>
      <c r="B364" s="9">
        <v>20839</v>
      </c>
      <c r="C364" s="22" t="s">
        <v>310</v>
      </c>
      <c r="D364" s="11" t="s">
        <v>210</v>
      </c>
      <c r="E364" s="3">
        <v>250681</v>
      </c>
      <c r="F364" s="12"/>
      <c r="G364" s="13" t="s">
        <v>107</v>
      </c>
      <c r="H364" s="13"/>
      <c r="I364" s="24"/>
      <c r="J364" s="25">
        <v>1100</v>
      </c>
      <c r="K364" s="26">
        <f t="shared" ref="K364:K368" si="28">J364</f>
        <v>1100</v>
      </c>
      <c r="L364" s="8">
        <v>45775</v>
      </c>
    </row>
    <row r="365" spans="1:12">
      <c r="A365" s="14"/>
      <c r="B365" s="15"/>
      <c r="C365" s="16"/>
      <c r="D365" s="17" t="s">
        <v>211</v>
      </c>
      <c r="E365" s="7"/>
      <c r="F365" s="18"/>
      <c r="G365" s="19" t="s">
        <v>107</v>
      </c>
      <c r="H365" s="19"/>
      <c r="I365" s="27"/>
      <c r="J365" s="25">
        <v>-235.19</v>
      </c>
      <c r="K365" s="26">
        <f t="shared" si="28"/>
        <v>-235.19</v>
      </c>
      <c r="L365" s="14"/>
    </row>
    <row r="366" spans="1:12">
      <c r="A366" s="20" t="s">
        <v>212</v>
      </c>
      <c r="B366" s="21"/>
      <c r="C366" s="21"/>
      <c r="D366" s="21"/>
      <c r="E366" s="21"/>
      <c r="F366" s="21"/>
      <c r="G366" s="21"/>
      <c r="H366" s="21"/>
      <c r="I366" s="28"/>
      <c r="J366" s="30">
        <f>SUM(J364:J365)</f>
        <v>864.81</v>
      </c>
      <c r="K366" s="30">
        <f>SUM(K364:K365)</f>
        <v>864.81</v>
      </c>
      <c r="L366" s="14"/>
    </row>
    <row r="367" spans="1:12">
      <c r="A367" s="8">
        <v>45776</v>
      </c>
      <c r="B367" s="9">
        <v>20839</v>
      </c>
      <c r="C367" s="22" t="s">
        <v>311</v>
      </c>
      <c r="D367" s="11" t="s">
        <v>210</v>
      </c>
      <c r="E367" s="3">
        <v>250851</v>
      </c>
      <c r="F367" s="12"/>
      <c r="G367" s="13" t="s">
        <v>107</v>
      </c>
      <c r="H367" s="13"/>
      <c r="I367" s="24"/>
      <c r="J367" s="25">
        <v>1100</v>
      </c>
      <c r="K367" s="26">
        <f t="shared" si="28"/>
        <v>1100</v>
      </c>
      <c r="L367" s="8">
        <v>45775</v>
      </c>
    </row>
    <row r="368" spans="1:12">
      <c r="A368" s="14"/>
      <c r="B368" s="15"/>
      <c r="C368" s="16"/>
      <c r="D368" s="17" t="s">
        <v>211</v>
      </c>
      <c r="E368" s="7"/>
      <c r="F368" s="18"/>
      <c r="G368" s="19" t="s">
        <v>107</v>
      </c>
      <c r="H368" s="19"/>
      <c r="I368" s="27"/>
      <c r="J368" s="25">
        <v>-229.93</v>
      </c>
      <c r="K368" s="26">
        <f t="shared" si="28"/>
        <v>-229.93</v>
      </c>
      <c r="L368" s="14"/>
    </row>
    <row r="369" spans="1:12">
      <c r="A369" s="20" t="s">
        <v>212</v>
      </c>
      <c r="B369" s="21"/>
      <c r="C369" s="21"/>
      <c r="D369" s="21"/>
      <c r="E369" s="21"/>
      <c r="F369" s="21"/>
      <c r="G369" s="21"/>
      <c r="H369" s="21"/>
      <c r="I369" s="28"/>
      <c r="J369" s="30">
        <f>SUM(J367:J368)</f>
        <v>870.07</v>
      </c>
      <c r="K369" s="30">
        <f>SUM(K367:K368)</f>
        <v>870.07</v>
      </c>
      <c r="L369" s="14"/>
    </row>
    <row r="370" ht="10.5" spans="1:10">
      <c r="A370" s="2"/>
      <c r="I370" s="31" t="s">
        <v>237</v>
      </c>
      <c r="J370" s="32">
        <f>SUM(J297,J300,J303,J306,J309,J312,J315,J318,J321,J324,J327,J330,J333,J336,J339,J342,J345,J348,J351,J354,J357,J360,J363,J366,J369)</f>
        <v>8713.06</v>
      </c>
    </row>
    <row r="372" ht="10.5" spans="1:10">
      <c r="A372" s="2" t="s">
        <v>24</v>
      </c>
      <c r="D372" s="2" t="s">
        <v>25</v>
      </c>
      <c r="I372" s="33"/>
      <c r="J372" s="32"/>
    </row>
    <row r="373" spans="1:1">
      <c r="A373" s="2"/>
    </row>
    <row r="374" spans="1:1">
      <c r="A374" s="2"/>
    </row>
    <row r="375" spans="1:4">
      <c r="A375" s="2" t="s">
        <v>26</v>
      </c>
      <c r="D375" s="2" t="s">
        <v>27</v>
      </c>
    </row>
    <row r="376" spans="1:4">
      <c r="A376" s="1" t="s">
        <v>28</v>
      </c>
      <c r="D376" s="1" t="s">
        <v>29</v>
      </c>
    </row>
  </sheetData>
  <mergeCells count="256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G97:J97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G205:J205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G292:J292"/>
    <mergeCell ref="A297:I297"/>
    <mergeCell ref="A300:I300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345:I345"/>
    <mergeCell ref="A348:I348"/>
    <mergeCell ref="A351:I351"/>
    <mergeCell ref="A354:I354"/>
    <mergeCell ref="A357:I357"/>
    <mergeCell ref="A360:I360"/>
    <mergeCell ref="A363:I363"/>
    <mergeCell ref="A366:I366"/>
    <mergeCell ref="A369:I369"/>
    <mergeCell ref="A4:A6"/>
    <mergeCell ref="A97:A99"/>
    <mergeCell ref="A205:A207"/>
    <mergeCell ref="A292:A294"/>
    <mergeCell ref="B4:B6"/>
    <mergeCell ref="B97:B99"/>
    <mergeCell ref="B205:B207"/>
    <mergeCell ref="B292:B294"/>
    <mergeCell ref="C4:C6"/>
    <mergeCell ref="C97:C99"/>
    <mergeCell ref="C205:C207"/>
    <mergeCell ref="C292:C294"/>
    <mergeCell ref="D4:D6"/>
    <mergeCell ref="D97:D99"/>
    <mergeCell ref="D205:D207"/>
    <mergeCell ref="D292:D294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97:E99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205:E207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92:E294"/>
    <mergeCell ref="E295:E296"/>
    <mergeCell ref="E298:E299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E343:E344"/>
    <mergeCell ref="E346:E347"/>
    <mergeCell ref="E349:E350"/>
    <mergeCell ref="E352:E353"/>
    <mergeCell ref="E355:E356"/>
    <mergeCell ref="E358:E359"/>
    <mergeCell ref="E361:E362"/>
    <mergeCell ref="E364:E365"/>
    <mergeCell ref="E367:E368"/>
    <mergeCell ref="F4:F6"/>
    <mergeCell ref="F97:F99"/>
    <mergeCell ref="F205:F207"/>
    <mergeCell ref="F292:F294"/>
    <mergeCell ref="G5:G6"/>
    <mergeCell ref="G98:G99"/>
    <mergeCell ref="G206:G207"/>
    <mergeCell ref="G293:G294"/>
    <mergeCell ref="H5:H6"/>
    <mergeCell ref="H98:H99"/>
    <mergeCell ref="H206:H207"/>
    <mergeCell ref="H293:H294"/>
    <mergeCell ref="I5:I6"/>
    <mergeCell ref="I98:I99"/>
    <mergeCell ref="I206:I207"/>
    <mergeCell ref="I293:I294"/>
    <mergeCell ref="J5:J6"/>
    <mergeCell ref="J98:J99"/>
    <mergeCell ref="J206:J207"/>
    <mergeCell ref="J293:J294"/>
    <mergeCell ref="K4:K6"/>
    <mergeCell ref="K97:K99"/>
    <mergeCell ref="K205:K207"/>
    <mergeCell ref="K292:K294"/>
    <mergeCell ref="L4:L6"/>
    <mergeCell ref="L97:L99"/>
    <mergeCell ref="L205:L207"/>
    <mergeCell ref="L292:L294"/>
  </mergeCells>
  <pageMargins left="0.354166666666667" right="0.25" top="0.275" bottom="0.156944444444444" header="0.236111111111111" footer="0.0784722222222222"/>
  <pageSetup paperSize="9" scale="72" orientation="landscape" verticalDpi="72"/>
  <headerFooter alignWithMargins="0"/>
  <rowBreaks count="2" manualBreakCount="2">
    <brk id="51" max="11" man="1"/>
    <brk id="8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D23" sqref="D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45751</v>
      </c>
      <c r="B7" s="15">
        <v>20691</v>
      </c>
      <c r="C7" s="16" t="s">
        <v>22</v>
      </c>
      <c r="D7" s="17" t="s">
        <v>18</v>
      </c>
      <c r="E7" s="50">
        <v>59866</v>
      </c>
      <c r="F7" s="51">
        <v>95028.2</v>
      </c>
      <c r="G7" s="52"/>
      <c r="H7" s="52"/>
      <c r="I7" s="27"/>
      <c r="J7" s="25">
        <v>0</v>
      </c>
      <c r="K7" s="25">
        <f t="shared" ref="K7:K12" si="0">J7+F7</f>
        <v>95028.2</v>
      </c>
      <c r="L7" s="14">
        <v>45750</v>
      </c>
      <c r="M7" s="2"/>
    </row>
    <row r="8" spans="1:13">
      <c r="A8" s="14">
        <v>45751</v>
      </c>
      <c r="B8" s="15">
        <v>20692</v>
      </c>
      <c r="C8" s="16" t="s">
        <v>43</v>
      </c>
      <c r="D8" s="17" t="s">
        <v>18</v>
      </c>
      <c r="E8" s="50">
        <v>59849</v>
      </c>
      <c r="F8" s="51">
        <v>27516.2</v>
      </c>
      <c r="G8" s="52"/>
      <c r="H8" s="52"/>
      <c r="I8" s="27"/>
      <c r="J8" s="25">
        <v>0</v>
      </c>
      <c r="K8" s="25">
        <f t="shared" si="0"/>
        <v>27516.2</v>
      </c>
      <c r="L8" s="14">
        <v>45750</v>
      </c>
      <c r="M8" s="2"/>
    </row>
    <row r="9" spans="1:13">
      <c r="A9" s="14">
        <v>45751</v>
      </c>
      <c r="B9" s="15">
        <v>20693</v>
      </c>
      <c r="C9" s="16" t="s">
        <v>44</v>
      </c>
      <c r="D9" s="17" t="s">
        <v>16</v>
      </c>
      <c r="E9" s="50">
        <v>59846</v>
      </c>
      <c r="F9" s="51">
        <v>31425</v>
      </c>
      <c r="G9" s="52"/>
      <c r="H9" s="52"/>
      <c r="I9" s="27"/>
      <c r="J9" s="25">
        <v>0</v>
      </c>
      <c r="K9" s="25">
        <f t="shared" si="0"/>
        <v>31425</v>
      </c>
      <c r="L9" s="14">
        <v>45751</v>
      </c>
      <c r="M9" s="2"/>
    </row>
    <row r="10" spans="1:13">
      <c r="A10" s="14">
        <v>45751</v>
      </c>
      <c r="B10" s="15">
        <v>20694</v>
      </c>
      <c r="C10" s="16" t="s">
        <v>45</v>
      </c>
      <c r="D10" s="17" t="s">
        <v>18</v>
      </c>
      <c r="E10" s="50">
        <v>59868</v>
      </c>
      <c r="F10" s="51"/>
      <c r="G10" s="52"/>
      <c r="H10" s="52"/>
      <c r="I10" s="27"/>
      <c r="J10" s="25">
        <v>34596.2</v>
      </c>
      <c r="K10" s="25">
        <f t="shared" si="0"/>
        <v>34596.2</v>
      </c>
      <c r="L10" s="14">
        <v>45750</v>
      </c>
      <c r="M10" s="2"/>
    </row>
    <row r="11" spans="1:13">
      <c r="A11" s="14">
        <v>45751</v>
      </c>
      <c r="B11" s="15">
        <v>20695</v>
      </c>
      <c r="C11" s="16" t="s">
        <v>46</v>
      </c>
      <c r="D11" s="17" t="s">
        <v>18</v>
      </c>
      <c r="E11" s="50">
        <v>59248</v>
      </c>
      <c r="F11" s="51">
        <v>21800</v>
      </c>
      <c r="G11" s="52"/>
      <c r="H11" s="52"/>
      <c r="I11" s="27"/>
      <c r="J11" s="25">
        <v>0</v>
      </c>
      <c r="K11" s="25">
        <f t="shared" si="0"/>
        <v>21800</v>
      </c>
      <c r="L11" s="14">
        <v>45751</v>
      </c>
      <c r="M11" s="2"/>
    </row>
    <row r="12" spans="1:13">
      <c r="A12" s="14">
        <v>45751</v>
      </c>
      <c r="B12" s="15">
        <v>20696</v>
      </c>
      <c r="C12" s="16" t="s">
        <v>47</v>
      </c>
      <c r="D12" s="17" t="s">
        <v>18</v>
      </c>
      <c r="E12" s="50">
        <v>59869</v>
      </c>
      <c r="F12" s="51">
        <v>21076.2</v>
      </c>
      <c r="G12" s="52"/>
      <c r="H12" s="52"/>
      <c r="I12" s="27"/>
      <c r="J12" s="25">
        <v>0</v>
      </c>
      <c r="K12" s="25">
        <f t="shared" si="0"/>
        <v>21076.2</v>
      </c>
      <c r="L12" s="14">
        <v>45751</v>
      </c>
      <c r="M12" s="2"/>
    </row>
    <row r="13" spans="6:11">
      <c r="F13" s="36">
        <f>SUM(F7:F12)</f>
        <v>196845.6</v>
      </c>
      <c r="G13" s="2"/>
      <c r="H13" s="2"/>
      <c r="I13" s="2"/>
      <c r="J13" s="36">
        <f>SUM(J7:J12)</f>
        <v>34596.2</v>
      </c>
      <c r="K13" s="36">
        <f>SUM(K7:K12)</f>
        <v>231441.8</v>
      </c>
    </row>
    <row r="15" spans="1:4">
      <c r="A15" s="2" t="s">
        <v>24</v>
      </c>
      <c r="D15" s="2" t="s">
        <v>25</v>
      </c>
    </row>
    <row r="16" spans="1:1">
      <c r="A16" s="2"/>
    </row>
    <row r="17" spans="1:1">
      <c r="A17" s="2"/>
    </row>
    <row r="18" spans="1:4">
      <c r="A18" s="2" t="s">
        <v>26</v>
      </c>
      <c r="D18" s="2" t="s">
        <v>27</v>
      </c>
    </row>
    <row r="19" spans="1:4">
      <c r="A19" s="1" t="s">
        <v>28</v>
      </c>
      <c r="D19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="130" zoomScaleNormal="130" workbookViewId="0">
      <selection activeCell="C49" sqref="C4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45744</v>
      </c>
      <c r="B7" s="15">
        <v>20572</v>
      </c>
      <c r="C7" s="16" t="s">
        <v>48</v>
      </c>
      <c r="D7" s="17" t="s">
        <v>18</v>
      </c>
      <c r="E7" s="15">
        <v>58437</v>
      </c>
      <c r="F7" s="35"/>
      <c r="G7" s="19" t="s">
        <v>49</v>
      </c>
      <c r="H7" s="19">
        <v>336790</v>
      </c>
      <c r="I7" s="14">
        <v>45751</v>
      </c>
      <c r="J7" s="35">
        <v>28112.83</v>
      </c>
      <c r="K7" s="25">
        <f>F7+J7</f>
        <v>28112.83</v>
      </c>
      <c r="L7" s="14">
        <v>45754</v>
      </c>
      <c r="M7" s="2" t="s">
        <v>50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28112.83</v>
      </c>
      <c r="K9" s="36">
        <f t="shared" si="0"/>
        <v>28112.83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39</v>
      </c>
      <c r="I17" s="42">
        <v>100</v>
      </c>
      <c r="J17" s="43"/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41</v>
      </c>
      <c r="K25" s="44">
        <f t="shared" si="1"/>
        <v>0</v>
      </c>
    </row>
    <row r="26" spans="9:11">
      <c r="I26" s="2" t="s">
        <v>42</v>
      </c>
      <c r="K26" s="46">
        <f>SUM(K14:K25)</f>
        <v>0</v>
      </c>
    </row>
    <row r="27" spans="11:11">
      <c r="K27" s="47">
        <f>J9</f>
        <v>28112.83</v>
      </c>
    </row>
    <row r="28" ht="9.75" spans="11:11">
      <c r="K28" s="48">
        <f>SUM(K26:K27)</f>
        <v>28112.83</v>
      </c>
    </row>
    <row r="29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45754</v>
      </c>
      <c r="B44" s="15">
        <v>20697</v>
      </c>
      <c r="C44" s="16" t="s">
        <v>51</v>
      </c>
      <c r="D44" s="17" t="s">
        <v>18</v>
      </c>
      <c r="E44" s="50">
        <v>59878</v>
      </c>
      <c r="F44" s="51"/>
      <c r="G44" s="52"/>
      <c r="H44" s="52"/>
      <c r="I44" s="27"/>
      <c r="J44" s="25">
        <v>44712.4</v>
      </c>
      <c r="K44" s="25">
        <f t="shared" ref="K44:K53" si="2">J44+F44</f>
        <v>44712.4</v>
      </c>
      <c r="L44" s="14">
        <v>45754</v>
      </c>
      <c r="M44" s="2" t="s">
        <v>52</v>
      </c>
    </row>
    <row r="45" spans="1:13">
      <c r="A45" s="14">
        <v>45754</v>
      </c>
      <c r="B45" s="15">
        <v>20698</v>
      </c>
      <c r="C45" s="16" t="s">
        <v>53</v>
      </c>
      <c r="D45" s="17" t="s">
        <v>18</v>
      </c>
      <c r="E45" s="50">
        <v>59875</v>
      </c>
      <c r="F45" s="51">
        <v>52212.2</v>
      </c>
      <c r="G45" s="52"/>
      <c r="H45" s="52"/>
      <c r="I45" s="27"/>
      <c r="J45" s="25">
        <v>0</v>
      </c>
      <c r="K45" s="25">
        <f t="shared" si="2"/>
        <v>52212.2</v>
      </c>
      <c r="L45" s="14">
        <v>45751</v>
      </c>
      <c r="M45" s="2"/>
    </row>
    <row r="46" spans="1:13">
      <c r="A46" s="14">
        <v>45754</v>
      </c>
      <c r="B46" s="15">
        <v>20699</v>
      </c>
      <c r="C46" s="16" t="s">
        <v>54</v>
      </c>
      <c r="D46" s="17" t="s">
        <v>32</v>
      </c>
      <c r="E46" s="50">
        <v>59876</v>
      </c>
      <c r="F46" s="51">
        <v>11546.25</v>
      </c>
      <c r="G46" s="52"/>
      <c r="H46" s="52"/>
      <c r="I46" s="27"/>
      <c r="J46" s="25">
        <v>0</v>
      </c>
      <c r="K46" s="25">
        <f t="shared" si="2"/>
        <v>11546.25</v>
      </c>
      <c r="L46" s="14">
        <v>45752</v>
      </c>
      <c r="M46" s="2"/>
    </row>
    <row r="47" spans="1:13">
      <c r="A47" s="14">
        <v>45754</v>
      </c>
      <c r="B47" s="15">
        <v>20700</v>
      </c>
      <c r="C47" s="16" t="s">
        <v>55</v>
      </c>
      <c r="D47" s="17" t="s">
        <v>32</v>
      </c>
      <c r="E47" s="50">
        <v>59872</v>
      </c>
      <c r="F47" s="51"/>
      <c r="G47" s="52"/>
      <c r="H47" s="52"/>
      <c r="I47" s="27"/>
      <c r="J47" s="25">
        <v>35482.93</v>
      </c>
      <c r="K47" s="25">
        <f t="shared" si="2"/>
        <v>35482.93</v>
      </c>
      <c r="L47" s="14">
        <v>45751</v>
      </c>
      <c r="M47" s="2" t="s">
        <v>56</v>
      </c>
    </row>
    <row r="48" spans="1:13">
      <c r="A48" s="14">
        <v>45754</v>
      </c>
      <c r="B48" s="15">
        <v>20701</v>
      </c>
      <c r="C48" s="16" t="s">
        <v>57</v>
      </c>
      <c r="D48" s="17" t="s">
        <v>18</v>
      </c>
      <c r="E48" s="50">
        <v>59247</v>
      </c>
      <c r="F48" s="51">
        <v>10700</v>
      </c>
      <c r="G48" s="52"/>
      <c r="H48" s="52"/>
      <c r="I48" s="27"/>
      <c r="J48" s="25">
        <v>0</v>
      </c>
      <c r="K48" s="25">
        <f t="shared" si="2"/>
        <v>10700</v>
      </c>
      <c r="L48" s="14">
        <v>45754</v>
      </c>
      <c r="M48" s="2"/>
    </row>
    <row r="49" spans="1:13">
      <c r="A49" s="14">
        <v>45754</v>
      </c>
      <c r="B49" s="15">
        <v>20702</v>
      </c>
      <c r="C49" s="16" t="s">
        <v>58</v>
      </c>
      <c r="D49" s="17" t="s">
        <v>18</v>
      </c>
      <c r="E49" s="50">
        <v>59244</v>
      </c>
      <c r="F49" s="51">
        <v>16500</v>
      </c>
      <c r="G49" s="52"/>
      <c r="H49" s="52"/>
      <c r="I49" s="27"/>
      <c r="J49" s="25">
        <v>0</v>
      </c>
      <c r="K49" s="25">
        <f t="shared" si="2"/>
        <v>16500</v>
      </c>
      <c r="L49" s="14">
        <v>45754</v>
      </c>
      <c r="M49" s="2"/>
    </row>
    <row r="50" spans="1:13">
      <c r="A50" s="14">
        <v>45754</v>
      </c>
      <c r="B50" s="15">
        <v>20702</v>
      </c>
      <c r="C50" s="16" t="s">
        <v>58</v>
      </c>
      <c r="D50" s="17" t="s">
        <v>18</v>
      </c>
      <c r="E50" s="50">
        <v>59862</v>
      </c>
      <c r="F50" s="51">
        <v>18796.2</v>
      </c>
      <c r="G50" s="52"/>
      <c r="H50" s="52"/>
      <c r="I50" s="27"/>
      <c r="J50" s="25">
        <v>0</v>
      </c>
      <c r="K50" s="25">
        <f t="shared" si="2"/>
        <v>18796.2</v>
      </c>
      <c r="L50" s="14">
        <v>45754</v>
      </c>
      <c r="M50" s="2"/>
    </row>
    <row r="51" spans="1:13">
      <c r="A51" s="14">
        <v>45754</v>
      </c>
      <c r="B51" s="15">
        <v>20702</v>
      </c>
      <c r="C51" s="16" t="s">
        <v>58</v>
      </c>
      <c r="D51" s="17" t="s">
        <v>59</v>
      </c>
      <c r="E51" s="50">
        <v>59862</v>
      </c>
      <c r="F51" s="51">
        <v>603.8</v>
      </c>
      <c r="G51" s="52"/>
      <c r="H51" s="52"/>
      <c r="I51" s="27"/>
      <c r="J51" s="25">
        <v>0</v>
      </c>
      <c r="K51" s="25">
        <f t="shared" si="2"/>
        <v>603.8</v>
      </c>
      <c r="L51" s="14">
        <v>45754</v>
      </c>
      <c r="M51" s="2"/>
    </row>
    <row r="52" spans="1:13">
      <c r="A52" s="14">
        <v>45754</v>
      </c>
      <c r="B52" s="15">
        <v>20703</v>
      </c>
      <c r="C52" s="16" t="s">
        <v>60</v>
      </c>
      <c r="D52" s="17" t="s">
        <v>18</v>
      </c>
      <c r="E52" s="50">
        <v>59877</v>
      </c>
      <c r="F52" s="51">
        <v>20604.4</v>
      </c>
      <c r="G52" s="52"/>
      <c r="H52" s="52"/>
      <c r="I52" s="27"/>
      <c r="J52" s="25">
        <v>0</v>
      </c>
      <c r="K52" s="25">
        <f t="shared" si="2"/>
        <v>20604.4</v>
      </c>
      <c r="L52" s="14">
        <v>45754</v>
      </c>
      <c r="M52" s="2"/>
    </row>
    <row r="53" spans="1:13">
      <c r="A53" s="14">
        <v>45754</v>
      </c>
      <c r="B53" s="15">
        <v>20704</v>
      </c>
      <c r="C53" s="16" t="s">
        <v>61</v>
      </c>
      <c r="D53" s="17" t="s">
        <v>18</v>
      </c>
      <c r="E53" s="50">
        <v>59880</v>
      </c>
      <c r="F53" s="51">
        <v>16946.1</v>
      </c>
      <c r="G53" s="52"/>
      <c r="H53" s="52"/>
      <c r="I53" s="27"/>
      <c r="J53" s="25">
        <v>0</v>
      </c>
      <c r="K53" s="25">
        <f t="shared" si="2"/>
        <v>16946.1</v>
      </c>
      <c r="L53" s="14">
        <v>45754</v>
      </c>
      <c r="M53" s="2"/>
    </row>
    <row r="54" spans="6:11">
      <c r="F54" s="36">
        <f>SUM(F44:F53)</f>
        <v>147908.95</v>
      </c>
      <c r="G54" s="2"/>
      <c r="H54" s="2"/>
      <c r="I54" s="2"/>
      <c r="J54" s="36">
        <f>SUM(J44:J53)</f>
        <v>80195.33</v>
      </c>
      <c r="K54" s="36">
        <f>SUM(K44:K53)</f>
        <v>228104.28</v>
      </c>
    </row>
    <row r="56" spans="1:4">
      <c r="A56" s="2" t="s">
        <v>24</v>
      </c>
      <c r="D56" s="2" t="s">
        <v>25</v>
      </c>
    </row>
    <row r="57" spans="1:1">
      <c r="A57" s="2"/>
    </row>
    <row r="58" spans="1:1">
      <c r="A58" s="2"/>
    </row>
    <row r="59" spans="1:4">
      <c r="A59" s="2" t="s">
        <v>26</v>
      </c>
      <c r="D59" s="2" t="s">
        <v>27</v>
      </c>
    </row>
    <row r="60" spans="1:4">
      <c r="A60" s="1" t="s">
        <v>28</v>
      </c>
      <c r="D60" s="1" t="s">
        <v>29</v>
      </c>
    </row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33" workbookViewId="0">
      <selection activeCell="A38" sqref="$A38:$XFD6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45751</v>
      </c>
      <c r="B7" s="15">
        <v>20574</v>
      </c>
      <c r="C7" s="16" t="s">
        <v>62</v>
      </c>
      <c r="D7" s="17" t="s">
        <v>32</v>
      </c>
      <c r="E7" s="15">
        <v>59636</v>
      </c>
      <c r="F7" s="35"/>
      <c r="G7" s="19" t="s">
        <v>63</v>
      </c>
      <c r="H7" s="19">
        <v>409505</v>
      </c>
      <c r="I7" s="14">
        <v>45740</v>
      </c>
      <c r="J7" s="35">
        <v>81224.45</v>
      </c>
      <c r="K7" s="25">
        <f t="shared" ref="K7:K9" si="0">F7+J7</f>
        <v>81224.45</v>
      </c>
      <c r="L7" s="14">
        <v>45755</v>
      </c>
      <c r="M7" s="2" t="s">
        <v>64</v>
      </c>
    </row>
    <row r="8" spans="1:13">
      <c r="A8" s="14">
        <v>45751</v>
      </c>
      <c r="B8" s="15">
        <v>20575</v>
      </c>
      <c r="C8" s="16" t="s">
        <v>65</v>
      </c>
      <c r="D8" s="17" t="s">
        <v>32</v>
      </c>
      <c r="E8" s="15">
        <v>59614</v>
      </c>
      <c r="F8" s="35"/>
      <c r="G8" s="19" t="s">
        <v>66</v>
      </c>
      <c r="H8" s="19">
        <v>1347138</v>
      </c>
      <c r="I8" s="14">
        <v>45738</v>
      </c>
      <c r="J8" s="35">
        <v>35483.13</v>
      </c>
      <c r="K8" s="25">
        <f t="shared" si="0"/>
        <v>35483.13</v>
      </c>
      <c r="L8" s="14">
        <v>45755</v>
      </c>
      <c r="M8" s="2" t="s">
        <v>56</v>
      </c>
    </row>
    <row r="9" spans="1:13">
      <c r="A9" s="14">
        <v>45751</v>
      </c>
      <c r="B9" s="15">
        <v>20576</v>
      </c>
      <c r="C9" s="16" t="s">
        <v>67</v>
      </c>
      <c r="D9" s="17" t="s">
        <v>68</v>
      </c>
      <c r="E9" s="15">
        <v>59830</v>
      </c>
      <c r="F9" s="35"/>
      <c r="G9" s="19" t="s">
        <v>66</v>
      </c>
      <c r="H9" s="19">
        <v>93211</v>
      </c>
      <c r="I9" s="14">
        <v>45743</v>
      </c>
      <c r="J9" s="35">
        <v>21697.03</v>
      </c>
      <c r="K9" s="25">
        <f t="shared" si="0"/>
        <v>21697.03</v>
      </c>
      <c r="L9" s="14">
        <v>45755</v>
      </c>
      <c r="M9" s="2" t="s">
        <v>69</v>
      </c>
    </row>
    <row r="10" spans="6:11">
      <c r="F10" s="36">
        <f>SUM(F7:F9)</f>
        <v>0</v>
      </c>
      <c r="G10" s="2"/>
      <c r="H10" s="2"/>
      <c r="I10" s="2"/>
      <c r="J10" s="40">
        <f>SUM(J7:J9)</f>
        <v>138404.61</v>
      </c>
      <c r="K10" s="36">
        <f>SUM(K7:K9)</f>
        <v>138404.61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35</v>
      </c>
      <c r="J13" s="41" t="s">
        <v>36</v>
      </c>
    </row>
    <row r="14" spans="11:11">
      <c r="K14" s="41" t="s">
        <v>37</v>
      </c>
    </row>
    <row r="15" spans="7:11">
      <c r="G15" s="2" t="s">
        <v>38</v>
      </c>
      <c r="I15" s="42">
        <v>1000</v>
      </c>
      <c r="J15" s="43"/>
      <c r="K15" s="44">
        <f t="shared" ref="K15:K26" si="1">J14*I14</f>
        <v>0</v>
      </c>
    </row>
    <row r="16" spans="1:11">
      <c r="A16" s="2" t="s">
        <v>24</v>
      </c>
      <c r="D16" s="2" t="s">
        <v>25</v>
      </c>
      <c r="G16" s="2"/>
      <c r="I16" s="42">
        <v>500</v>
      </c>
      <c r="J16" s="43"/>
      <c r="K16" s="44">
        <f t="shared" si="1"/>
        <v>0</v>
      </c>
    </row>
    <row r="17" spans="1:11">
      <c r="A17" s="2"/>
      <c r="G17" s="2"/>
      <c r="I17" s="42">
        <v>200</v>
      </c>
      <c r="J17" s="43"/>
      <c r="K17" s="44">
        <f t="shared" si="1"/>
        <v>0</v>
      </c>
    </row>
    <row r="18" spans="1:11">
      <c r="A18" s="2"/>
      <c r="G18" s="2" t="s">
        <v>39</v>
      </c>
      <c r="I18" s="42">
        <v>100</v>
      </c>
      <c r="J18" s="43"/>
      <c r="K18" s="44">
        <f t="shared" si="1"/>
        <v>0</v>
      </c>
    </row>
    <row r="19" spans="1:11">
      <c r="A19" s="2" t="s">
        <v>26</v>
      </c>
      <c r="D19" s="2" t="s">
        <v>27</v>
      </c>
      <c r="G19" s="1" t="s">
        <v>40</v>
      </c>
      <c r="I19" s="42">
        <v>50</v>
      </c>
      <c r="J19" s="43"/>
      <c r="K19" s="44">
        <f t="shared" si="1"/>
        <v>0</v>
      </c>
    </row>
    <row r="20" spans="1:11">
      <c r="A20" s="1" t="s">
        <v>28</v>
      </c>
      <c r="D20" s="1" t="s">
        <v>29</v>
      </c>
      <c r="I20" s="42">
        <v>20</v>
      </c>
      <c r="J20" s="43"/>
      <c r="K20" s="44">
        <f t="shared" si="1"/>
        <v>0</v>
      </c>
    </row>
    <row r="21" spans="9:11">
      <c r="I21" s="42">
        <v>10</v>
      </c>
      <c r="J21" s="43"/>
      <c r="K21" s="44">
        <f t="shared" si="1"/>
        <v>0</v>
      </c>
    </row>
    <row r="22" spans="9:11">
      <c r="I22" s="42">
        <v>5</v>
      </c>
      <c r="J22" s="43"/>
      <c r="K22" s="44">
        <f t="shared" si="1"/>
        <v>0</v>
      </c>
    </row>
    <row r="23" spans="9:11">
      <c r="I23" s="42">
        <v>1</v>
      </c>
      <c r="J23" s="43"/>
      <c r="K23" s="44">
        <f t="shared" si="1"/>
        <v>0</v>
      </c>
    </row>
    <row r="24" spans="9:11">
      <c r="I24" s="42">
        <v>0.25</v>
      </c>
      <c r="J24" s="43"/>
      <c r="K24" s="44">
        <f t="shared" si="1"/>
        <v>0</v>
      </c>
    </row>
    <row r="25" spans="9:11">
      <c r="I25" s="45">
        <v>0.05</v>
      </c>
      <c r="J25" s="43"/>
      <c r="K25" s="44">
        <f t="shared" si="1"/>
        <v>0</v>
      </c>
    </row>
    <row r="26" spans="9:11">
      <c r="I26" s="2" t="s">
        <v>41</v>
      </c>
      <c r="K26" s="44">
        <f t="shared" si="1"/>
        <v>0</v>
      </c>
    </row>
    <row r="27" spans="9:11">
      <c r="I27" s="2" t="s">
        <v>42</v>
      </c>
      <c r="K27" s="46">
        <f>SUM(K15:K26)</f>
        <v>0</v>
      </c>
    </row>
    <row r="28" spans="11:11">
      <c r="K28" s="47">
        <f>J10</f>
        <v>138404.61</v>
      </c>
    </row>
    <row r="29" ht="9.75" spans="11:11">
      <c r="K29" s="48">
        <f>SUM(K27:K28)</f>
        <v>138404.61</v>
      </c>
    </row>
    <row r="30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7" t="s">
        <v>70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38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ht="10.15" customHeight="1" spans="1:12">
      <c r="A43" s="7"/>
      <c r="B43" s="39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ht="10.15" customHeight="1" spans="1:13">
      <c r="A44" s="14">
        <v>45755</v>
      </c>
      <c r="B44" s="15" t="s">
        <v>71</v>
      </c>
      <c r="C44" s="16" t="s">
        <v>72</v>
      </c>
      <c r="D44" s="17" t="s">
        <v>18</v>
      </c>
      <c r="E44" s="15" t="s">
        <v>73</v>
      </c>
      <c r="F44" s="35">
        <v>17696.3</v>
      </c>
      <c r="G44" s="19"/>
      <c r="H44" s="19"/>
      <c r="I44" s="14"/>
      <c r="J44" s="35"/>
      <c r="K44" s="25">
        <f>J44+F44</f>
        <v>17696.3</v>
      </c>
      <c r="L44" s="14">
        <v>45755</v>
      </c>
      <c r="M44" s="2"/>
    </row>
    <row r="45" ht="9.95" customHeight="1" spans="1:13">
      <c r="A45" s="14"/>
      <c r="B45" s="15"/>
      <c r="C45" s="16"/>
      <c r="D45" s="17"/>
      <c r="E45" s="15"/>
      <c r="F45" s="35"/>
      <c r="G45" s="19"/>
      <c r="H45" s="19"/>
      <c r="I45" s="14"/>
      <c r="J45" s="35"/>
      <c r="K45" s="25"/>
      <c r="L45" s="14"/>
      <c r="M45" s="2"/>
    </row>
    <row r="46" spans="6:11">
      <c r="F46" s="36">
        <f>SUM(F41:F45)</f>
        <v>17696.3</v>
      </c>
      <c r="G46" s="2"/>
      <c r="H46" s="2"/>
      <c r="I46" s="2"/>
      <c r="J46" s="36">
        <f>SUM(J44:J45)</f>
        <v>0</v>
      </c>
      <c r="K46" s="36">
        <f>SUM(K45:K45)</f>
        <v>0</v>
      </c>
    </row>
    <row r="47" spans="9:9">
      <c r="I47" s="1" t="s">
        <v>13</v>
      </c>
    </row>
    <row r="48" spans="8:11">
      <c r="H48" s="2" t="s">
        <v>35</v>
      </c>
      <c r="J48" s="41" t="s">
        <v>36</v>
      </c>
      <c r="K48" s="41" t="s">
        <v>37</v>
      </c>
    </row>
    <row r="49" spans="11:11">
      <c r="K49" s="2"/>
    </row>
    <row r="50" spans="1:11">
      <c r="A50" s="2" t="s">
        <v>24</v>
      </c>
      <c r="D50" s="2" t="s">
        <v>25</v>
      </c>
      <c r="G50" s="2" t="s">
        <v>38</v>
      </c>
      <c r="I50" s="42">
        <v>1000</v>
      </c>
      <c r="J50" s="43">
        <v>17</v>
      </c>
      <c r="K50" s="44">
        <f t="shared" ref="K50:K60" si="2">J50*I50</f>
        <v>17000</v>
      </c>
    </row>
    <row r="51" spans="1:11">
      <c r="A51" s="2"/>
      <c r="G51" s="2"/>
      <c r="I51" s="42">
        <v>500</v>
      </c>
      <c r="J51" s="43">
        <v>1</v>
      </c>
      <c r="K51" s="44">
        <f t="shared" si="2"/>
        <v>500</v>
      </c>
    </row>
    <row r="52" spans="1:11">
      <c r="A52" s="2"/>
      <c r="G52" s="2"/>
      <c r="I52" s="42">
        <v>200</v>
      </c>
      <c r="J52" s="43"/>
      <c r="K52" s="44">
        <f t="shared" si="2"/>
        <v>0</v>
      </c>
    </row>
    <row r="53" spans="1:11">
      <c r="A53" s="2" t="s">
        <v>26</v>
      </c>
      <c r="D53" s="2" t="s">
        <v>27</v>
      </c>
      <c r="G53" s="2" t="s">
        <v>39</v>
      </c>
      <c r="I53" s="42">
        <v>100</v>
      </c>
      <c r="J53" s="43">
        <v>1</v>
      </c>
      <c r="K53" s="44">
        <f t="shared" si="2"/>
        <v>100</v>
      </c>
    </row>
    <row r="54" spans="1:11">
      <c r="A54" s="1" t="s">
        <v>28</v>
      </c>
      <c r="D54" s="1" t="s">
        <v>29</v>
      </c>
      <c r="G54" s="1" t="s">
        <v>40</v>
      </c>
      <c r="I54" s="42">
        <v>50</v>
      </c>
      <c r="J54" s="43">
        <v>1</v>
      </c>
      <c r="K54" s="44">
        <f t="shared" si="2"/>
        <v>50</v>
      </c>
    </row>
    <row r="55" spans="9:11">
      <c r="I55" s="42">
        <v>20</v>
      </c>
      <c r="J55" s="43">
        <v>2</v>
      </c>
      <c r="K55" s="44">
        <f t="shared" si="2"/>
        <v>40</v>
      </c>
    </row>
    <row r="56" spans="9:11">
      <c r="I56" s="42">
        <v>10</v>
      </c>
      <c r="J56" s="43"/>
      <c r="K56" s="44">
        <f t="shared" si="2"/>
        <v>0</v>
      </c>
    </row>
    <row r="57" spans="9:11">
      <c r="I57" s="42">
        <v>5</v>
      </c>
      <c r="J57" s="43">
        <v>1</v>
      </c>
      <c r="K57" s="44">
        <f t="shared" si="2"/>
        <v>5</v>
      </c>
    </row>
    <row r="58" spans="9:11">
      <c r="I58" s="42">
        <v>1</v>
      </c>
      <c r="J58" s="43">
        <v>1</v>
      </c>
      <c r="K58" s="44">
        <f t="shared" si="2"/>
        <v>1</v>
      </c>
    </row>
    <row r="59" spans="9:11">
      <c r="I59" s="42">
        <v>0.25</v>
      </c>
      <c r="J59" s="43">
        <v>1</v>
      </c>
      <c r="K59" s="44">
        <f t="shared" si="2"/>
        <v>0.25</v>
      </c>
    </row>
    <row r="60" spans="9:11">
      <c r="I60" s="45">
        <v>0.05</v>
      </c>
      <c r="J60" s="43">
        <v>1</v>
      </c>
      <c r="K60" s="44">
        <f t="shared" si="2"/>
        <v>0.05</v>
      </c>
    </row>
    <row r="61" spans="9:11">
      <c r="I61" s="2" t="s">
        <v>41</v>
      </c>
      <c r="K61" s="49">
        <f>SUM(K50:K60)</f>
        <v>17696.3</v>
      </c>
    </row>
    <row r="62" spans="9:11">
      <c r="I62" s="2" t="s">
        <v>42</v>
      </c>
      <c r="K62" s="47">
        <f>J46</f>
        <v>0</v>
      </c>
    </row>
    <row r="63" ht="9.75" spans="11:11">
      <c r="K63" s="48">
        <f>SUM(K61:K62)</f>
        <v>17696.3</v>
      </c>
    </row>
    <row r="64" ht="9.75"/>
    <row r="73" spans="1:1">
      <c r="A73" s="2" t="s">
        <v>0</v>
      </c>
    </row>
    <row r="74" spans="1:1">
      <c r="A74" s="2" t="s">
        <v>1</v>
      </c>
    </row>
    <row r="76" spans="1:12">
      <c r="A76" s="3" t="s">
        <v>2</v>
      </c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4" t="s">
        <v>8</v>
      </c>
      <c r="H76" s="5"/>
      <c r="I76" s="5"/>
      <c r="J76" s="23"/>
      <c r="K76" s="3" t="s">
        <v>9</v>
      </c>
      <c r="L76" s="3" t="s">
        <v>10</v>
      </c>
    </row>
    <row r="77" spans="1:12">
      <c r="A77" s="6"/>
      <c r="B77" s="6"/>
      <c r="C77" s="6"/>
      <c r="D77" s="6"/>
      <c r="E77" s="6"/>
      <c r="F77" s="6"/>
      <c r="G77" s="3" t="s">
        <v>11</v>
      </c>
      <c r="H77" s="3" t="s">
        <v>12</v>
      </c>
      <c r="I77" s="3" t="s">
        <v>13</v>
      </c>
      <c r="J77" s="3" t="s">
        <v>14</v>
      </c>
      <c r="K77" s="6"/>
      <c r="L77" s="6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>
      <c r="A79" s="14">
        <v>45755</v>
      </c>
      <c r="B79" s="15">
        <v>20705</v>
      </c>
      <c r="C79" s="16" t="s">
        <v>74</v>
      </c>
      <c r="D79" s="17" t="s">
        <v>32</v>
      </c>
      <c r="E79" s="50">
        <v>59881</v>
      </c>
      <c r="F79" s="51"/>
      <c r="G79" s="52"/>
      <c r="H79" s="52"/>
      <c r="I79" s="27"/>
      <c r="J79" s="25">
        <v>93771.83</v>
      </c>
      <c r="K79" s="25">
        <f>J79+F79</f>
        <v>93771.83</v>
      </c>
      <c r="L79" s="14">
        <v>45754</v>
      </c>
      <c r="M79" s="2" t="s">
        <v>75</v>
      </c>
    </row>
    <row r="80" spans="1:13">
      <c r="A80" s="14">
        <v>45755</v>
      </c>
      <c r="B80" s="15">
        <v>20706</v>
      </c>
      <c r="C80" s="16" t="s">
        <v>76</v>
      </c>
      <c r="D80" s="17" t="s">
        <v>18</v>
      </c>
      <c r="E80" s="50">
        <v>59650</v>
      </c>
      <c r="F80" s="51">
        <v>163312.4</v>
      </c>
      <c r="G80" s="52"/>
      <c r="H80" s="52"/>
      <c r="I80" s="27"/>
      <c r="J80" s="25">
        <v>0</v>
      </c>
      <c r="K80" s="25">
        <f>J80+F80</f>
        <v>163312.4</v>
      </c>
      <c r="L80" s="14">
        <v>45751</v>
      </c>
      <c r="M80" s="2"/>
    </row>
    <row r="81" spans="1:13">
      <c r="A81" s="14">
        <v>45755</v>
      </c>
      <c r="B81" s="15">
        <v>20707</v>
      </c>
      <c r="C81" s="16" t="s">
        <v>77</v>
      </c>
      <c r="D81" s="17" t="s">
        <v>18</v>
      </c>
      <c r="E81" s="50">
        <v>59882</v>
      </c>
      <c r="F81" s="51">
        <v>33996.2</v>
      </c>
      <c r="G81" s="52"/>
      <c r="H81" s="52"/>
      <c r="I81" s="27"/>
      <c r="J81" s="25">
        <v>0</v>
      </c>
      <c r="K81" s="25">
        <f>J81+F81</f>
        <v>33996.2</v>
      </c>
      <c r="L81" s="14">
        <v>45755</v>
      </c>
      <c r="M81" s="2"/>
    </row>
    <row r="82" spans="6:11">
      <c r="F82" s="36">
        <f>SUM(F79:F81)</f>
        <v>197308.6</v>
      </c>
      <c r="G82" s="2"/>
      <c r="H82" s="2"/>
      <c r="I82" s="2"/>
      <c r="J82" s="36">
        <f>SUM(J79:J81)</f>
        <v>93771.83</v>
      </c>
      <c r="K82" s="36">
        <f>SUM(K79:K81)</f>
        <v>291080.43</v>
      </c>
    </row>
    <row r="84" spans="1:4">
      <c r="A84" s="2" t="s">
        <v>24</v>
      </c>
      <c r="D84" s="2" t="s">
        <v>25</v>
      </c>
    </row>
    <row r="85" spans="1:1">
      <c r="A85" s="2"/>
    </row>
    <row r="86" spans="1:1">
      <c r="A86" s="2"/>
    </row>
    <row r="87" spans="1:4">
      <c r="A87" s="2" t="s">
        <v>26</v>
      </c>
      <c r="D87" s="2" t="s">
        <v>27</v>
      </c>
    </row>
    <row r="88" spans="1:4">
      <c r="A88" s="1" t="s">
        <v>28</v>
      </c>
      <c r="D88" s="1" t="s">
        <v>29</v>
      </c>
    </row>
  </sheetData>
  <mergeCells count="39">
    <mergeCell ref="G4:J4"/>
    <mergeCell ref="G41:J41"/>
    <mergeCell ref="G76:J76"/>
    <mergeCell ref="A4:A6"/>
    <mergeCell ref="A41:A43"/>
    <mergeCell ref="A76:A78"/>
    <mergeCell ref="B4:B6"/>
    <mergeCell ref="B41:B43"/>
    <mergeCell ref="B76:B78"/>
    <mergeCell ref="C4:C6"/>
    <mergeCell ref="C41:C43"/>
    <mergeCell ref="C76:C78"/>
    <mergeCell ref="D4:D6"/>
    <mergeCell ref="D41:D43"/>
    <mergeCell ref="D76:D78"/>
    <mergeCell ref="E4:E6"/>
    <mergeCell ref="E41:E43"/>
    <mergeCell ref="E76:E78"/>
    <mergeCell ref="F4:F6"/>
    <mergeCell ref="F41:F43"/>
    <mergeCell ref="F76:F78"/>
    <mergeCell ref="G5:G6"/>
    <mergeCell ref="G42:G43"/>
    <mergeCell ref="G77:G78"/>
    <mergeCell ref="H5:H6"/>
    <mergeCell ref="H42:H43"/>
    <mergeCell ref="H77:H78"/>
    <mergeCell ref="I5:I6"/>
    <mergeCell ref="I42:I43"/>
    <mergeCell ref="I77:I78"/>
    <mergeCell ref="J5:J6"/>
    <mergeCell ref="J42:J43"/>
    <mergeCell ref="J77:J78"/>
    <mergeCell ref="K4:K6"/>
    <mergeCell ref="K41:K43"/>
    <mergeCell ref="K76:K78"/>
    <mergeCell ref="L4:L6"/>
    <mergeCell ref="L41:L43"/>
    <mergeCell ref="L76:L78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workbookViewId="0">
      <selection activeCell="A39" sqref="$A39:$XFD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45757</v>
      </c>
      <c r="B7" s="15">
        <v>20709</v>
      </c>
      <c r="C7" s="16" t="s">
        <v>78</v>
      </c>
      <c r="D7" s="17" t="s">
        <v>18</v>
      </c>
      <c r="E7" s="15">
        <v>59888</v>
      </c>
      <c r="F7" s="35">
        <v>27916.2</v>
      </c>
      <c r="G7" s="19"/>
      <c r="H7" s="19"/>
      <c r="I7" s="14"/>
      <c r="J7" s="35">
        <v>0</v>
      </c>
      <c r="K7" s="25">
        <f>F7+J7</f>
        <v>27916.2</v>
      </c>
      <c r="L7" s="14">
        <v>45758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SUM(F7:F8)</f>
        <v>27916.2</v>
      </c>
      <c r="G9" s="2"/>
      <c r="H9" s="2"/>
      <c r="I9" s="2"/>
      <c r="J9" s="40">
        <f>SUM(J7:J8)</f>
        <v>0</v>
      </c>
      <c r="K9" s="36">
        <f>SUM(K7:K8)</f>
        <v>27916.2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>
        <v>27</v>
      </c>
      <c r="K14" s="44">
        <f t="shared" ref="K14:K25" si="0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>
        <v>1</v>
      </c>
      <c r="K15" s="44">
        <f t="shared" si="0"/>
        <v>27000</v>
      </c>
    </row>
    <row r="16" spans="1:11">
      <c r="A16" s="2"/>
      <c r="G16" s="2"/>
      <c r="I16" s="42">
        <v>200</v>
      </c>
      <c r="J16" s="43"/>
      <c r="K16" s="44">
        <f t="shared" si="0"/>
        <v>500</v>
      </c>
    </row>
    <row r="17" spans="1:11">
      <c r="A17" s="2"/>
      <c r="G17" s="2" t="s">
        <v>39</v>
      </c>
      <c r="I17" s="42">
        <v>100</v>
      </c>
      <c r="J17" s="43">
        <v>4</v>
      </c>
      <c r="K17" s="44">
        <f t="shared" si="0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0"/>
        <v>400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>
        <v>1</v>
      </c>
      <c r="K20" s="44">
        <f t="shared" si="0"/>
        <v>0</v>
      </c>
    </row>
    <row r="21" spans="9:11">
      <c r="I21" s="42">
        <v>5</v>
      </c>
      <c r="J21" s="43">
        <v>1</v>
      </c>
      <c r="K21" s="44">
        <f t="shared" si="0"/>
        <v>10</v>
      </c>
    </row>
    <row r="22" spans="9:11">
      <c r="I22" s="42">
        <v>1</v>
      </c>
      <c r="J22" s="43">
        <v>1</v>
      </c>
      <c r="K22" s="44">
        <f t="shared" si="0"/>
        <v>5</v>
      </c>
    </row>
    <row r="23" spans="9:11">
      <c r="I23" s="42">
        <v>0.25</v>
      </c>
      <c r="J23" s="43"/>
      <c r="K23" s="44">
        <f t="shared" si="0"/>
        <v>1</v>
      </c>
    </row>
    <row r="24" spans="9:11">
      <c r="I24" s="45">
        <v>0.05</v>
      </c>
      <c r="J24" s="43">
        <v>4</v>
      </c>
      <c r="K24" s="44">
        <f t="shared" si="0"/>
        <v>0</v>
      </c>
    </row>
    <row r="25" spans="9:11">
      <c r="I25" s="2" t="s">
        <v>41</v>
      </c>
      <c r="K25" s="44">
        <f t="shared" si="0"/>
        <v>0.2</v>
      </c>
    </row>
    <row r="26" spans="9:11">
      <c r="I26" s="2" t="s">
        <v>42</v>
      </c>
      <c r="K26" s="46">
        <f>SUM(K14:K25)</f>
        <v>27916.2</v>
      </c>
    </row>
    <row r="27" spans="11:11">
      <c r="K27" s="47">
        <f>J9</f>
        <v>0</v>
      </c>
    </row>
    <row r="28" ht="9.75" spans="11:11">
      <c r="K28" s="48">
        <f>SUM(K26:K27)</f>
        <v>27916.2</v>
      </c>
    </row>
    <row r="29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45757</v>
      </c>
      <c r="B45" s="15">
        <v>20710</v>
      </c>
      <c r="C45" s="16" t="s">
        <v>79</v>
      </c>
      <c r="D45" s="17" t="s">
        <v>18</v>
      </c>
      <c r="E45" s="50">
        <v>59873</v>
      </c>
      <c r="F45" s="51">
        <v>1895</v>
      </c>
      <c r="G45" s="52"/>
      <c r="H45" s="52"/>
      <c r="I45" s="27"/>
      <c r="J45" s="25">
        <v>0</v>
      </c>
      <c r="K45" s="25">
        <f t="shared" ref="K45:K49" si="1">J45+F45</f>
        <v>1895</v>
      </c>
      <c r="L45" s="14">
        <v>45751</v>
      </c>
      <c r="M45" s="2"/>
    </row>
    <row r="46" spans="1:13">
      <c r="A46" s="14">
        <v>45757</v>
      </c>
      <c r="B46" s="15">
        <v>20711</v>
      </c>
      <c r="C46" s="16" t="s">
        <v>80</v>
      </c>
      <c r="D46" s="17" t="s">
        <v>18</v>
      </c>
      <c r="E46" s="50">
        <v>59381</v>
      </c>
      <c r="F46" s="51">
        <v>14500</v>
      </c>
      <c r="G46" s="52"/>
      <c r="H46" s="52"/>
      <c r="I46" s="27"/>
      <c r="J46" s="25">
        <v>0</v>
      </c>
      <c r="K46" s="25">
        <f t="shared" si="1"/>
        <v>14500</v>
      </c>
      <c r="L46" s="14">
        <v>45757</v>
      </c>
      <c r="M46" s="2"/>
    </row>
    <row r="47" spans="1:13">
      <c r="A47" s="14">
        <v>45757</v>
      </c>
      <c r="B47" s="15">
        <v>20712</v>
      </c>
      <c r="C47" s="16" t="s">
        <v>22</v>
      </c>
      <c r="D47" s="17" t="s">
        <v>18</v>
      </c>
      <c r="E47" s="50">
        <v>59879</v>
      </c>
      <c r="F47" s="51">
        <v>33996.2</v>
      </c>
      <c r="G47" s="52"/>
      <c r="H47" s="52"/>
      <c r="I47" s="27"/>
      <c r="J47" s="25">
        <v>0</v>
      </c>
      <c r="K47" s="25">
        <f t="shared" si="1"/>
        <v>33996.2</v>
      </c>
      <c r="L47" s="14">
        <v>45757</v>
      </c>
      <c r="M47" s="2"/>
    </row>
    <row r="48" spans="1:13">
      <c r="A48" s="14">
        <v>45757</v>
      </c>
      <c r="B48" s="15">
        <v>20713</v>
      </c>
      <c r="C48" s="16" t="s">
        <v>81</v>
      </c>
      <c r="D48" s="17" t="s">
        <v>32</v>
      </c>
      <c r="E48" s="50">
        <v>59886</v>
      </c>
      <c r="F48" s="51"/>
      <c r="G48" s="52"/>
      <c r="H48" s="52"/>
      <c r="I48" s="27"/>
      <c r="J48" s="25">
        <v>79628.2</v>
      </c>
      <c r="K48" s="25">
        <f t="shared" si="1"/>
        <v>79628.2</v>
      </c>
      <c r="L48" s="14">
        <v>45755</v>
      </c>
      <c r="M48" s="2"/>
    </row>
    <row r="49" spans="1:13">
      <c r="A49" s="14">
        <v>45757</v>
      </c>
      <c r="B49" s="15">
        <v>20714</v>
      </c>
      <c r="C49" s="16" t="s">
        <v>82</v>
      </c>
      <c r="D49" s="17" t="s">
        <v>32</v>
      </c>
      <c r="E49" s="50">
        <v>59889</v>
      </c>
      <c r="F49" s="51"/>
      <c r="G49" s="52"/>
      <c r="H49" s="52"/>
      <c r="I49" s="27"/>
      <c r="J49" s="25">
        <v>63258.7</v>
      </c>
      <c r="K49" s="25">
        <f t="shared" si="1"/>
        <v>63258.7</v>
      </c>
      <c r="L49" s="14">
        <v>45757</v>
      </c>
      <c r="M49" s="2" t="s">
        <v>83</v>
      </c>
    </row>
    <row r="50" spans="6:11">
      <c r="F50" s="36">
        <f>SUM(F45:F49)</f>
        <v>50391.2</v>
      </c>
      <c r="G50" s="2"/>
      <c r="H50" s="2"/>
      <c r="I50" s="2"/>
      <c r="J50" s="36">
        <f>SUM(J45:J49)</f>
        <v>142886.9</v>
      </c>
      <c r="K50" s="36">
        <f>SUM(K45:K49)</f>
        <v>193278.1</v>
      </c>
    </row>
    <row r="52" spans="1:4">
      <c r="A52" s="2" t="s">
        <v>24</v>
      </c>
      <c r="D52" s="2" t="s">
        <v>25</v>
      </c>
    </row>
    <row r="53" spans="1:1">
      <c r="A53" s="2"/>
    </row>
    <row r="54" spans="1:1">
      <c r="A54" s="2"/>
    </row>
    <row r="55" spans="1:4">
      <c r="A55" s="2" t="s">
        <v>26</v>
      </c>
      <c r="D55" s="2" t="s">
        <v>27</v>
      </c>
    </row>
    <row r="56" spans="1:4">
      <c r="A56" s="1" t="s">
        <v>28</v>
      </c>
      <c r="D56" s="1" t="s">
        <v>29</v>
      </c>
    </row>
  </sheetData>
  <mergeCells count="26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E32" sqref="E3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45757</v>
      </c>
      <c r="B7" s="15">
        <v>18897</v>
      </c>
      <c r="C7" s="16" t="s">
        <v>85</v>
      </c>
      <c r="D7" s="17" t="s">
        <v>18</v>
      </c>
      <c r="E7" s="15">
        <v>59858</v>
      </c>
      <c r="F7" s="35">
        <v>26916.2</v>
      </c>
      <c r="G7" s="19"/>
      <c r="H7" s="19"/>
      <c r="I7" s="14"/>
      <c r="J7" s="35">
        <v>0</v>
      </c>
      <c r="K7" s="25">
        <f>F7+J7</f>
        <v>26916.2</v>
      </c>
      <c r="L7" s="14">
        <v>45758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26916.2</v>
      </c>
      <c r="G9" s="2"/>
      <c r="H9" s="2"/>
      <c r="I9" s="2"/>
      <c r="J9" s="40">
        <f t="shared" si="0"/>
        <v>0</v>
      </c>
      <c r="K9" s="36">
        <f t="shared" si="0"/>
        <v>26916.2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>
        <v>26</v>
      </c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>
        <v>1</v>
      </c>
      <c r="K15" s="44">
        <f t="shared" si="1"/>
        <v>26000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39</v>
      </c>
      <c r="I17" s="42">
        <v>100</v>
      </c>
      <c r="J17" s="43">
        <v>4</v>
      </c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1"/>
        <v>400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>
        <v>1</v>
      </c>
      <c r="K20" s="44">
        <f t="shared" si="1"/>
        <v>0</v>
      </c>
    </row>
    <row r="21" spans="9:11">
      <c r="I21" s="42">
        <v>5</v>
      </c>
      <c r="J21" s="43">
        <v>1</v>
      </c>
      <c r="K21" s="44">
        <f t="shared" si="1"/>
        <v>10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/>
      <c r="K23" s="44">
        <f t="shared" si="1"/>
        <v>1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41</v>
      </c>
      <c r="K25" s="44">
        <f t="shared" si="1"/>
        <v>0.2</v>
      </c>
    </row>
    <row r="26" spans="9:11">
      <c r="I26" s="2" t="s">
        <v>42</v>
      </c>
      <c r="K26" s="46">
        <f>SUM(K14:K25)</f>
        <v>26916.2</v>
      </c>
    </row>
    <row r="27" spans="11:11">
      <c r="K27" s="47">
        <f>J9</f>
        <v>0</v>
      </c>
    </row>
    <row r="28" ht="9.75" spans="11:11">
      <c r="K28" s="48">
        <f>SUM(K26:K27)</f>
        <v>26916.2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2"/>
  <sheetViews>
    <sheetView zoomScale="130" zoomScaleNormal="130" topLeftCell="A85" workbookViewId="0">
      <selection activeCell="A35" sqref="$A35:$XFD6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45761</v>
      </c>
      <c r="B7" s="15">
        <v>20715</v>
      </c>
      <c r="C7" s="16" t="s">
        <v>86</v>
      </c>
      <c r="D7" s="17" t="s">
        <v>18</v>
      </c>
      <c r="E7" s="15">
        <v>59883</v>
      </c>
      <c r="F7" s="35">
        <v>2650</v>
      </c>
      <c r="G7" s="19"/>
      <c r="H7" s="19"/>
      <c r="I7" s="14"/>
      <c r="J7" s="35">
        <v>0</v>
      </c>
      <c r="K7" s="25">
        <f>F7+J7</f>
        <v>2650</v>
      </c>
      <c r="L7" s="14">
        <v>45761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2650</v>
      </c>
      <c r="G9" s="2"/>
      <c r="H9" s="2"/>
      <c r="I9" s="2"/>
      <c r="J9" s="40">
        <f t="shared" si="0"/>
        <v>0</v>
      </c>
      <c r="K9" s="36">
        <f t="shared" si="0"/>
        <v>2650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>
        <v>2</v>
      </c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>
        <v>1</v>
      </c>
      <c r="K15" s="44">
        <f t="shared" si="1"/>
        <v>2000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39</v>
      </c>
      <c r="I17" s="42">
        <v>100</v>
      </c>
      <c r="J17" s="43">
        <v>1</v>
      </c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>
        <v>1</v>
      </c>
      <c r="K18" s="44">
        <f t="shared" si="1"/>
        <v>100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50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41</v>
      </c>
      <c r="K25" s="44">
        <f t="shared" si="1"/>
        <v>0</v>
      </c>
    </row>
    <row r="26" spans="9:11">
      <c r="I26" s="2" t="s">
        <v>42</v>
      </c>
      <c r="K26" s="46">
        <f>SUM(K14:K25)</f>
        <v>2650</v>
      </c>
    </row>
    <row r="27" spans="11:11">
      <c r="K27" s="47">
        <f>J9</f>
        <v>0</v>
      </c>
    </row>
    <row r="28" ht="9.75" spans="11:11">
      <c r="K28" s="48">
        <f>SUM(K26:K27)</f>
        <v>2650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7" t="s">
        <v>70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38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ht="10.15" customHeight="1" spans="1:12">
      <c r="A41" s="7"/>
      <c r="B41" s="39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ht="10.15" customHeight="1" spans="1:13">
      <c r="A42" s="14">
        <v>45761</v>
      </c>
      <c r="B42" s="15" t="s">
        <v>87</v>
      </c>
      <c r="C42" s="16" t="s">
        <v>88</v>
      </c>
      <c r="D42" s="17" t="s">
        <v>18</v>
      </c>
      <c r="E42" s="15" t="s">
        <v>89</v>
      </c>
      <c r="F42" s="35">
        <v>7795</v>
      </c>
      <c r="G42" s="19"/>
      <c r="H42" s="19"/>
      <c r="I42" s="14"/>
      <c r="J42" s="35"/>
      <c r="K42" s="25">
        <f>J42+F42</f>
        <v>7795</v>
      </c>
      <c r="L42" s="14">
        <v>45761</v>
      </c>
      <c r="M42" s="2"/>
    </row>
    <row r="43" ht="9.95" customHeight="1" spans="1:13">
      <c r="A43" s="14"/>
      <c r="B43" s="15"/>
      <c r="C43" s="16"/>
      <c r="D43" s="17"/>
      <c r="E43" s="15"/>
      <c r="F43" s="35"/>
      <c r="G43" s="19"/>
      <c r="H43" s="19"/>
      <c r="I43" s="14"/>
      <c r="J43" s="35"/>
      <c r="K43" s="25"/>
      <c r="L43" s="14"/>
      <c r="M43" s="2"/>
    </row>
    <row r="44" spans="6:11">
      <c r="F44" s="36">
        <f>SUM(F39:F43)</f>
        <v>7795</v>
      </c>
      <c r="G44" s="2"/>
      <c r="H44" s="2"/>
      <c r="I44" s="2"/>
      <c r="J44" s="36">
        <f>SUM(J42:J43)</f>
        <v>0</v>
      </c>
      <c r="K44" s="36">
        <f>SUM(K43:K43)</f>
        <v>0</v>
      </c>
    </row>
    <row r="45" spans="9:9">
      <c r="I45" s="1" t="s">
        <v>13</v>
      </c>
    </row>
    <row r="46" spans="8:11">
      <c r="H46" s="2" t="s">
        <v>35</v>
      </c>
      <c r="J46" s="41" t="s">
        <v>36</v>
      </c>
      <c r="K46" s="41" t="s">
        <v>37</v>
      </c>
    </row>
    <row r="47" spans="11:11">
      <c r="K47" s="2"/>
    </row>
    <row r="48" spans="1:11">
      <c r="A48" s="2" t="s">
        <v>24</v>
      </c>
      <c r="D48" s="2" t="s">
        <v>25</v>
      </c>
      <c r="G48" s="2" t="s">
        <v>38</v>
      </c>
      <c r="I48" s="42">
        <v>1000</v>
      </c>
      <c r="J48" s="43">
        <v>7</v>
      </c>
      <c r="K48" s="44">
        <f t="shared" ref="K48:K58" si="2">J48*I48</f>
        <v>7000</v>
      </c>
    </row>
    <row r="49" spans="1:11">
      <c r="A49" s="2"/>
      <c r="G49" s="2"/>
      <c r="I49" s="42">
        <v>500</v>
      </c>
      <c r="J49" s="43">
        <v>1</v>
      </c>
      <c r="K49" s="44">
        <f t="shared" si="2"/>
        <v>500</v>
      </c>
    </row>
    <row r="50" spans="1:11">
      <c r="A50" s="2"/>
      <c r="G50" s="2"/>
      <c r="I50" s="42">
        <v>200</v>
      </c>
      <c r="J50" s="43"/>
      <c r="K50" s="44">
        <f t="shared" si="2"/>
        <v>0</v>
      </c>
    </row>
    <row r="51" spans="1:11">
      <c r="A51" s="2" t="s">
        <v>26</v>
      </c>
      <c r="D51" s="2" t="s">
        <v>27</v>
      </c>
      <c r="G51" s="2" t="s">
        <v>39</v>
      </c>
      <c r="I51" s="42">
        <v>100</v>
      </c>
      <c r="J51" s="43">
        <v>2</v>
      </c>
      <c r="K51" s="44">
        <f t="shared" si="2"/>
        <v>200</v>
      </c>
    </row>
    <row r="52" spans="1:11">
      <c r="A52" s="1" t="s">
        <v>28</v>
      </c>
      <c r="D52" s="1" t="s">
        <v>29</v>
      </c>
      <c r="G52" s="1" t="s">
        <v>40</v>
      </c>
      <c r="I52" s="42">
        <v>50</v>
      </c>
      <c r="J52" s="43">
        <v>1</v>
      </c>
      <c r="K52" s="44">
        <f t="shared" si="2"/>
        <v>50</v>
      </c>
    </row>
    <row r="53" spans="9:11">
      <c r="I53" s="42">
        <v>20</v>
      </c>
      <c r="J53" s="43">
        <v>2</v>
      </c>
      <c r="K53" s="44">
        <f t="shared" si="2"/>
        <v>40</v>
      </c>
    </row>
    <row r="54" spans="9:11">
      <c r="I54" s="42">
        <v>10</v>
      </c>
      <c r="J54" s="43"/>
      <c r="K54" s="44">
        <f t="shared" si="2"/>
        <v>0</v>
      </c>
    </row>
    <row r="55" spans="9:11">
      <c r="I55" s="42">
        <v>5</v>
      </c>
      <c r="J55" s="43">
        <v>1</v>
      </c>
      <c r="K55" s="44">
        <f t="shared" si="2"/>
        <v>5</v>
      </c>
    </row>
    <row r="56" spans="9:11">
      <c r="I56" s="42">
        <v>1</v>
      </c>
      <c r="J56" s="43"/>
      <c r="K56" s="44">
        <f t="shared" si="2"/>
        <v>0</v>
      </c>
    </row>
    <row r="57" spans="9:11">
      <c r="I57" s="42">
        <v>0.25</v>
      </c>
      <c r="J57" s="43"/>
      <c r="K57" s="44">
        <f t="shared" si="2"/>
        <v>0</v>
      </c>
    </row>
    <row r="58" spans="9:11">
      <c r="I58" s="45">
        <v>0.05</v>
      </c>
      <c r="J58" s="43"/>
      <c r="K58" s="44">
        <f t="shared" si="2"/>
        <v>0</v>
      </c>
    </row>
    <row r="59" spans="9:11">
      <c r="I59" s="2" t="s">
        <v>41</v>
      </c>
      <c r="K59" s="49">
        <f>SUM(K48:K58)</f>
        <v>7795</v>
      </c>
    </row>
    <row r="60" spans="9:11">
      <c r="I60" s="2" t="s">
        <v>42</v>
      </c>
      <c r="K60" s="47">
        <f>J44</f>
        <v>0</v>
      </c>
    </row>
    <row r="61" ht="9.75" spans="11:11">
      <c r="K61" s="48">
        <f>SUM(K59:K60)</f>
        <v>7795</v>
      </c>
    </row>
    <row r="62" ht="9.75"/>
    <row r="69" spans="1:1">
      <c r="A69" s="2" t="s">
        <v>0</v>
      </c>
    </row>
    <row r="70" spans="1:1">
      <c r="A70" s="2" t="s">
        <v>1</v>
      </c>
    </row>
    <row r="72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3"/>
      <c r="K72" s="3" t="s">
        <v>9</v>
      </c>
      <c r="L72" s="3" t="s">
        <v>10</v>
      </c>
    </row>
    <row r="73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3">
      <c r="A75" s="14">
        <v>45761</v>
      </c>
      <c r="B75" s="15">
        <v>20716</v>
      </c>
      <c r="C75" s="16" t="s">
        <v>90</v>
      </c>
      <c r="D75" s="17" t="s">
        <v>18</v>
      </c>
      <c r="E75" s="50">
        <v>59898</v>
      </c>
      <c r="F75" s="51">
        <v>27480.3</v>
      </c>
      <c r="G75" s="52"/>
      <c r="H75" s="52"/>
      <c r="I75" s="27"/>
      <c r="J75" s="25">
        <v>0</v>
      </c>
      <c r="K75" s="25">
        <f t="shared" ref="K75:K85" si="3">J75+F75</f>
        <v>27480.3</v>
      </c>
      <c r="L75" s="14">
        <v>45758</v>
      </c>
      <c r="M75" s="2"/>
    </row>
    <row r="76" spans="1:13">
      <c r="A76" s="14">
        <v>45761</v>
      </c>
      <c r="B76" s="15">
        <v>20717</v>
      </c>
      <c r="C76" s="16" t="s">
        <v>91</v>
      </c>
      <c r="D76" s="17" t="s">
        <v>18</v>
      </c>
      <c r="E76" s="50">
        <v>59897</v>
      </c>
      <c r="F76" s="51">
        <v>22000</v>
      </c>
      <c r="G76" s="52"/>
      <c r="H76" s="52"/>
      <c r="I76" s="27"/>
      <c r="J76" s="25">
        <v>0</v>
      </c>
      <c r="K76" s="25">
        <f t="shared" si="3"/>
        <v>22000</v>
      </c>
      <c r="L76" s="14">
        <v>45758</v>
      </c>
      <c r="M76" s="2"/>
    </row>
    <row r="77" spans="1:13">
      <c r="A77" s="14">
        <v>45761</v>
      </c>
      <c r="B77" s="15">
        <v>20718</v>
      </c>
      <c r="C77" s="16" t="s">
        <v>92</v>
      </c>
      <c r="D77" s="17" t="s">
        <v>32</v>
      </c>
      <c r="E77" s="50">
        <v>59895</v>
      </c>
      <c r="F77" s="51"/>
      <c r="G77" s="52"/>
      <c r="H77" s="52"/>
      <c r="I77" s="27"/>
      <c r="J77" s="25">
        <v>47717.12</v>
      </c>
      <c r="K77" s="25">
        <f t="shared" si="3"/>
        <v>47717.12</v>
      </c>
      <c r="L77" s="14">
        <v>45758</v>
      </c>
      <c r="M77" s="2" t="s">
        <v>93</v>
      </c>
    </row>
    <row r="78" spans="1:13">
      <c r="A78" s="14">
        <v>45761</v>
      </c>
      <c r="B78" s="15">
        <v>20719</v>
      </c>
      <c r="C78" s="16" t="s">
        <v>92</v>
      </c>
      <c r="D78" s="17" t="s">
        <v>32</v>
      </c>
      <c r="E78" s="50">
        <v>59894</v>
      </c>
      <c r="F78" s="51"/>
      <c r="G78" s="52"/>
      <c r="H78" s="52"/>
      <c r="I78" s="27"/>
      <c r="J78" s="25">
        <v>22745.88</v>
      </c>
      <c r="K78" s="25">
        <f t="shared" si="3"/>
        <v>22745.88</v>
      </c>
      <c r="L78" s="14">
        <v>45758</v>
      </c>
      <c r="M78" s="2" t="s">
        <v>94</v>
      </c>
    </row>
    <row r="79" spans="1:13">
      <c r="A79" s="14">
        <v>45761</v>
      </c>
      <c r="B79" s="15">
        <v>20720</v>
      </c>
      <c r="C79" s="16" t="s">
        <v>95</v>
      </c>
      <c r="D79" s="17" t="s">
        <v>18</v>
      </c>
      <c r="E79" s="50">
        <v>59892</v>
      </c>
      <c r="F79" s="51">
        <v>26916.2</v>
      </c>
      <c r="G79" s="52"/>
      <c r="H79" s="52"/>
      <c r="I79" s="27"/>
      <c r="J79" s="25">
        <v>0</v>
      </c>
      <c r="K79" s="25">
        <f t="shared" si="3"/>
        <v>26916.2</v>
      </c>
      <c r="L79" s="14">
        <v>45758</v>
      </c>
      <c r="M79" s="2"/>
    </row>
    <row r="80" spans="1:13">
      <c r="A80" s="14">
        <v>45761</v>
      </c>
      <c r="B80" s="15">
        <v>20721</v>
      </c>
      <c r="C80" s="16" t="s">
        <v>96</v>
      </c>
      <c r="D80" s="17" t="s">
        <v>18</v>
      </c>
      <c r="E80" s="50">
        <v>59896</v>
      </c>
      <c r="F80" s="51">
        <v>105381</v>
      </c>
      <c r="G80" s="52"/>
      <c r="H80" s="52"/>
      <c r="I80" s="27"/>
      <c r="J80" s="25">
        <v>0</v>
      </c>
      <c r="K80" s="25">
        <f t="shared" si="3"/>
        <v>105381</v>
      </c>
      <c r="L80" s="14">
        <v>45758</v>
      </c>
      <c r="M80" s="2"/>
    </row>
    <row r="81" spans="1:13">
      <c r="A81" s="14">
        <v>45761</v>
      </c>
      <c r="B81" s="15">
        <v>20722</v>
      </c>
      <c r="C81" s="16" t="s">
        <v>97</v>
      </c>
      <c r="D81" s="17" t="s">
        <v>18</v>
      </c>
      <c r="E81" s="50">
        <v>59812</v>
      </c>
      <c r="F81" s="51">
        <v>15028.6</v>
      </c>
      <c r="G81" s="52"/>
      <c r="H81" s="52"/>
      <c r="I81" s="27"/>
      <c r="J81" s="25">
        <v>0</v>
      </c>
      <c r="K81" s="25">
        <f t="shared" si="3"/>
        <v>15028.6</v>
      </c>
      <c r="L81" s="14">
        <v>45761</v>
      </c>
      <c r="M81" s="2"/>
    </row>
    <row r="82" spans="1:13">
      <c r="A82" s="14">
        <v>45761</v>
      </c>
      <c r="B82" s="15">
        <v>20722</v>
      </c>
      <c r="C82" s="16" t="s">
        <v>97</v>
      </c>
      <c r="D82" s="17" t="s">
        <v>18</v>
      </c>
      <c r="E82" s="50">
        <v>59811</v>
      </c>
      <c r="F82" s="51">
        <v>16046.3</v>
      </c>
      <c r="G82" s="52"/>
      <c r="H82" s="52"/>
      <c r="I82" s="27"/>
      <c r="J82" s="25">
        <v>0</v>
      </c>
      <c r="K82" s="25">
        <f t="shared" si="3"/>
        <v>16046.3</v>
      </c>
      <c r="L82" s="14">
        <v>45761</v>
      </c>
      <c r="M82" s="2"/>
    </row>
    <row r="83" spans="1:13">
      <c r="A83" s="14">
        <v>45761</v>
      </c>
      <c r="B83" s="15">
        <v>20722</v>
      </c>
      <c r="C83" s="16" t="s">
        <v>97</v>
      </c>
      <c r="D83" s="17" t="s">
        <v>16</v>
      </c>
      <c r="E83" s="50">
        <v>59624</v>
      </c>
      <c r="F83" s="51">
        <v>18925.1</v>
      </c>
      <c r="G83" s="52"/>
      <c r="H83" s="52"/>
      <c r="I83" s="27"/>
      <c r="J83" s="25">
        <v>0</v>
      </c>
      <c r="K83" s="25">
        <f t="shared" si="3"/>
        <v>18925.1</v>
      </c>
      <c r="L83" s="14">
        <v>45761</v>
      </c>
      <c r="M83" s="2"/>
    </row>
    <row r="84" spans="1:13">
      <c r="A84" s="14">
        <v>45761</v>
      </c>
      <c r="B84" s="15">
        <v>20723</v>
      </c>
      <c r="C84" s="16" t="s">
        <v>98</v>
      </c>
      <c r="D84" s="17" t="s">
        <v>18</v>
      </c>
      <c r="E84" s="50">
        <v>59885</v>
      </c>
      <c r="F84" s="51">
        <v>16000</v>
      </c>
      <c r="G84" s="52"/>
      <c r="H84" s="52"/>
      <c r="I84" s="27"/>
      <c r="J84" s="25">
        <v>0</v>
      </c>
      <c r="K84" s="25">
        <f t="shared" si="3"/>
        <v>16000</v>
      </c>
      <c r="L84" s="14">
        <v>45759</v>
      </c>
      <c r="M84" s="2"/>
    </row>
    <row r="85" spans="1:13">
      <c r="A85" s="14">
        <v>45761</v>
      </c>
      <c r="B85" s="15">
        <v>20724</v>
      </c>
      <c r="C85" s="16" t="s">
        <v>99</v>
      </c>
      <c r="D85" s="17" t="s">
        <v>18</v>
      </c>
      <c r="E85" s="50">
        <v>59891</v>
      </c>
      <c r="F85" s="51">
        <v>18196.2</v>
      </c>
      <c r="G85" s="52"/>
      <c r="H85" s="52"/>
      <c r="I85" s="27"/>
      <c r="J85" s="25">
        <v>0</v>
      </c>
      <c r="K85" s="25">
        <f t="shared" si="3"/>
        <v>18196.2</v>
      </c>
      <c r="L85" s="14">
        <v>45761</v>
      </c>
      <c r="M85" s="2"/>
    </row>
    <row r="86" spans="6:11">
      <c r="F86" s="36">
        <f>SUM(F75:F85)</f>
        <v>265973.7</v>
      </c>
      <c r="G86" s="2"/>
      <c r="H86" s="2"/>
      <c r="I86" s="2"/>
      <c r="J86" s="36">
        <f>SUM(J75:J85)</f>
        <v>70463</v>
      </c>
      <c r="K86" s="36">
        <f>SUM(K75:K85)</f>
        <v>336436.7</v>
      </c>
    </row>
    <row r="88" spans="1:4">
      <c r="A88" s="2" t="s">
        <v>24</v>
      </c>
      <c r="D88" s="2" t="s">
        <v>25</v>
      </c>
    </row>
    <row r="89" spans="1:1">
      <c r="A89" s="2"/>
    </row>
    <row r="90" spans="1:1">
      <c r="A90" s="2"/>
    </row>
    <row r="91" spans="1:4">
      <c r="A91" s="2" t="s">
        <v>26</v>
      </c>
      <c r="D91" s="2" t="s">
        <v>27</v>
      </c>
    </row>
    <row r="92" spans="1:4">
      <c r="A92" s="1" t="s">
        <v>28</v>
      </c>
      <c r="D92" s="1" t="s">
        <v>29</v>
      </c>
    </row>
  </sheetData>
  <mergeCells count="39">
    <mergeCell ref="G4:J4"/>
    <mergeCell ref="G39:J39"/>
    <mergeCell ref="G72:J72"/>
    <mergeCell ref="A4:A6"/>
    <mergeCell ref="A39:A41"/>
    <mergeCell ref="A72:A74"/>
    <mergeCell ref="B4:B6"/>
    <mergeCell ref="B39:B41"/>
    <mergeCell ref="B72:B74"/>
    <mergeCell ref="C4:C6"/>
    <mergeCell ref="C39:C41"/>
    <mergeCell ref="C72:C74"/>
    <mergeCell ref="D4:D6"/>
    <mergeCell ref="D39:D41"/>
    <mergeCell ref="D72:D74"/>
    <mergeCell ref="E4:E6"/>
    <mergeCell ref="E39:E41"/>
    <mergeCell ref="E72:E74"/>
    <mergeCell ref="F4:F6"/>
    <mergeCell ref="F39:F41"/>
    <mergeCell ref="F72:F74"/>
    <mergeCell ref="G5:G6"/>
    <mergeCell ref="G40:G41"/>
    <mergeCell ref="G73:G74"/>
    <mergeCell ref="H5:H6"/>
    <mergeCell ref="H40:H41"/>
    <mergeCell ref="H73:H74"/>
    <mergeCell ref="I5:I6"/>
    <mergeCell ref="I40:I41"/>
    <mergeCell ref="I73:I74"/>
    <mergeCell ref="J5:J6"/>
    <mergeCell ref="J40:J41"/>
    <mergeCell ref="J73:J74"/>
    <mergeCell ref="K4:K6"/>
    <mergeCell ref="K39:K41"/>
    <mergeCell ref="K72:K74"/>
    <mergeCell ref="L4:L6"/>
    <mergeCell ref="L39:L41"/>
    <mergeCell ref="L72:L74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topLeftCell="A34" workbookViewId="0">
      <selection activeCell="A34" sqref="$A34:$XFD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45762</v>
      </c>
      <c r="B7" s="15">
        <v>20577</v>
      </c>
      <c r="C7" s="16" t="s">
        <v>100</v>
      </c>
      <c r="D7" s="17" t="s">
        <v>18</v>
      </c>
      <c r="E7" s="15">
        <v>59906</v>
      </c>
      <c r="F7" s="35">
        <v>21076.2</v>
      </c>
      <c r="G7" s="19"/>
      <c r="H7" s="19"/>
      <c r="I7" s="14"/>
      <c r="J7" s="35">
        <v>0</v>
      </c>
      <c r="K7" s="25">
        <f>F7+J7</f>
        <v>21076.2</v>
      </c>
      <c r="L7" s="14">
        <v>45763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21076.2</v>
      </c>
      <c r="G9" s="2"/>
      <c r="H9" s="2"/>
      <c r="I9" s="2"/>
      <c r="J9" s="40">
        <f t="shared" si="0"/>
        <v>0</v>
      </c>
      <c r="K9" s="36">
        <f t="shared" si="0"/>
        <v>21076.2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>
        <v>21</v>
      </c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21000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39</v>
      </c>
      <c r="I17" s="42">
        <v>100</v>
      </c>
      <c r="J17" s="43"/>
      <c r="K17" s="44">
        <f t="shared" si="1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>
        <v>1</v>
      </c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>
        <v>1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20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/>
      <c r="K23" s="44">
        <f t="shared" si="1"/>
        <v>1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41</v>
      </c>
      <c r="K25" s="44">
        <f t="shared" si="1"/>
        <v>0.2</v>
      </c>
    </row>
    <row r="26" spans="9:11">
      <c r="I26" s="2" t="s">
        <v>42</v>
      </c>
      <c r="K26" s="46">
        <f>SUM(K14:K25)</f>
        <v>21076.2</v>
      </c>
    </row>
    <row r="27" spans="11:11">
      <c r="K27" s="47">
        <f>J9</f>
        <v>0</v>
      </c>
    </row>
    <row r="28" ht="9.75" spans="11:11">
      <c r="K28" s="48">
        <f>SUM(K26:K27)</f>
        <v>21076.2</v>
      </c>
    </row>
    <row r="29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45762</v>
      </c>
      <c r="B40" s="15">
        <v>20725</v>
      </c>
      <c r="C40" s="16" t="s">
        <v>101</v>
      </c>
      <c r="D40" s="17" t="s">
        <v>18</v>
      </c>
      <c r="E40" s="50">
        <v>59900</v>
      </c>
      <c r="F40" s="51"/>
      <c r="G40" s="52"/>
      <c r="H40" s="52"/>
      <c r="I40" s="27"/>
      <c r="J40" s="25">
        <v>115516.2</v>
      </c>
      <c r="K40" s="25">
        <f t="shared" ref="K40:K44" si="2">J40+F40</f>
        <v>115516.2</v>
      </c>
      <c r="L40" s="14">
        <v>45761</v>
      </c>
      <c r="M40" s="2"/>
    </row>
    <row r="41" spans="1:13">
      <c r="A41" s="14">
        <v>45762</v>
      </c>
      <c r="B41" s="15">
        <v>20726</v>
      </c>
      <c r="C41" s="16" t="s">
        <v>22</v>
      </c>
      <c r="D41" s="17" t="s">
        <v>18</v>
      </c>
      <c r="E41" s="50">
        <v>59902</v>
      </c>
      <c r="F41" s="51">
        <v>102023.2</v>
      </c>
      <c r="G41" s="52"/>
      <c r="H41" s="52"/>
      <c r="I41" s="27"/>
      <c r="J41" s="25">
        <v>0</v>
      </c>
      <c r="K41" s="25">
        <f t="shared" si="2"/>
        <v>102023.2</v>
      </c>
      <c r="L41" s="14">
        <v>45761</v>
      </c>
      <c r="M41" s="2"/>
    </row>
    <row r="42" spans="1:13">
      <c r="A42" s="14">
        <v>45762</v>
      </c>
      <c r="B42" s="15">
        <v>20727</v>
      </c>
      <c r="C42" s="16" t="s">
        <v>102</v>
      </c>
      <c r="D42" s="17" t="s">
        <v>18</v>
      </c>
      <c r="E42" s="50">
        <v>59905</v>
      </c>
      <c r="F42" s="51"/>
      <c r="G42" s="52"/>
      <c r="H42" s="52"/>
      <c r="I42" s="27"/>
      <c r="J42" s="25">
        <v>152297.2</v>
      </c>
      <c r="K42" s="25">
        <f t="shared" si="2"/>
        <v>152297.2</v>
      </c>
      <c r="L42" s="14">
        <v>45761</v>
      </c>
      <c r="M42" s="2"/>
    </row>
    <row r="43" spans="1:13">
      <c r="A43" s="14">
        <v>45762</v>
      </c>
      <c r="B43" s="15">
        <v>20728</v>
      </c>
      <c r="C43" s="16" t="s">
        <v>103</v>
      </c>
      <c r="D43" s="17" t="s">
        <v>18</v>
      </c>
      <c r="E43" s="50">
        <v>59907</v>
      </c>
      <c r="F43" s="51"/>
      <c r="G43" s="52"/>
      <c r="H43" s="52"/>
      <c r="I43" s="27"/>
      <c r="J43" s="25">
        <v>79028.2</v>
      </c>
      <c r="K43" s="25">
        <f t="shared" si="2"/>
        <v>79028.2</v>
      </c>
      <c r="L43" s="14">
        <v>45761</v>
      </c>
      <c r="M43" s="2"/>
    </row>
    <row r="44" spans="1:13">
      <c r="A44" s="14">
        <v>45762</v>
      </c>
      <c r="B44" s="15">
        <v>20729</v>
      </c>
      <c r="C44" s="16" t="s">
        <v>104</v>
      </c>
      <c r="D44" s="17" t="s">
        <v>18</v>
      </c>
      <c r="E44" s="50">
        <v>59912</v>
      </c>
      <c r="F44" s="51">
        <v>114484.81</v>
      </c>
      <c r="G44" s="52"/>
      <c r="H44" s="52"/>
      <c r="I44" s="27"/>
      <c r="J44" s="25">
        <v>0</v>
      </c>
      <c r="K44" s="25">
        <f t="shared" si="2"/>
        <v>114484.81</v>
      </c>
      <c r="L44" s="14">
        <v>45762</v>
      </c>
      <c r="M44" s="2" t="s">
        <v>105</v>
      </c>
    </row>
    <row r="45" spans="6:11">
      <c r="F45" s="36">
        <f t="shared" ref="F45:K45" si="3">SUM(F40:F44)</f>
        <v>216508.01</v>
      </c>
      <c r="G45" s="2"/>
      <c r="H45" s="2"/>
      <c r="I45" s="2"/>
      <c r="J45" s="36">
        <f t="shared" si="3"/>
        <v>346841.6</v>
      </c>
      <c r="K45" s="36">
        <f t="shared" si="3"/>
        <v>563349.61</v>
      </c>
    </row>
    <row r="47" spans="1:4">
      <c r="A47" s="2" t="s">
        <v>24</v>
      </c>
      <c r="D47" s="2" t="s">
        <v>25</v>
      </c>
    </row>
    <row r="48" spans="1:1">
      <c r="A48" s="2"/>
    </row>
    <row r="49" spans="1:1">
      <c r="A49" s="2"/>
    </row>
    <row r="50" spans="1:4">
      <c r="A50" s="2" t="s">
        <v>26</v>
      </c>
      <c r="D50" s="2" t="s">
        <v>27</v>
      </c>
    </row>
    <row r="51" spans="1:4">
      <c r="A51" s="1" t="s">
        <v>28</v>
      </c>
      <c r="D51" s="1" t="s">
        <v>29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zoomScale="130" zoomScaleNormal="130" topLeftCell="A65" workbookViewId="0">
      <selection activeCell="A36" sqref="$A36:$XFD6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30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45762</v>
      </c>
      <c r="B7" s="15">
        <v>20579</v>
      </c>
      <c r="C7" s="16" t="s">
        <v>106</v>
      </c>
      <c r="D7" s="17" t="s">
        <v>18</v>
      </c>
      <c r="E7" s="15">
        <v>59867</v>
      </c>
      <c r="F7" s="35"/>
      <c r="G7" s="19" t="s">
        <v>107</v>
      </c>
      <c r="H7" s="19">
        <v>6000114515</v>
      </c>
      <c r="I7" s="14">
        <v>45757</v>
      </c>
      <c r="J7" s="35">
        <v>102264.8</v>
      </c>
      <c r="K7" s="25">
        <f>F7+J7</f>
        <v>102264.8</v>
      </c>
      <c r="L7" s="14">
        <v>45763</v>
      </c>
      <c r="M7" s="2"/>
    </row>
    <row r="8" spans="1:13">
      <c r="A8" s="14">
        <v>45763</v>
      </c>
      <c r="B8" s="15">
        <v>20732</v>
      </c>
      <c r="C8" s="16" t="s">
        <v>108</v>
      </c>
      <c r="D8" s="53" t="s">
        <v>109</v>
      </c>
      <c r="E8" s="89" t="s">
        <v>110</v>
      </c>
      <c r="F8" s="35"/>
      <c r="G8" s="19" t="s">
        <v>66</v>
      </c>
      <c r="H8" s="19">
        <v>627258</v>
      </c>
      <c r="I8" s="14">
        <v>45762</v>
      </c>
      <c r="J8" s="35">
        <v>6300</v>
      </c>
      <c r="K8" s="25">
        <f>F8+J8</f>
        <v>6300</v>
      </c>
      <c r="L8" s="14">
        <v>45763</v>
      </c>
      <c r="M8" s="2"/>
    </row>
    <row r="9" spans="6:11">
      <c r="F9" s="36">
        <f>SUM(F7:F8)</f>
        <v>0</v>
      </c>
      <c r="G9" s="2"/>
      <c r="H9" s="2"/>
      <c r="I9" s="2"/>
      <c r="J9" s="40">
        <f>SUM(J7:J8)</f>
        <v>108564.8</v>
      </c>
      <c r="K9" s="36">
        <f>SUM(K7:K8)</f>
        <v>108564.8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35</v>
      </c>
      <c r="J12" s="41" t="s">
        <v>36</v>
      </c>
    </row>
    <row r="13" spans="11:11">
      <c r="K13" s="41" t="s">
        <v>37</v>
      </c>
    </row>
    <row r="14" spans="7:11">
      <c r="G14" s="2" t="s">
        <v>38</v>
      </c>
      <c r="I14" s="42">
        <v>1000</v>
      </c>
      <c r="J14" s="43"/>
      <c r="K14" s="44">
        <f t="shared" ref="K14:K25" si="0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0"/>
        <v>0</v>
      </c>
    </row>
    <row r="16" spans="1:11">
      <c r="A16" s="2"/>
      <c r="G16" s="2"/>
      <c r="I16" s="42">
        <v>200</v>
      </c>
      <c r="J16" s="43"/>
      <c r="K16" s="44">
        <f t="shared" si="0"/>
        <v>0</v>
      </c>
    </row>
    <row r="17" spans="1:11">
      <c r="A17" s="2"/>
      <c r="G17" s="2" t="s">
        <v>39</v>
      </c>
      <c r="I17" s="42">
        <v>100</v>
      </c>
      <c r="J17" s="43"/>
      <c r="K17" s="44">
        <f t="shared" si="0"/>
        <v>0</v>
      </c>
    </row>
    <row r="18" spans="1:11">
      <c r="A18" s="2" t="s">
        <v>26</v>
      </c>
      <c r="D18" s="2" t="s">
        <v>27</v>
      </c>
      <c r="G18" s="1" t="s">
        <v>40</v>
      </c>
      <c r="I18" s="42">
        <v>50</v>
      </c>
      <c r="J18" s="43"/>
      <c r="K18" s="44">
        <f t="shared" si="0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/>
      <c r="K20" s="44">
        <f t="shared" si="0"/>
        <v>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/>
      <c r="K22" s="44">
        <f t="shared" si="0"/>
        <v>0</v>
      </c>
    </row>
    <row r="23" spans="9:11">
      <c r="I23" s="42">
        <v>0.25</v>
      </c>
      <c r="J23" s="43"/>
      <c r="K23" s="44">
        <f t="shared" si="0"/>
        <v>0</v>
      </c>
    </row>
    <row r="24" spans="9:11">
      <c r="I24" s="45">
        <v>0.05</v>
      </c>
      <c r="J24" s="43"/>
      <c r="K24" s="44">
        <f t="shared" si="0"/>
        <v>0</v>
      </c>
    </row>
    <row r="25" spans="9:11">
      <c r="I25" s="2" t="s">
        <v>41</v>
      </c>
      <c r="K25" s="44">
        <f t="shared" si="0"/>
        <v>0</v>
      </c>
    </row>
    <row r="26" spans="9:11">
      <c r="I26" s="2" t="s">
        <v>42</v>
      </c>
      <c r="K26" s="46">
        <f>SUM(K14:K25)</f>
        <v>0</v>
      </c>
    </row>
    <row r="27" spans="11:11">
      <c r="K27" s="47">
        <f>J9</f>
        <v>108564.8</v>
      </c>
    </row>
    <row r="28" ht="9.75" spans="11:11">
      <c r="K28" s="48">
        <f>SUM(K26:K27)</f>
        <v>108564.8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45763</v>
      </c>
      <c r="B42" s="15">
        <v>20731</v>
      </c>
      <c r="C42" s="16" t="s">
        <v>111</v>
      </c>
      <c r="D42" s="17" t="s">
        <v>18</v>
      </c>
      <c r="E42" s="15">
        <v>59908</v>
      </c>
      <c r="F42" s="35">
        <v>11508.2</v>
      </c>
      <c r="G42" s="19"/>
      <c r="H42" s="19"/>
      <c r="I42" s="14"/>
      <c r="J42" s="35">
        <v>0</v>
      </c>
      <c r="K42" s="25">
        <f>F42+J42</f>
        <v>11508.2</v>
      </c>
      <c r="L42" s="14">
        <v>45763</v>
      </c>
      <c r="M42" s="2"/>
    </row>
    <row r="43" spans="1:13">
      <c r="A43" s="14"/>
      <c r="B43" s="15"/>
      <c r="C43" s="16"/>
      <c r="D43" s="53"/>
      <c r="E43" s="89"/>
      <c r="F43" s="35"/>
      <c r="G43" s="19"/>
      <c r="H43" s="19"/>
      <c r="I43" s="14"/>
      <c r="J43" s="35"/>
      <c r="K43" s="25"/>
      <c r="L43" s="14"/>
      <c r="M43" s="2"/>
    </row>
    <row r="44" spans="6:11">
      <c r="F44" s="36">
        <f t="shared" ref="F44:K44" si="1">SUM(F42:F43)</f>
        <v>11508.2</v>
      </c>
      <c r="G44" s="2"/>
      <c r="H44" s="2"/>
      <c r="I44" s="2"/>
      <c r="J44" s="40">
        <f t="shared" si="1"/>
        <v>0</v>
      </c>
      <c r="K44" s="36">
        <f t="shared" si="1"/>
        <v>11508.2</v>
      </c>
    </row>
    <row r="45" spans="6:11">
      <c r="F45" s="36"/>
      <c r="G45" s="2"/>
      <c r="H45" s="2"/>
      <c r="I45" s="2"/>
      <c r="J45" s="36"/>
      <c r="K45" s="36"/>
    </row>
    <row r="46" spans="6:11">
      <c r="F46" s="36"/>
      <c r="I46" s="1" t="s">
        <v>13</v>
      </c>
      <c r="K46" s="36"/>
    </row>
    <row r="47" spans="8:10">
      <c r="H47" s="2" t="s">
        <v>35</v>
      </c>
      <c r="J47" s="41" t="s">
        <v>36</v>
      </c>
    </row>
    <row r="48" spans="11:11">
      <c r="K48" s="41" t="s">
        <v>37</v>
      </c>
    </row>
    <row r="49" spans="7:11">
      <c r="G49" s="2" t="s">
        <v>38</v>
      </c>
      <c r="I49" s="42">
        <v>1000</v>
      </c>
      <c r="J49" s="43">
        <v>11</v>
      </c>
      <c r="K49" s="44">
        <f t="shared" ref="K49:K60" si="2">J48*I48</f>
        <v>0</v>
      </c>
    </row>
    <row r="50" spans="1:11">
      <c r="A50" s="2" t="s">
        <v>24</v>
      </c>
      <c r="D50" s="2" t="s">
        <v>25</v>
      </c>
      <c r="G50" s="2"/>
      <c r="I50" s="42">
        <v>500</v>
      </c>
      <c r="J50" s="43">
        <v>1</v>
      </c>
      <c r="K50" s="44">
        <f t="shared" si="2"/>
        <v>11000</v>
      </c>
    </row>
    <row r="51" spans="1:11">
      <c r="A51" s="2"/>
      <c r="G51" s="2"/>
      <c r="I51" s="42">
        <v>200</v>
      </c>
      <c r="J51" s="43"/>
      <c r="K51" s="44">
        <f t="shared" si="2"/>
        <v>500</v>
      </c>
    </row>
    <row r="52" spans="1:11">
      <c r="A52" s="2"/>
      <c r="G52" s="2" t="s">
        <v>39</v>
      </c>
      <c r="I52" s="42">
        <v>100</v>
      </c>
      <c r="J52" s="43"/>
      <c r="K52" s="44">
        <f t="shared" si="2"/>
        <v>0</v>
      </c>
    </row>
    <row r="53" spans="1:11">
      <c r="A53" s="2" t="s">
        <v>26</v>
      </c>
      <c r="D53" s="2" t="s">
        <v>27</v>
      </c>
      <c r="G53" s="1" t="s">
        <v>40</v>
      </c>
      <c r="I53" s="42">
        <v>50</v>
      </c>
      <c r="J53" s="43"/>
      <c r="K53" s="44">
        <f t="shared" si="2"/>
        <v>0</v>
      </c>
    </row>
    <row r="54" spans="1:11">
      <c r="A54" s="1" t="s">
        <v>28</v>
      </c>
      <c r="D54" s="1" t="s">
        <v>29</v>
      </c>
      <c r="I54" s="42">
        <v>20</v>
      </c>
      <c r="J54" s="43"/>
      <c r="K54" s="44">
        <f t="shared" si="2"/>
        <v>0</v>
      </c>
    </row>
    <row r="55" spans="9:11">
      <c r="I55" s="42">
        <v>10</v>
      </c>
      <c r="J55" s="43"/>
      <c r="K55" s="44">
        <f t="shared" si="2"/>
        <v>0</v>
      </c>
    </row>
    <row r="56" spans="9:11">
      <c r="I56" s="42">
        <v>5</v>
      </c>
      <c r="J56" s="43">
        <v>1</v>
      </c>
      <c r="K56" s="44">
        <f t="shared" si="2"/>
        <v>0</v>
      </c>
    </row>
    <row r="57" spans="9:11">
      <c r="I57" s="42">
        <v>1</v>
      </c>
      <c r="J57" s="43">
        <v>3</v>
      </c>
      <c r="K57" s="44">
        <f t="shared" si="2"/>
        <v>5</v>
      </c>
    </row>
    <row r="58" spans="9:11">
      <c r="I58" s="42">
        <v>0.25</v>
      </c>
      <c r="J58" s="43"/>
      <c r="K58" s="44">
        <f t="shared" si="2"/>
        <v>3</v>
      </c>
    </row>
    <row r="59" spans="9:11">
      <c r="I59" s="45">
        <v>0.05</v>
      </c>
      <c r="J59" s="43">
        <v>4</v>
      </c>
      <c r="K59" s="44">
        <f t="shared" si="2"/>
        <v>0</v>
      </c>
    </row>
    <row r="60" spans="9:11">
      <c r="I60" s="2" t="s">
        <v>41</v>
      </c>
      <c r="K60" s="44">
        <f t="shared" si="2"/>
        <v>0.2</v>
      </c>
    </row>
    <row r="61" spans="9:11">
      <c r="I61" s="2" t="s">
        <v>42</v>
      </c>
      <c r="K61" s="46">
        <f>SUM(K49:K60)</f>
        <v>11508.2</v>
      </c>
    </row>
    <row r="62" spans="11:11">
      <c r="K62" s="47">
        <f>J44</f>
        <v>0</v>
      </c>
    </row>
    <row r="63" ht="9.75" spans="11:11">
      <c r="K63" s="48">
        <f>SUM(K61:K62)</f>
        <v>11508.2</v>
      </c>
    </row>
    <row r="64" ht="9.75"/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7" t="s">
        <v>70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pans="1:12">
      <c r="A72" s="6"/>
      <c r="B72" s="38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ht="10.15" customHeight="1" spans="1:12">
      <c r="A73" s="7"/>
      <c r="B73" s="39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ht="10.15" customHeight="1" spans="1:13">
      <c r="A74" s="14">
        <v>45763</v>
      </c>
      <c r="B74" s="15" t="s">
        <v>112</v>
      </c>
      <c r="C74" s="16" t="s">
        <v>72</v>
      </c>
      <c r="D74" s="17" t="s">
        <v>18</v>
      </c>
      <c r="E74" s="15" t="s">
        <v>113</v>
      </c>
      <c r="F74" s="35">
        <v>7795</v>
      </c>
      <c r="G74" s="19"/>
      <c r="H74" s="19"/>
      <c r="I74" s="14"/>
      <c r="J74" s="35"/>
      <c r="K74" s="25">
        <f>J74+F74</f>
        <v>7795</v>
      </c>
      <c r="L74" s="14">
        <v>45768</v>
      </c>
      <c r="M74" s="2"/>
    </row>
    <row r="75" ht="9.95" customHeight="1" spans="1:13">
      <c r="A75" s="14"/>
      <c r="B75" s="15"/>
      <c r="C75" s="16"/>
      <c r="D75" s="17"/>
      <c r="E75" s="15"/>
      <c r="F75" s="35"/>
      <c r="G75" s="19"/>
      <c r="H75" s="19"/>
      <c r="I75" s="14"/>
      <c r="J75" s="35"/>
      <c r="K75" s="25"/>
      <c r="L75" s="14"/>
      <c r="M75" s="2"/>
    </row>
    <row r="76" spans="6:11">
      <c r="F76" s="36">
        <f>SUM(F71:F75)</f>
        <v>7795</v>
      </c>
      <c r="G76" s="2"/>
      <c r="H76" s="2"/>
      <c r="I76" s="2"/>
      <c r="J76" s="36">
        <f>SUM(J74:J75)</f>
        <v>0</v>
      </c>
      <c r="K76" s="36">
        <f>SUM(K75:K75)</f>
        <v>0</v>
      </c>
    </row>
    <row r="77" spans="9:9">
      <c r="I77" s="1" t="s">
        <v>13</v>
      </c>
    </row>
    <row r="78" spans="8:11">
      <c r="H78" s="2" t="s">
        <v>35</v>
      </c>
      <c r="J78" s="41" t="s">
        <v>36</v>
      </c>
      <c r="K78" s="41" t="s">
        <v>37</v>
      </c>
    </row>
    <row r="79" spans="11:11">
      <c r="K79" s="2"/>
    </row>
    <row r="80" spans="1:11">
      <c r="A80" s="2" t="s">
        <v>24</v>
      </c>
      <c r="D80" s="2" t="s">
        <v>25</v>
      </c>
      <c r="G80" s="2" t="s">
        <v>38</v>
      </c>
      <c r="I80" s="42">
        <v>1000</v>
      </c>
      <c r="J80" s="43">
        <v>7</v>
      </c>
      <c r="K80" s="44">
        <f t="shared" ref="K80:K90" si="3">J80*I80</f>
        <v>7000</v>
      </c>
    </row>
    <row r="81" spans="1:11">
      <c r="A81" s="2"/>
      <c r="G81" s="2"/>
      <c r="I81" s="42">
        <v>500</v>
      </c>
      <c r="J81" s="43">
        <v>1</v>
      </c>
      <c r="K81" s="44">
        <f t="shared" si="3"/>
        <v>500</v>
      </c>
    </row>
    <row r="82" spans="1:11">
      <c r="A82" s="2"/>
      <c r="G82" s="2"/>
      <c r="I82" s="42">
        <v>200</v>
      </c>
      <c r="J82" s="43"/>
      <c r="K82" s="44">
        <f t="shared" si="3"/>
        <v>0</v>
      </c>
    </row>
    <row r="83" spans="1:11">
      <c r="A83" s="2" t="s">
        <v>26</v>
      </c>
      <c r="D83" s="2" t="s">
        <v>27</v>
      </c>
      <c r="G83" s="2" t="s">
        <v>39</v>
      </c>
      <c r="I83" s="42">
        <v>100</v>
      </c>
      <c r="J83" s="43">
        <v>2</v>
      </c>
      <c r="K83" s="44">
        <f t="shared" si="3"/>
        <v>200</v>
      </c>
    </row>
    <row r="84" spans="1:11">
      <c r="A84" s="1" t="s">
        <v>28</v>
      </c>
      <c r="D84" s="1" t="s">
        <v>29</v>
      </c>
      <c r="G84" s="1" t="s">
        <v>40</v>
      </c>
      <c r="I84" s="42">
        <v>50</v>
      </c>
      <c r="J84" s="43">
        <v>1</v>
      </c>
      <c r="K84" s="44">
        <f t="shared" si="3"/>
        <v>50</v>
      </c>
    </row>
    <row r="85" spans="9:11">
      <c r="I85" s="42">
        <v>20</v>
      </c>
      <c r="J85" s="43">
        <v>2</v>
      </c>
      <c r="K85" s="44">
        <f t="shared" si="3"/>
        <v>40</v>
      </c>
    </row>
    <row r="86" spans="9:11">
      <c r="I86" s="42">
        <v>10</v>
      </c>
      <c r="J86" s="43"/>
      <c r="K86" s="44">
        <f t="shared" si="3"/>
        <v>0</v>
      </c>
    </row>
    <row r="87" spans="9:11">
      <c r="I87" s="42">
        <v>5</v>
      </c>
      <c r="J87" s="43">
        <v>1</v>
      </c>
      <c r="K87" s="44">
        <f t="shared" si="3"/>
        <v>5</v>
      </c>
    </row>
    <row r="88" spans="9:11">
      <c r="I88" s="42">
        <v>1</v>
      </c>
      <c r="J88" s="43"/>
      <c r="K88" s="44">
        <f t="shared" si="3"/>
        <v>0</v>
      </c>
    </row>
    <row r="89" spans="9:11">
      <c r="I89" s="42">
        <v>0.25</v>
      </c>
      <c r="J89" s="43"/>
      <c r="K89" s="44">
        <f t="shared" si="3"/>
        <v>0</v>
      </c>
    </row>
    <row r="90" spans="9:11">
      <c r="I90" s="45">
        <v>0.05</v>
      </c>
      <c r="J90" s="43"/>
      <c r="K90" s="44">
        <f t="shared" si="3"/>
        <v>0</v>
      </c>
    </row>
    <row r="91" spans="9:11">
      <c r="I91" s="2" t="s">
        <v>41</v>
      </c>
      <c r="K91" s="49">
        <f>SUM(K80:K90)</f>
        <v>7795</v>
      </c>
    </row>
    <row r="92" spans="9:11">
      <c r="I92" s="2" t="s">
        <v>42</v>
      </c>
      <c r="K92" s="47">
        <f>J76</f>
        <v>0</v>
      </c>
    </row>
    <row r="93" ht="9.75" spans="11:11">
      <c r="K93" s="48">
        <f>SUM(K91:K92)</f>
        <v>7795</v>
      </c>
    </row>
    <row r="94" ht="9.75"/>
    <row r="99" spans="1:1">
      <c r="A99" s="2" t="s">
        <v>0</v>
      </c>
    </row>
    <row r="100" spans="1:1">
      <c r="A100" s="2" t="s">
        <v>1</v>
      </c>
    </row>
    <row r="102" spans="1:12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4" t="s">
        <v>8</v>
      </c>
      <c r="H102" s="5"/>
      <c r="I102" s="5"/>
      <c r="J102" s="23"/>
      <c r="K102" s="3" t="s">
        <v>9</v>
      </c>
      <c r="L102" s="3" t="s">
        <v>10</v>
      </c>
    </row>
    <row r="103" spans="1:12">
      <c r="A103" s="6"/>
      <c r="B103" s="6"/>
      <c r="C103" s="6"/>
      <c r="D103" s="6"/>
      <c r="E103" s="6"/>
      <c r="F103" s="6"/>
      <c r="G103" s="3" t="s">
        <v>11</v>
      </c>
      <c r="H103" s="3" t="s">
        <v>12</v>
      </c>
      <c r="I103" s="3" t="s">
        <v>13</v>
      </c>
      <c r="J103" s="3" t="s">
        <v>14</v>
      </c>
      <c r="K103" s="6"/>
      <c r="L103" s="6"/>
    </row>
    <row r="104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3">
      <c r="A105" s="14">
        <v>45763</v>
      </c>
      <c r="B105" s="15">
        <v>20734</v>
      </c>
      <c r="C105" s="16" t="s">
        <v>114</v>
      </c>
      <c r="D105" s="17" t="s">
        <v>18</v>
      </c>
      <c r="E105" s="15">
        <v>59884</v>
      </c>
      <c r="F105" s="35">
        <v>75844.6</v>
      </c>
      <c r="G105" s="19"/>
      <c r="H105" s="19"/>
      <c r="I105" s="14"/>
      <c r="J105" s="35">
        <v>0</v>
      </c>
      <c r="K105" s="25">
        <f>F105+J105</f>
        <v>75844.6</v>
      </c>
      <c r="L105" s="14">
        <v>45768</v>
      </c>
      <c r="M105" s="2"/>
    </row>
    <row r="106" spans="1:13">
      <c r="A106" s="14"/>
      <c r="B106" s="15"/>
      <c r="C106" s="16"/>
      <c r="D106" s="53"/>
      <c r="E106" s="89"/>
      <c r="F106" s="35"/>
      <c r="G106" s="19"/>
      <c r="H106" s="19"/>
      <c r="I106" s="14"/>
      <c r="J106" s="35"/>
      <c r="K106" s="25"/>
      <c r="L106" s="14"/>
      <c r="M106" s="2"/>
    </row>
    <row r="107" spans="6:11">
      <c r="F107" s="36">
        <f t="shared" ref="F107:K107" si="4">SUM(F105:F106)</f>
        <v>75844.6</v>
      </c>
      <c r="G107" s="2"/>
      <c r="H107" s="2"/>
      <c r="I107" s="2"/>
      <c r="J107" s="40">
        <f t="shared" si="4"/>
        <v>0</v>
      </c>
      <c r="K107" s="36">
        <f t="shared" si="4"/>
        <v>75844.6</v>
      </c>
    </row>
    <row r="108" spans="6:11">
      <c r="F108" s="36"/>
      <c r="G108" s="2"/>
      <c r="H108" s="2"/>
      <c r="I108" s="2"/>
      <c r="J108" s="36"/>
      <c r="K108" s="36"/>
    </row>
    <row r="109" spans="6:11">
      <c r="F109" s="36"/>
      <c r="I109" s="1" t="s">
        <v>13</v>
      </c>
      <c r="K109" s="36"/>
    </row>
    <row r="110" spans="8:10">
      <c r="H110" s="2" t="s">
        <v>35</v>
      </c>
      <c r="J110" s="41" t="s">
        <v>36</v>
      </c>
    </row>
    <row r="111" spans="11:11">
      <c r="K111" s="41" t="s">
        <v>37</v>
      </c>
    </row>
    <row r="112" spans="7:11">
      <c r="G112" s="2" t="s">
        <v>38</v>
      </c>
      <c r="I112" s="42">
        <v>1000</v>
      </c>
      <c r="J112" s="43">
        <v>75</v>
      </c>
      <c r="K112" s="44">
        <f t="shared" ref="K112:K123" si="5">J111*I111</f>
        <v>0</v>
      </c>
    </row>
    <row r="113" spans="1:11">
      <c r="A113" s="2" t="s">
        <v>24</v>
      </c>
      <c r="D113" s="2" t="s">
        <v>25</v>
      </c>
      <c r="G113" s="2"/>
      <c r="I113" s="42">
        <v>500</v>
      </c>
      <c r="J113" s="43">
        <v>1</v>
      </c>
      <c r="K113" s="44">
        <f t="shared" si="5"/>
        <v>75000</v>
      </c>
    </row>
    <row r="114" spans="1:11">
      <c r="A114" s="2"/>
      <c r="G114" s="2"/>
      <c r="I114" s="42">
        <v>200</v>
      </c>
      <c r="J114" s="43"/>
      <c r="K114" s="44">
        <f t="shared" si="5"/>
        <v>500</v>
      </c>
    </row>
    <row r="115" spans="1:11">
      <c r="A115" s="2"/>
      <c r="G115" s="2" t="s">
        <v>39</v>
      </c>
      <c r="I115" s="42">
        <v>100</v>
      </c>
      <c r="J115" s="43">
        <v>3</v>
      </c>
      <c r="K115" s="44">
        <f t="shared" si="5"/>
        <v>0</v>
      </c>
    </row>
    <row r="116" spans="1:11">
      <c r="A116" s="2" t="s">
        <v>26</v>
      </c>
      <c r="D116" s="2" t="s">
        <v>27</v>
      </c>
      <c r="G116" s="1" t="s">
        <v>40</v>
      </c>
      <c r="I116" s="42">
        <v>50</v>
      </c>
      <c r="J116" s="43"/>
      <c r="K116" s="44">
        <f t="shared" si="5"/>
        <v>300</v>
      </c>
    </row>
    <row r="117" spans="1:11">
      <c r="A117" s="1" t="s">
        <v>28</v>
      </c>
      <c r="D117" s="1" t="s">
        <v>29</v>
      </c>
      <c r="I117" s="42">
        <v>20</v>
      </c>
      <c r="J117" s="43">
        <v>2</v>
      </c>
      <c r="K117" s="44">
        <f t="shared" si="5"/>
        <v>0</v>
      </c>
    </row>
    <row r="118" spans="9:11">
      <c r="I118" s="42">
        <v>10</v>
      </c>
      <c r="J118" s="43"/>
      <c r="K118" s="44">
        <f t="shared" si="5"/>
        <v>40</v>
      </c>
    </row>
    <row r="119" spans="9:11">
      <c r="I119" s="42">
        <v>5</v>
      </c>
      <c r="J119" s="43"/>
      <c r="K119" s="44">
        <f t="shared" si="5"/>
        <v>0</v>
      </c>
    </row>
    <row r="120" spans="9:11">
      <c r="I120" s="42">
        <v>1</v>
      </c>
      <c r="J120" s="43">
        <v>4</v>
      </c>
      <c r="K120" s="44">
        <f t="shared" si="5"/>
        <v>0</v>
      </c>
    </row>
    <row r="121" spans="9:11">
      <c r="I121" s="42">
        <v>0.25</v>
      </c>
      <c r="J121" s="43">
        <v>2</v>
      </c>
      <c r="K121" s="44">
        <f t="shared" si="5"/>
        <v>4</v>
      </c>
    </row>
    <row r="122" spans="9:11">
      <c r="I122" s="45">
        <v>0.05</v>
      </c>
      <c r="J122" s="43">
        <v>2</v>
      </c>
      <c r="K122" s="44">
        <f t="shared" si="5"/>
        <v>0.5</v>
      </c>
    </row>
    <row r="123" spans="9:11">
      <c r="I123" s="2" t="s">
        <v>41</v>
      </c>
      <c r="K123" s="44">
        <f t="shared" si="5"/>
        <v>0.1</v>
      </c>
    </row>
    <row r="124" spans="9:11">
      <c r="I124" s="2" t="s">
        <v>42</v>
      </c>
      <c r="K124" s="46">
        <f>SUM(K112:K123)</f>
        <v>75844.6</v>
      </c>
    </row>
    <row r="125" spans="11:11">
      <c r="K125" s="47">
        <f>J107</f>
        <v>0</v>
      </c>
    </row>
    <row r="126" ht="9.75" spans="11:11">
      <c r="K126" s="48">
        <f>SUM(K124:K125)</f>
        <v>75844.6</v>
      </c>
    </row>
    <row r="127" ht="9.75"/>
    <row r="135" spans="1:1">
      <c r="A135" s="2" t="s">
        <v>0</v>
      </c>
    </row>
    <row r="136" spans="1:1">
      <c r="A136" s="2" t="s">
        <v>1</v>
      </c>
    </row>
    <row r="138" spans="1:12">
      <c r="A138" s="3" t="s">
        <v>2</v>
      </c>
      <c r="B138" s="3" t="s">
        <v>3</v>
      </c>
      <c r="C138" s="3" t="s">
        <v>4</v>
      </c>
      <c r="D138" s="3" t="s">
        <v>5</v>
      </c>
      <c r="E138" s="3" t="s">
        <v>6</v>
      </c>
      <c r="F138" s="3" t="s">
        <v>7</v>
      </c>
      <c r="G138" s="4" t="s">
        <v>8</v>
      </c>
      <c r="H138" s="5"/>
      <c r="I138" s="5"/>
      <c r="J138" s="23"/>
      <c r="K138" s="3" t="s">
        <v>9</v>
      </c>
      <c r="L138" s="3" t="s">
        <v>10</v>
      </c>
    </row>
    <row r="139" spans="1:12">
      <c r="A139" s="6"/>
      <c r="B139" s="6"/>
      <c r="C139" s="6"/>
      <c r="D139" s="6"/>
      <c r="E139" s="6"/>
      <c r="F139" s="6"/>
      <c r="G139" s="3" t="s">
        <v>11</v>
      </c>
      <c r="H139" s="3" t="s">
        <v>12</v>
      </c>
      <c r="I139" s="3" t="s">
        <v>13</v>
      </c>
      <c r="J139" s="3" t="s">
        <v>14</v>
      </c>
      <c r="K139" s="6"/>
      <c r="L139" s="6"/>
    </row>
    <row r="140" spans="1:1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3">
      <c r="A141" s="14">
        <v>45763</v>
      </c>
      <c r="B141" s="15">
        <v>20733</v>
      </c>
      <c r="C141" s="16" t="s">
        <v>115</v>
      </c>
      <c r="D141" s="17" t="s">
        <v>18</v>
      </c>
      <c r="E141" s="50">
        <v>59887</v>
      </c>
      <c r="F141" s="51">
        <v>18442.06</v>
      </c>
      <c r="G141" s="52"/>
      <c r="H141" s="52"/>
      <c r="I141" s="27"/>
      <c r="J141" s="25">
        <v>0</v>
      </c>
      <c r="K141" s="25">
        <f t="shared" ref="K141:K147" si="6">J141+F141</f>
        <v>18442.06</v>
      </c>
      <c r="L141" s="14">
        <v>45762</v>
      </c>
      <c r="M141" s="2"/>
    </row>
    <row r="142" spans="1:13">
      <c r="A142" s="14">
        <v>45763</v>
      </c>
      <c r="B142" s="15">
        <v>20735</v>
      </c>
      <c r="C142" s="16" t="s">
        <v>116</v>
      </c>
      <c r="D142" s="17" t="s">
        <v>18</v>
      </c>
      <c r="E142" s="50">
        <v>59893</v>
      </c>
      <c r="F142" s="51"/>
      <c r="G142" s="52"/>
      <c r="H142" s="52"/>
      <c r="I142" s="27"/>
      <c r="J142" s="25">
        <v>89676.2</v>
      </c>
      <c r="K142" s="25">
        <f t="shared" si="6"/>
        <v>89676.2</v>
      </c>
      <c r="L142" s="14">
        <v>45762</v>
      </c>
      <c r="M142" s="2"/>
    </row>
    <row r="143" spans="1:13">
      <c r="A143" s="14">
        <v>45763</v>
      </c>
      <c r="B143" s="15">
        <v>20736</v>
      </c>
      <c r="C143" s="16" t="s">
        <v>58</v>
      </c>
      <c r="D143" s="17" t="s">
        <v>18</v>
      </c>
      <c r="E143" s="50">
        <v>59250</v>
      </c>
      <c r="F143" s="51">
        <v>20396.2</v>
      </c>
      <c r="G143" s="52"/>
      <c r="H143" s="52"/>
      <c r="I143" s="27"/>
      <c r="J143" s="25">
        <v>0</v>
      </c>
      <c r="K143" s="25">
        <f t="shared" si="6"/>
        <v>20396.2</v>
      </c>
      <c r="L143" s="14">
        <v>45763</v>
      </c>
      <c r="M143" s="2"/>
    </row>
    <row r="144" spans="1:13">
      <c r="A144" s="14">
        <v>45763</v>
      </c>
      <c r="B144" s="15">
        <v>20737</v>
      </c>
      <c r="C144" s="16" t="s">
        <v>117</v>
      </c>
      <c r="D144" s="17" t="s">
        <v>18</v>
      </c>
      <c r="E144" s="50">
        <v>59245</v>
      </c>
      <c r="F144" s="51">
        <v>15000</v>
      </c>
      <c r="G144" s="52"/>
      <c r="H144" s="52"/>
      <c r="I144" s="27"/>
      <c r="J144" s="25">
        <v>0</v>
      </c>
      <c r="K144" s="25">
        <f t="shared" si="6"/>
        <v>15000</v>
      </c>
      <c r="L144" s="14">
        <v>45763</v>
      </c>
      <c r="M144" s="2"/>
    </row>
    <row r="145" spans="1:13">
      <c r="A145" s="14">
        <v>45763</v>
      </c>
      <c r="B145" s="15">
        <v>20738</v>
      </c>
      <c r="C145" s="16" t="s">
        <v>118</v>
      </c>
      <c r="D145" s="17" t="s">
        <v>32</v>
      </c>
      <c r="E145" s="50">
        <v>59916</v>
      </c>
      <c r="F145" s="51">
        <v>56832.4</v>
      </c>
      <c r="G145" s="52"/>
      <c r="H145" s="52"/>
      <c r="I145" s="27"/>
      <c r="J145" s="25">
        <v>0</v>
      </c>
      <c r="K145" s="25">
        <f t="shared" si="6"/>
        <v>56832.4</v>
      </c>
      <c r="L145" s="14">
        <v>45763</v>
      </c>
      <c r="M145" s="2"/>
    </row>
    <row r="146" spans="1:13">
      <c r="A146" s="14">
        <v>45763</v>
      </c>
      <c r="B146" s="15">
        <v>20739</v>
      </c>
      <c r="C146" s="16" t="s">
        <v>119</v>
      </c>
      <c r="D146" s="17" t="s">
        <v>18</v>
      </c>
      <c r="E146" s="50">
        <v>59914</v>
      </c>
      <c r="F146" s="51">
        <v>19716.3</v>
      </c>
      <c r="G146" s="52"/>
      <c r="H146" s="52"/>
      <c r="I146" s="27"/>
      <c r="J146" s="25">
        <v>0</v>
      </c>
      <c r="K146" s="25">
        <f t="shared" si="6"/>
        <v>19716.3</v>
      </c>
      <c r="L146" s="14">
        <v>45763</v>
      </c>
      <c r="M146" s="2"/>
    </row>
    <row r="147" spans="1:13">
      <c r="A147" s="14">
        <v>45763</v>
      </c>
      <c r="B147" s="15">
        <v>20740</v>
      </c>
      <c r="C147" s="16" t="s">
        <v>120</v>
      </c>
      <c r="D147" s="17" t="s">
        <v>18</v>
      </c>
      <c r="E147" s="50">
        <v>59917</v>
      </c>
      <c r="F147" s="51">
        <v>23776.2</v>
      </c>
      <c r="G147" s="52"/>
      <c r="H147" s="52"/>
      <c r="I147" s="27"/>
      <c r="J147" s="25">
        <v>0</v>
      </c>
      <c r="K147" s="25">
        <f t="shared" si="6"/>
        <v>23776.2</v>
      </c>
      <c r="L147" s="14">
        <v>45763</v>
      </c>
      <c r="M147" s="2"/>
    </row>
    <row r="148" spans="6:11">
      <c r="F148" s="36">
        <f>SUM(F141:F147)</f>
        <v>154163.16</v>
      </c>
      <c r="G148" s="2"/>
      <c r="H148" s="2"/>
      <c r="I148" s="2"/>
      <c r="J148" s="36">
        <f>SUM(J141:J147)</f>
        <v>89676.2</v>
      </c>
      <c r="K148" s="36">
        <f>SUM(K141:K147)</f>
        <v>243839.36</v>
      </c>
    </row>
    <row r="150" spans="1:4">
      <c r="A150" s="2" t="s">
        <v>24</v>
      </c>
      <c r="D150" s="2" t="s">
        <v>25</v>
      </c>
    </row>
    <row r="151" spans="1:1">
      <c r="A151" s="2"/>
    </row>
    <row r="152" spans="1:1">
      <c r="A152" s="2"/>
    </row>
    <row r="153" spans="1:4">
      <c r="A153" s="2" t="s">
        <v>26</v>
      </c>
      <c r="D153" s="2" t="s">
        <v>27</v>
      </c>
    </row>
    <row r="154" spans="1:4">
      <c r="A154" s="1" t="s">
        <v>28</v>
      </c>
      <c r="D154" s="1" t="s">
        <v>29</v>
      </c>
    </row>
  </sheetData>
  <mergeCells count="65">
    <mergeCell ref="G4:J4"/>
    <mergeCell ref="G39:J39"/>
    <mergeCell ref="G71:J71"/>
    <mergeCell ref="G102:J102"/>
    <mergeCell ref="G138:J138"/>
    <mergeCell ref="A4:A6"/>
    <mergeCell ref="A39:A41"/>
    <mergeCell ref="A71:A73"/>
    <mergeCell ref="A102:A104"/>
    <mergeCell ref="A138:A140"/>
    <mergeCell ref="B4:B6"/>
    <mergeCell ref="B39:B41"/>
    <mergeCell ref="B71:B73"/>
    <mergeCell ref="B102:B104"/>
    <mergeCell ref="B138:B140"/>
    <mergeCell ref="C4:C6"/>
    <mergeCell ref="C39:C41"/>
    <mergeCell ref="C71:C73"/>
    <mergeCell ref="C102:C104"/>
    <mergeCell ref="C138:C140"/>
    <mergeCell ref="D4:D6"/>
    <mergeCell ref="D39:D41"/>
    <mergeCell ref="D71:D73"/>
    <mergeCell ref="D102:D104"/>
    <mergeCell ref="D138:D140"/>
    <mergeCell ref="E4:E6"/>
    <mergeCell ref="E39:E41"/>
    <mergeCell ref="E71:E73"/>
    <mergeCell ref="E102:E104"/>
    <mergeCell ref="E138:E140"/>
    <mergeCell ref="F4:F6"/>
    <mergeCell ref="F39:F41"/>
    <mergeCell ref="F71:F73"/>
    <mergeCell ref="F102:F104"/>
    <mergeCell ref="F138:F140"/>
    <mergeCell ref="G5:G6"/>
    <mergeCell ref="G40:G41"/>
    <mergeCell ref="G72:G73"/>
    <mergeCell ref="G103:G104"/>
    <mergeCell ref="G139:G140"/>
    <mergeCell ref="H5:H6"/>
    <mergeCell ref="H40:H41"/>
    <mergeCell ref="H72:H73"/>
    <mergeCell ref="H103:H104"/>
    <mergeCell ref="H139:H140"/>
    <mergeCell ref="I5:I6"/>
    <mergeCell ref="I40:I41"/>
    <mergeCell ref="I72:I73"/>
    <mergeCell ref="I103:I104"/>
    <mergeCell ref="I139:I140"/>
    <mergeCell ref="J5:J6"/>
    <mergeCell ref="J40:J41"/>
    <mergeCell ref="J72:J73"/>
    <mergeCell ref="J103:J104"/>
    <mergeCell ref="J139:J140"/>
    <mergeCell ref="K4:K6"/>
    <mergeCell ref="K39:K41"/>
    <mergeCell ref="K71:K73"/>
    <mergeCell ref="K102:K104"/>
    <mergeCell ref="K138:K140"/>
    <mergeCell ref="L4:L6"/>
    <mergeCell ref="L39:L41"/>
    <mergeCell ref="L71:L73"/>
    <mergeCell ref="L102:L104"/>
    <mergeCell ref="L138:L140"/>
  </mergeCells>
  <pageMargins left="0.25" right="0.25" top="0.75" bottom="0.75" header="0.3" footer="0.3"/>
  <pageSetup paperSize="1" scale="90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APRIL 3</vt:lpstr>
      <vt:lpstr>APRIL 4</vt:lpstr>
      <vt:lpstr>APRIL 7</vt:lpstr>
      <vt:lpstr>APRIL 8</vt:lpstr>
      <vt:lpstr>APRIL 10</vt:lpstr>
      <vt:lpstr>APRIL 11</vt:lpstr>
      <vt:lpstr>APRIL 14</vt:lpstr>
      <vt:lpstr>APRIL 15</vt:lpstr>
      <vt:lpstr>APRIL 16</vt:lpstr>
      <vt:lpstr>APRIL 21</vt:lpstr>
      <vt:lpstr>APRIL 22</vt:lpstr>
      <vt:lpstr>APRIL 23</vt:lpstr>
      <vt:lpstr>APRIL 24</vt:lpstr>
      <vt:lpstr>APRIL 28</vt:lpstr>
      <vt:lpstr>APRIL 29</vt:lpstr>
      <vt:lpstr>APRIL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2025-04-01T23:58:00Z</dcterms:created>
  <cp:lastPrinted>2025-04-24T00:52:00Z</cp:lastPrinted>
  <dcterms:modified xsi:type="dcterms:W3CDTF">2025-06-01T23:57:31Z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50A91591DB2D4E69A6FC9F93937471B2</vt:lpwstr>
  </property>
  <property fmtid="{D5CDD505-2E9C-101B-9397-08002B2CF9AE}" pid="3" name="KSOProductBuildVer">
    <vt:lpwstr>1033-12.2.0.20795</vt:lpwstr>
  </property>
</Properties>
</file>