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91" firstSheet="6" activeTab="19"/>
  </bookViews>
  <sheets>
    <sheet name="MAY 2" sheetId="1" r:id="rId1"/>
    <sheet name="MAY 5" sheetId="4" r:id="rId2"/>
    <sheet name="MAY 6" sheetId="3" r:id="rId3"/>
    <sheet name="MAY 7" sheetId="5" r:id="rId4"/>
    <sheet name="MAY 8" sheetId="6" r:id="rId5"/>
    <sheet name="MAY 9" sheetId="7" r:id="rId6"/>
    <sheet name="MAY 13" sheetId="8" r:id="rId7"/>
    <sheet name="MAY 14" sheetId="9" r:id="rId8"/>
    <sheet name="MAY 15" sheetId="10" r:id="rId9"/>
    <sheet name="MAY 16" sheetId="11" r:id="rId10"/>
    <sheet name="MAY 19" sheetId="12" r:id="rId11"/>
    <sheet name="MAY 20" sheetId="13" r:id="rId12"/>
    <sheet name="MAY 21" sheetId="14" r:id="rId13"/>
    <sheet name="MAY 22" sheetId="15" r:id="rId14"/>
    <sheet name="MAY 23" sheetId="16" r:id="rId15"/>
    <sheet name="MAY 26" sheetId="17" r:id="rId16"/>
    <sheet name="MAY 27" sheetId="18" r:id="rId17"/>
    <sheet name="MAY 28" sheetId="19" r:id="rId18"/>
    <sheet name="MAY 29" sheetId="20" r:id="rId19"/>
    <sheet name="MAY 30" sheetId="21" r:id="rId20"/>
    <sheet name="LAZADA" sheetId="22" r:id="rId21"/>
  </sheets>
  <definedNames>
    <definedName name="_1_JAN_2024">#REF!</definedName>
    <definedName name="_2_JAN_2024">#REF!</definedName>
    <definedName name="_6_Jan_2020">#REF!</definedName>
    <definedName name="_xlnm.Print_Area" localSheetId="0">'MAY 2'!$A$107:$L$131</definedName>
    <definedName name="_1_JAN_2024" localSheetId="2">#REF!</definedName>
    <definedName name="_2_JAN_2024" localSheetId="2">#REF!</definedName>
    <definedName name="_6_Jan_2020" localSheetId="2">#REF!</definedName>
    <definedName name="_xlnm.Print_Area" localSheetId="2">'MAY 6'!$A$71:$M$102</definedName>
    <definedName name="_xlnm.Print_Area" localSheetId="1">'MAY 5'!$A$1:$M$23</definedName>
    <definedName name="_xlnm.Print_Area" localSheetId="3">'MAY 7'!$A$1:$M$24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'MAY 8'!$A$57:$L$87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'MAY 9'!$A$74:$M$99</definedName>
    <definedName name="_xlnm.Print_Area" localSheetId="6">'MAY 13'!$A$1:$L$18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'MAY 14'!$A$76:$L$98</definedName>
    <definedName name="_1_JAN_2024" localSheetId="8">#REF!</definedName>
    <definedName name="_2_JAN_2024" localSheetId="8">#REF!</definedName>
    <definedName name="_6_Jan_2020" localSheetId="8">#REF!</definedName>
    <definedName name="_xlnm.Print_Area" localSheetId="8">'MAY 15'!$A$37:$L$67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'MAY 16'!$A$100:$L$121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'MAY 19'!$A$1:$L$32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'MAY 20'!$A$98:$L$127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'MAY 21'!$A$32:$L$52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'MAY 22'!$A$34:$M$62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'MAY 23'!$A$92:$L$113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'MAY 26'!$A$98:$L$119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'MAY 27'!$A$74:$L$92</definedName>
    <definedName name="_1_JAN_2024" localSheetId="17">#REF!</definedName>
    <definedName name="_2_JAN_2024" localSheetId="17">#REF!</definedName>
    <definedName name="_6_Jan_2020" localSheetId="17">#REF!</definedName>
    <definedName name="_1_JAN_2024" localSheetId="18">#REF!</definedName>
    <definedName name="_2_JAN_2024" localSheetId="18">#REF!</definedName>
    <definedName name="_6_Jan_2020" localSheetId="18">#REF!</definedName>
    <definedName name="_xlnm.Print_Area" localSheetId="18">'MAY 29'!$A$128:$L$146</definedName>
    <definedName name="_1_JAN_2024" localSheetId="19">#REF!</definedName>
    <definedName name="_2_JAN_2024" localSheetId="19">#REF!</definedName>
    <definedName name="_6_Jan_2020" localSheetId="19">#REF!</definedName>
    <definedName name="_xlnm.Print_Area" localSheetId="19">'MAY 30'!$A$120:$L$143</definedName>
    <definedName name="_1_JAN_2024" localSheetId="20">#REF!</definedName>
    <definedName name="_2_JAN_2024" localSheetId="20">#REF!</definedName>
    <definedName name="_6_Jan_2020" localSheetId="20">#REF!</definedName>
    <definedName name="_xlnm.Print_Area" localSheetId="20">LAZADA!$A$415:$L$474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<sst xmlns="http://schemas.openxmlformats.org/spreadsheetml/2006/main" count="2986" uniqueCount="381">
  <si>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</si>
  <si>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</si>
  <si>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</si>
  <si>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</si>
  <si>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</si>
  <si>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</si>
  <si>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</si>
  <si>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</si>
  <si>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</si>
  <si>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</si>
  <si>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</si>
  <si>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</si>
  <si>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</si>
  <si>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</si>
  <si>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</si>
  <si>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JOEL IBABAO</t>
  </si>
  <si>
    <t>UNIT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</si>
  <si>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</si>
  <si>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</si>
  <si>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</si>
  <si>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</si>
  <si>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</si>
  <si>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</si>
  <si>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</si>
  <si>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</si>
  <si>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</si>
  <si>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</si>
  <si>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</si>
  <si>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</si>
  <si>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</si>
  <si>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</si>
  <si>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KMI H.O. SERIES (ALFREDO)</t>
  </si>
  <si>
    <t>ARLO ALUMINUM CO. INC.</t>
  </si>
  <si>
    <t>CBC</t>
  </si>
  <si>
    <t>EWT 588.13</t>
  </si>
  <si>
    <t>A.S. BUILDING MANAGEMENT CORP</t>
  </si>
  <si>
    <t>PBB</t>
  </si>
  <si>
    <t>EWT 462.61</t>
  </si>
  <si>
    <t>COLDWINS AC &amp; ELECTROMECHANICAL SVC</t>
  </si>
  <si>
    <t>MARGA KWOK</t>
  </si>
  <si>
    <t>UNIT &amp; DC</t>
  </si>
  <si>
    <t>ALLAN BAYTAN</t>
  </si>
  <si>
    <t>BENJAMIN BAUTISTA</t>
  </si>
  <si>
    <t>F. RAMOS CONSTRUCTION, OPC</t>
  </si>
  <si>
    <t>MA. CRISTINA GERAMOS</t>
  </si>
  <si>
    <t>JHEMERLYN BOADO</t>
  </si>
  <si>
    <t>KAIA'S KITCHEN - KIM ILAGAN</t>
  </si>
  <si>
    <t>UNIT DP</t>
  </si>
  <si>
    <t>GERALD GARCIA</t>
  </si>
  <si>
    <t>ASIA CONNECT TELECOM TRADING CORP</t>
  </si>
  <si>
    <t>FREDDY CASTRO</t>
  </si>
  <si>
    <t>MICHELLE SY LEE YONG</t>
  </si>
  <si>
    <t>G.S. GO BROS., INC.</t>
  </si>
  <si>
    <t>EWT 173.18</t>
  </si>
  <si>
    <t>B&amp;B DINING INC.</t>
  </si>
  <si>
    <t>LOURDES PAGAYATAN</t>
  </si>
  <si>
    <t>MIKURIYA FOODS CORPORATION</t>
  </si>
  <si>
    <t>RONNIE RUIZ</t>
  </si>
  <si>
    <t>ADAM AIRCONDITIONING</t>
  </si>
  <si>
    <t>LAKAMBINI HOTEL CORPORATION</t>
  </si>
  <si>
    <t>CSBANK</t>
  </si>
  <si>
    <t>EWT 390.43</t>
  </si>
  <si>
    <t>BRYAN JED ARCILLA</t>
  </si>
  <si>
    <t>UNIT (BS)</t>
  </si>
  <si>
    <t>BS10636</t>
  </si>
  <si>
    <t>SUPER ICE INC.</t>
  </si>
  <si>
    <t>NORVIN DUKE</t>
  </si>
  <si>
    <t>RICHARD MORABE</t>
  </si>
  <si>
    <t>OVERPAYMENT</t>
  </si>
  <si>
    <t>MANILA GRAND OPERA HOTEL</t>
  </si>
  <si>
    <t>EWT 195.47</t>
  </si>
  <si>
    <t>LUISITO SEVA</t>
  </si>
  <si>
    <t>DUINUS SMART TECH INC.</t>
  </si>
  <si>
    <t>UNIT FP</t>
  </si>
  <si>
    <t>CARMELITA ABELLO</t>
  </si>
  <si>
    <t>JUDY LAO</t>
  </si>
  <si>
    <t>SEATRADE CANNING CORP.</t>
  </si>
  <si>
    <t>EWT 199.61</t>
  </si>
  <si>
    <t>ROLANDO TALLADA JR.</t>
  </si>
  <si>
    <t>ATTY. DANTON LUCENARIO</t>
  </si>
  <si>
    <t>JOHN VINCENT ASUNCION</t>
  </si>
  <si>
    <t>ASSAST</t>
  </si>
  <si>
    <t>FAITH ACADEMY, INC.</t>
  </si>
  <si>
    <t>EWT 115.20</t>
  </si>
  <si>
    <t>ATTY. ARVIN SANTOS</t>
  </si>
  <si>
    <t>MARVIN CHAN</t>
  </si>
  <si>
    <t>ATTY. CHERAN SOMERA CABRITO</t>
  </si>
  <si>
    <t>ESPIE ESPINO</t>
  </si>
  <si>
    <t>VICKY GARAY / ARLO ALUMINUM</t>
  </si>
  <si>
    <t>KMI H.O. SERIES (ROLAND)</t>
  </si>
  <si>
    <t>SUPERIOR BT INC.</t>
  </si>
  <si>
    <t>BDO</t>
  </si>
  <si>
    <t>EWT 491.36</t>
  </si>
  <si>
    <t>SBT MINING INC.</t>
  </si>
  <si>
    <t>EWT 443.62</t>
  </si>
  <si>
    <t>STRONG LINK DEV'T. CORP.</t>
  </si>
  <si>
    <t>ALFONSO DELOS SANTOS</t>
  </si>
  <si>
    <t>JOHN ISRAEL PASCUAL</t>
  </si>
  <si>
    <t>MEGA FISHING CORPORATION</t>
  </si>
  <si>
    <t>UNIT &amp; DC (KPII)</t>
  </si>
  <si>
    <t>EWT 3414.01</t>
  </si>
  <si>
    <t>GERALD DELA CRUZ</t>
  </si>
  <si>
    <t>INSTALLATION</t>
  </si>
  <si>
    <t>GEORGETOWN ELECTRICAL SYSTEM</t>
  </si>
  <si>
    <t>HUTCHISON-1 LOGISTICS INC</t>
  </si>
  <si>
    <t>CLARISSA ORACION</t>
  </si>
  <si>
    <t>ROBERTO RANILE</t>
  </si>
  <si>
    <t>CHRISTIAN DAVE NAVARRO</t>
  </si>
  <si>
    <t>HEIZEL ANNE TABAGA</t>
  </si>
  <si>
    <t>FREDDIE AQUINO</t>
  </si>
  <si>
    <t>LUIS LICHAUCO</t>
  </si>
  <si>
    <t>CORAZON SACDALAN</t>
  </si>
  <si>
    <t>ALVHEA TRADING</t>
  </si>
  <si>
    <t>INOCENCIO B. TAN JR. / TBI TRADING</t>
  </si>
  <si>
    <t>BUTCH ACOP</t>
  </si>
  <si>
    <t>COST SAVER SERVICE CORP</t>
  </si>
  <si>
    <t>INTERNATIONAL FARMS CORPORATION</t>
  </si>
  <si>
    <t>AUB</t>
  </si>
  <si>
    <t>EWT 191.75</t>
  </si>
  <si>
    <t>GERALDINE C. ITO / DYNA COLOMA</t>
  </si>
  <si>
    <t>BPI</t>
  </si>
  <si>
    <t>KMI AR#</t>
  </si>
  <si>
    <t>KM7748</t>
  </si>
  <si>
    <t>GARRY MUNDOY</t>
  </si>
  <si>
    <t>BS10456</t>
  </si>
  <si>
    <t>LAGUNA DIAGNOSTIC CENTER</t>
  </si>
  <si>
    <t>PAULINE COLINA</t>
  </si>
  <si>
    <t>ANTHONY CHAN</t>
  </si>
  <si>
    <t>NELO CASTILLO</t>
  </si>
  <si>
    <t>MVF APPLIANNCES TRADING</t>
  </si>
  <si>
    <t>MIN LOU CHU</t>
  </si>
  <si>
    <t>JOSEPH ASSAD</t>
  </si>
  <si>
    <t>EUGENIA ROBLES</t>
  </si>
  <si>
    <t>J E LICHAUCO REALTY</t>
  </si>
  <si>
    <t>ANALYN REYES / MO LIN LO</t>
  </si>
  <si>
    <t>ROY ALASAAS</t>
  </si>
  <si>
    <t>MICHAEL JOHN SAYAS</t>
  </si>
  <si>
    <t>POWERKING INDUSTRIES CORPORATION</t>
  </si>
  <si>
    <t>EWT 226.54</t>
  </si>
  <si>
    <t>DAPO PRESTIGE FOOD INC.</t>
  </si>
  <si>
    <t>STONEWORKS SPECIALIST INT'L CORP.</t>
  </si>
  <si>
    <t>EWT 457.25</t>
  </si>
  <si>
    <t>RONALD MELENDRES</t>
  </si>
  <si>
    <t>KM6101</t>
  </si>
  <si>
    <t>OLIVER FILOTEO</t>
  </si>
  <si>
    <t>BS10554</t>
  </si>
  <si>
    <t>BS10561</t>
  </si>
  <si>
    <t>BS10602</t>
  </si>
  <si>
    <t>CHESTER ALLAN CO</t>
  </si>
  <si>
    <t>THERE INC.</t>
  </si>
  <si>
    <t>EWT 405.88</t>
  </si>
  <si>
    <t>VICKY GARAY</t>
  </si>
  <si>
    <t>ANSI CORPORATION</t>
  </si>
  <si>
    <t>DISSIDENT INC.</t>
  </si>
  <si>
    <t>LOURDES DELOS SANTOS</t>
  </si>
  <si>
    <t>EVELYN ALBA</t>
  </si>
  <si>
    <t>KM6102</t>
  </si>
  <si>
    <t>GILBERT CAJES</t>
  </si>
  <si>
    <t>BS10572</t>
  </si>
  <si>
    <t>TOMITA INDUSTRIAL &amp; MACHINERY INC</t>
  </si>
  <si>
    <t>EWT 710.97</t>
  </si>
  <si>
    <t>QC HOLIDAY FOOT SPA</t>
  </si>
  <si>
    <t>ANASTACIO TUQUIB</t>
  </si>
  <si>
    <t>MICHAEL CHUA</t>
  </si>
  <si>
    <t>KEIZELLE REYES</t>
  </si>
  <si>
    <t>MAGELLAN COMMODITIES</t>
  </si>
  <si>
    <t>EWT 240.32</t>
  </si>
  <si>
    <t>HEIZEL ANNE TABAGAN</t>
  </si>
  <si>
    <t>MIKE PROXIMO</t>
  </si>
  <si>
    <t>MOLAVE TRADING INC.</t>
  </si>
  <si>
    <t>EWT 1713.71</t>
  </si>
  <si>
    <t>LONDON INDUSTRIAL PRODUCTS, INC.</t>
  </si>
  <si>
    <t>STEWART CHONGSON</t>
  </si>
  <si>
    <t>3M DRAGON LOGISTICS CORPORATION</t>
  </si>
  <si>
    <t>EWT 181.04</t>
  </si>
  <si>
    <t>METROCOCO EXPORT CORPORATION</t>
  </si>
  <si>
    <t>EWT 406.15</t>
  </si>
  <si>
    <t>EWT 324.93</t>
  </si>
  <si>
    <t>MICHELLE NOR GUERRERO</t>
  </si>
  <si>
    <t>CATHERINE LIM</t>
  </si>
  <si>
    <t>LYNDON CORTEZ</t>
  </si>
  <si>
    <t>ATTY. AGUILAR</t>
  </si>
  <si>
    <t>LUIS MELCHOR VILLENA</t>
  </si>
  <si>
    <t>JAYDAN VILLORIA</t>
  </si>
  <si>
    <t>EDWIN GUERRERO</t>
  </si>
  <si>
    <t>BRYAN KRIS QUIBAN</t>
  </si>
  <si>
    <t>ANNE BEATRICE BAUTISTA</t>
  </si>
  <si>
    <t>COLDIWNS AC &amp; ELECTROMECHANICAL SVC</t>
  </si>
  <si>
    <t>REEL AIRCONDITIONING TRADING CORP.</t>
  </si>
  <si>
    <t>KASSA INC.</t>
  </si>
  <si>
    <t>NASTASHA BUNDA</t>
  </si>
  <si>
    <t>REYZ PASCUAL</t>
  </si>
  <si>
    <t>ERNESTO DE VOTA</t>
  </si>
  <si>
    <t>EDWARD MADRID</t>
  </si>
  <si>
    <t>SOLABEC HOLDING CORPORATION</t>
  </si>
  <si>
    <t xml:space="preserve">KAIROS ELECTRICAL AND INDUSTRIAL SUPPLY </t>
  </si>
  <si>
    <t>JAMES AÑONG</t>
  </si>
  <si>
    <t>JONATHAN SECUYA</t>
  </si>
  <si>
    <t>HARLEEN HERNAN</t>
  </si>
  <si>
    <t>TONY LOPEZ</t>
  </si>
  <si>
    <t>TEPENG SALVADOR</t>
  </si>
  <si>
    <t>MARK ALFRED TAYAB</t>
  </si>
  <si>
    <t>GLENDA FAMMUDULAN FADRI</t>
  </si>
  <si>
    <t>UNITY PRINTING PHILS. INC</t>
  </si>
  <si>
    <t>MALOU CHAN</t>
  </si>
  <si>
    <t>GOODMANAGEMENT CORPORATION</t>
  </si>
  <si>
    <t>MBTC</t>
  </si>
  <si>
    <t>EWT 1047.79</t>
  </si>
  <si>
    <t>AMBOY LIM</t>
  </si>
  <si>
    <t>ANDREI NICOLE U. ALMARIO</t>
  </si>
  <si>
    <t>ORCHIDS HOTEL, INC.</t>
  </si>
  <si>
    <t>EWT 1301.45</t>
  </si>
  <si>
    <t>DANIEL ONG</t>
  </si>
  <si>
    <t>TUTUBAN CHOW CORPORATION</t>
  </si>
  <si>
    <t>EWT 1147.20</t>
  </si>
  <si>
    <t>INSTALLATION &amp; DC</t>
  </si>
  <si>
    <t>ENRIQUE "IVEE" SALAZAR</t>
  </si>
  <si>
    <t>APRIL ESGUERRA</t>
  </si>
  <si>
    <t>ROY TALAO</t>
  </si>
  <si>
    <t>CHINA BANK SAVINGS INC.</t>
  </si>
  <si>
    <t>CBS</t>
  </si>
  <si>
    <t>EWT 83.21</t>
  </si>
  <si>
    <t>PRIME AIRE SOLUTIONS AND SVC OPC</t>
  </si>
  <si>
    <t>VI</t>
  </si>
  <si>
    <t>A.S. BUILDING MANAGEMENT CORPORATION</t>
  </si>
  <si>
    <t>EWT 636.33</t>
  </si>
  <si>
    <t>KM6106</t>
  </si>
  <si>
    <t>CATHLEA BRIL</t>
  </si>
  <si>
    <t>BS10469</t>
  </si>
  <si>
    <t>KM6107</t>
  </si>
  <si>
    <t>MERY CHERELYN PANALIGAN</t>
  </si>
  <si>
    <t>BS10470</t>
  </si>
  <si>
    <t>JULIUS RAMOS</t>
  </si>
  <si>
    <t>ROSALITO AMBON</t>
  </si>
  <si>
    <t>JANINE SONIO</t>
  </si>
  <si>
    <r>
      <rPr>
        <sz val="7"/>
        <rFont val="Tahoma"/>
        <charset val="134"/>
      </rPr>
      <t xml:space="preserve">QC HOLIDAY FOOT SPA </t>
    </r>
    <r>
      <rPr>
        <b/>
        <sz val="7"/>
        <color rgb="FFFF0000"/>
        <rFont val="Tahoma"/>
        <charset val="134"/>
      </rPr>
      <t>(KPII)</t>
    </r>
  </si>
  <si>
    <r>
      <rPr>
        <sz val="7"/>
        <rFont val="Tahoma"/>
        <charset val="134"/>
      </rPr>
      <t xml:space="preserve">MIN LOU CHU </t>
    </r>
    <r>
      <rPr>
        <b/>
        <sz val="7"/>
        <color rgb="FFFF0000"/>
        <rFont val="Tahoma"/>
        <charset val="134"/>
      </rPr>
      <t>(KPII)</t>
    </r>
  </si>
  <si>
    <t>NICOLE CORRAL</t>
  </si>
  <si>
    <t>HI-GRADE FEEDS CORP.</t>
  </si>
  <si>
    <t>EWT 314.36</t>
  </si>
  <si>
    <t>AR6013</t>
  </si>
  <si>
    <t>BS9800</t>
  </si>
  <si>
    <t>BS9839</t>
  </si>
  <si>
    <t>NOCOS HAULING SERVICES INC.</t>
  </si>
  <si>
    <t>EWT 335.65</t>
  </si>
  <si>
    <t>EWT 167.82</t>
  </si>
  <si>
    <t>SJR#</t>
  </si>
  <si>
    <t>WILMA REANO</t>
  </si>
  <si>
    <t>SOP</t>
  </si>
  <si>
    <t>LAZADA FEE</t>
  </si>
  <si>
    <t xml:space="preserve">TOTAL AMOUNT: </t>
  </si>
  <si>
    <t>ALI CHOA</t>
  </si>
  <si>
    <t>JOJIEMAR DERUTAS</t>
  </si>
  <si>
    <t>CLIFFORD P.PERALTA</t>
  </si>
  <si>
    <t>KENNETH OLIVER M. NEGADO</t>
  </si>
  <si>
    <t>JAY QUITUA</t>
  </si>
  <si>
    <t>MAYBELLINE GALANG</t>
  </si>
  <si>
    <t>JENG CONCEPCION</t>
  </si>
  <si>
    <t>DIANA PATAYAN</t>
  </si>
  <si>
    <t>LEON TUGADE</t>
  </si>
  <si>
    <t>JESSE CERVERA</t>
  </si>
  <si>
    <t>FRESA MALDISA</t>
  </si>
  <si>
    <t>BELLE TOLENTINO</t>
  </si>
  <si>
    <t>GLENDA PASCUAL</t>
  </si>
  <si>
    <t>EVANGELINE ESPLANA</t>
  </si>
  <si>
    <t>JOHN GERALD LUTERO</t>
  </si>
  <si>
    <t>SOFI</t>
  </si>
  <si>
    <t>VILLAGE GOURMET CO. INC.</t>
  </si>
  <si>
    <t>MARCY L. DAVID JR.</t>
  </si>
  <si>
    <t>GEVIE SALIENTE</t>
  </si>
  <si>
    <t>ELAYNE AQUINO</t>
  </si>
  <si>
    <t>PATRICK VELASCO</t>
  </si>
  <si>
    <t>FELIPE VELASCO</t>
  </si>
  <si>
    <t>CHINO CARLOTTI BUGHAO</t>
  </si>
  <si>
    <t>STEPHEN REPOLLO</t>
  </si>
  <si>
    <t>ALVIN GONZALES</t>
  </si>
  <si>
    <t>RESHEL IROY</t>
  </si>
  <si>
    <t>BENTEN BELLO</t>
  </si>
  <si>
    <t>SHERWIN LIM</t>
  </si>
  <si>
    <t>RODEL PLACEDES</t>
  </si>
  <si>
    <t>DANE LAGRAMA</t>
  </si>
  <si>
    <t>EZRA ROYUPA</t>
  </si>
  <si>
    <t>ARLYN TOLENTINO</t>
  </si>
  <si>
    <t>EDGAR TOMAS</t>
  </si>
  <si>
    <t>RJ JIMENEZ</t>
  </si>
  <si>
    <t>ERWIN CAOILE</t>
  </si>
  <si>
    <t>CHRISLYN BUENAVENTURA</t>
  </si>
  <si>
    <t>JOSE BRIAN JAVELLANA</t>
  </si>
  <si>
    <t>OLIVER DE GUZMAN</t>
  </si>
  <si>
    <t>NICOLE GUEVARA</t>
  </si>
  <si>
    <t>ELIJAH MISHAEL R. VILLENA</t>
  </si>
  <si>
    <t>JHOI CABALLERO</t>
  </si>
  <si>
    <t>JES</t>
  </si>
  <si>
    <t>CES DIMAANO</t>
  </si>
  <si>
    <t>TOTAL:</t>
  </si>
  <si>
    <t>JUDITH MIRHAN</t>
  </si>
  <si>
    <t>JENNY ILLO</t>
  </si>
  <si>
    <t>RAHUL DARYANI</t>
  </si>
  <si>
    <t>RUBEN TOBIAS</t>
  </si>
  <si>
    <t>LEIGH TABALOC</t>
  </si>
  <si>
    <t>REYNA MORENO</t>
  </si>
  <si>
    <t>MICHAEL ANGELO DELA PAZ</t>
  </si>
  <si>
    <t>JOVEN MENDOZA</t>
  </si>
  <si>
    <t>KAREN MANUBA</t>
  </si>
  <si>
    <t>MARIA FAITH MENDOZA</t>
  </si>
  <si>
    <t>TONI ROSE GARCIA</t>
  </si>
  <si>
    <t>BEYBS SILVA</t>
  </si>
  <si>
    <t>JULIUS CEASAR VALDEZ</t>
  </si>
  <si>
    <t>ROCHELLE M.</t>
  </si>
  <si>
    <t>JOHN ROBERT TEODORO</t>
  </si>
  <si>
    <t>CAROLINE DY</t>
  </si>
  <si>
    <t>AARON SALUDO</t>
  </si>
  <si>
    <t>ROBERT GO</t>
  </si>
  <si>
    <t>BIMBO VIBORA</t>
  </si>
  <si>
    <t>ERWIN SARNILLO</t>
  </si>
  <si>
    <t>VICTORIA ROSALES CADACIO</t>
  </si>
  <si>
    <t>JOANNE SEXON</t>
  </si>
  <si>
    <t>RONNEL M. MATEL</t>
  </si>
  <si>
    <t>CATYGEN PONTILLAS</t>
  </si>
  <si>
    <t>KENNETH BAYBAY</t>
  </si>
  <si>
    <t>TERENCE KHAN</t>
  </si>
  <si>
    <t>JANET CANAMO</t>
  </si>
  <si>
    <t>BRYLE ALLEN CABARLOC</t>
  </si>
  <si>
    <t>ZEIAN AGONCILLO</t>
  </si>
  <si>
    <t>KA WING Q. CHUNG</t>
  </si>
  <si>
    <t>MIGUEL TAMBALQUE</t>
  </si>
  <si>
    <t>NATHAN MACAYANAN</t>
  </si>
  <si>
    <t>JASON DANGAN</t>
  </si>
  <si>
    <t>KRIANN GAMINO</t>
  </si>
  <si>
    <t>MARIFE VERANO</t>
  </si>
  <si>
    <t>ORFEO D. PAGSUGUIRON</t>
  </si>
  <si>
    <t>ANITA LACUNA</t>
  </si>
  <si>
    <t>IRISH AGNER</t>
  </si>
  <si>
    <t>RENATO M. VILLARMIA</t>
  </si>
  <si>
    <t>JEREMY NAPOLES</t>
  </si>
  <si>
    <t>RCL COMMERCIAL</t>
  </si>
  <si>
    <t>EWT</t>
  </si>
  <si>
    <t>WILSON ACEVEDA</t>
  </si>
  <si>
    <t>CLARIZ RAQUIÑO</t>
  </si>
  <si>
    <t>BILLY WONG</t>
  </si>
  <si>
    <t>RENYL ALQUISALAS</t>
  </si>
  <si>
    <t>GLADYS ACHACOSO</t>
  </si>
  <si>
    <t>MAISSA PAANOD</t>
  </si>
  <si>
    <t>ARMIN CENA JR. YU</t>
  </si>
  <si>
    <t>RAFAEL MEDRANO</t>
  </si>
  <si>
    <t>VANESSA DOCTOLERO</t>
  </si>
  <si>
    <t>ANNA PAULA FRANCO</t>
  </si>
  <si>
    <t>CJHAYYYY VILLAFUERTE</t>
  </si>
  <si>
    <t>MARC NICHOLAI MERCADO</t>
  </si>
  <si>
    <t>ULRICH SAN ANDRES</t>
  </si>
  <si>
    <t>LYKA FATIMA LINA</t>
  </si>
  <si>
    <t>NUNONG SKYTOTO</t>
  </si>
  <si>
    <t>RONA MAIQUEZ</t>
  </si>
  <si>
    <t>JEN CODIA</t>
  </si>
  <si>
    <t>MICHAEL CASIO</t>
  </si>
  <si>
    <t>GRACE THUNDER</t>
  </si>
  <si>
    <t>REYNANTE GALANG</t>
  </si>
  <si>
    <t>ALVIN SORIANO</t>
  </si>
  <si>
    <t>NARJ SABER</t>
  </si>
  <si>
    <t>ANTONIO AZURIN JR</t>
  </si>
  <si>
    <t>AUBREY GAYLE DIAZ</t>
  </si>
  <si>
    <t>WILLIAM SACEDON</t>
  </si>
  <si>
    <t>MINERVA I CUETO</t>
  </si>
  <si>
    <t>GEM KALAW</t>
  </si>
  <si>
    <t>JOHN RAMIREZ</t>
  </si>
  <si>
    <t>KEN</t>
  </si>
  <si>
    <t>HENNIE NAGUIAT</t>
  </si>
  <si>
    <t>JACKY WEI / MR YANG</t>
  </si>
  <si>
    <t>ALBERT DUKA</t>
  </si>
  <si>
    <t>JAYZELL DIANNE VILLANUEVA</t>
  </si>
  <si>
    <t>EKO DURIAN</t>
  </si>
  <si>
    <t>MARK ANTHONY SORIANO</t>
  </si>
  <si>
    <t>LYDIAN CORTES</t>
  </si>
  <si>
    <t>ROMEO/MARJORIE MOULIC</t>
  </si>
  <si>
    <t>JULIE ANN TULIAO</t>
  </si>
  <si>
    <t>FRANK RUPERT CATAPANG</t>
  </si>
  <si>
    <t>ANN KRISTEL RICABLANCA</t>
  </si>
  <si>
    <t>RUBY ANN DIMAYUGA</t>
  </si>
  <si>
    <t>BENEDICT RIVERA</t>
  </si>
  <si>
    <t>BAI SITTIE ZAMRA HUSSAIN</t>
  </si>
  <si>
    <t>KEN ORENZO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</si>
</sst>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8"/>
      <name val="Tahoma"/>
      <charset val="134"/>
    </font>
    <font>
      <b/>
      <sz val="7"/>
      <color rgb="FFFF0000"/>
      <name val="Tahoma"/>
      <charset val="134"/>
    </font>
    <font>
      <sz val="7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0" fontId="3" fillId="0" borderId="0" xfId="0" applyFont="1" applyFill="1" applyAlignment="1">
      <alignment horizontal="left"/>
    </xf>
    <xf numFmtId="177" fontId="3" fillId="0" borderId="0" xfId="0" applyNumberFormat="1" applyFont="1" applyFill="1" applyAlignment="1"/>
    <xf numFmtId="0" fontId="3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/>
    </xf>
    <xf numFmtId="177" fontId="4" fillId="2" borderId="6" xfId="1" applyNumberFormat="1" applyFont="1" applyFill="1" applyBorder="1" applyAlignment="1"/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/>
    </xf>
    <xf numFmtId="177" fontId="1" fillId="0" borderId="5" xfId="1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177" fontId="1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>
      <alignment horizontal="left" vertical="center"/>
    </xf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0" fontId="5" fillId="0" borderId="5" xfId="0" applyFont="1" applyFill="1" applyBorder="1" applyAlignment="1">
      <alignment horizontal="center" wrapText="1"/>
    </xf>
    <xf numFmtId="177" fontId="2" fillId="0" borderId="0" xfId="1" applyNumberFormat="1" applyFont="1" applyAlignment="1"/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6"/>
  <sheetViews>
    <sheetView zoomScale="130" zoomScaleNormal="130" topLeftCell="A18" workbookViewId="0">
      <selection activeCell="H134" sqref="H13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45779</v>
      </c>
      <c r="B7" s="15">
        <v>20849</v>
      </c>
      <c r="C7" s="16" t="s">
        <v>15</v>
      </c>
      <c r="D7" s="17" t="s">
        <v>16</v>
      </c>
      <c r="E7" s="15">
        <v>59980</v>
      </c>
      <c r="F7" s="35">
        <v>16496.2</v>
      </c>
      <c r="G7" s="19"/>
      <c r="H7" s="19"/>
      <c r="I7" s="14"/>
      <c r="J7" s="35">
        <v>0</v>
      </c>
      <c r="K7" s="24">
        <f>F7+J7</f>
        <v>16496.2</v>
      </c>
      <c r="L7" s="14">
        <v>45779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16496.2</v>
      </c>
      <c r="G9" s="2"/>
      <c r="H9" s="2"/>
      <c r="I9" s="2"/>
      <c r="J9" s="40">
        <f t="shared" si="0"/>
        <v>0</v>
      </c>
      <c r="K9" s="36">
        <f t="shared" si="0"/>
        <v>16496.2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>
        <v>16</v>
      </c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16000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>
        <v>4</v>
      </c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>
        <v>1</v>
      </c>
      <c r="K18" s="44">
        <f t="shared" si="1"/>
        <v>400</v>
      </c>
    </row>
    <row r="19" spans="1:11">
      <c r="A19" s="1" t="s">
        <v>27</v>
      </c>
      <c r="D19" s="1" t="s">
        <v>28</v>
      </c>
      <c r="I19" s="42">
        <v>20</v>
      </c>
      <c r="J19" s="43">
        <v>2</v>
      </c>
      <c r="K19" s="44">
        <f t="shared" si="1"/>
        <v>50</v>
      </c>
    </row>
    <row r="20" spans="9:11">
      <c r="I20" s="42">
        <v>10</v>
      </c>
      <c r="J20" s="43"/>
      <c r="K20" s="44">
        <f t="shared" si="1"/>
        <v>40</v>
      </c>
    </row>
    <row r="21" spans="9:11">
      <c r="I21" s="42">
        <v>5</v>
      </c>
      <c r="J21" s="43">
        <v>1</v>
      </c>
      <c r="K21" s="44">
        <f t="shared" si="1"/>
        <v>0</v>
      </c>
    </row>
    <row r="22" spans="9:11">
      <c r="I22" s="42">
        <v>1</v>
      </c>
      <c r="J22" s="43">
        <v>1</v>
      </c>
      <c r="K22" s="44">
        <f t="shared" si="1"/>
        <v>5</v>
      </c>
    </row>
    <row r="23" spans="9:11">
      <c r="I23" s="42">
        <v>0.25</v>
      </c>
      <c r="J23" s="43"/>
      <c r="K23" s="44">
        <f t="shared" si="1"/>
        <v>1</v>
      </c>
    </row>
    <row r="24" spans="9:11">
      <c r="I24" s="45">
        <v>0.05</v>
      </c>
      <c r="J24" s="43">
        <v>4</v>
      </c>
      <c r="K24" s="44">
        <f t="shared" si="1"/>
        <v>0</v>
      </c>
    </row>
    <row r="25" spans="9:11">
      <c r="I25" s="2" t="s">
        <v>29</v>
      </c>
      <c r="K25" s="44">
        <f t="shared" si="1"/>
        <v>0.2</v>
      </c>
    </row>
    <row r="26" spans="9:11">
      <c r="I26" s="2" t="s">
        <v>30</v>
      </c>
      <c r="K26" s="46">
        <f>SUM(K14:K25)</f>
        <v>16496.2</v>
      </c>
    </row>
    <row r="27" spans="11:11">
      <c r="K27" s="47">
        <f>J9</f>
        <v>0</v>
      </c>
    </row>
    <row r="28" ht="9.75" spans="11:11">
      <c r="K28" s="48">
        <f>SUM(K26:K27)</f>
        <v>16496.2</v>
      </c>
    </row>
    <row r="29" ht="9.75"/>
    <row r="35" spans="1:1">
      <c r="A35" s="2" t="s">
        <v>0</v>
      </c>
    </row>
    <row r="36" spans="1:1">
      <c r="A36" s="2" t="s">
        <v>31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45777</v>
      </c>
      <c r="B41" s="15">
        <v>20588</v>
      </c>
      <c r="C41" s="16" t="s">
        <v>32</v>
      </c>
      <c r="D41" s="17" t="s">
        <v>16</v>
      </c>
      <c r="E41" s="15">
        <v>59829</v>
      </c>
      <c r="F41" s="35"/>
      <c r="G41" s="19" t="s">
        <v>33</v>
      </c>
      <c r="H41" s="19">
        <v>1976676</v>
      </c>
      <c r="I41" s="14">
        <v>45741</v>
      </c>
      <c r="J41" s="35">
        <v>65281.97</v>
      </c>
      <c r="K41" s="24">
        <f>F41+J41</f>
        <v>65281.97</v>
      </c>
      <c r="L41" s="14">
        <v>45779</v>
      </c>
      <c r="M41" s="2" t="s">
        <v>34</v>
      </c>
    </row>
    <row r="42" spans="1:13">
      <c r="A42" s="14">
        <v>45777</v>
      </c>
      <c r="B42" s="15">
        <v>20589</v>
      </c>
      <c r="C42" s="16" t="s">
        <v>35</v>
      </c>
      <c r="D42" s="17" t="s">
        <v>16</v>
      </c>
      <c r="E42" s="15">
        <v>59966</v>
      </c>
      <c r="F42" s="35"/>
      <c r="G42" s="19" t="s">
        <v>36</v>
      </c>
      <c r="H42" s="19">
        <v>4156464</v>
      </c>
      <c r="I42" s="14">
        <v>45768</v>
      </c>
      <c r="J42" s="35">
        <v>51349.59</v>
      </c>
      <c r="K42" s="24">
        <f>F42+J42</f>
        <v>51349.59</v>
      </c>
      <c r="L42" s="14">
        <v>45779</v>
      </c>
      <c r="M42" s="2" t="s">
        <v>37</v>
      </c>
    </row>
    <row r="43" spans="6:11">
      <c r="F43" s="36">
        <f>SUM(F41:F42)</f>
        <v>0</v>
      </c>
      <c r="G43" s="2"/>
      <c r="H43" s="2"/>
      <c r="I43" s="2"/>
      <c r="J43" s="40">
        <f>SUM(J41:J42)</f>
        <v>116631.56</v>
      </c>
      <c r="K43" s="36">
        <f>SUM(K41:K42)</f>
        <v>116631.56</v>
      </c>
    </row>
    <row r="44" spans="6:11">
      <c r="F44" s="36"/>
      <c r="G44" s="2"/>
      <c r="H44" s="2"/>
      <c r="I44" s="2"/>
      <c r="J44" s="36"/>
      <c r="K44" s="36"/>
    </row>
    <row r="45" spans="6:11">
      <c r="F45" s="36"/>
      <c r="I45" s="1" t="s">
        <v>13</v>
      </c>
      <c r="K45" s="36"/>
    </row>
    <row r="46" spans="8:10">
      <c r="H46" s="2" t="s">
        <v>17</v>
      </c>
      <c r="J46" s="41" t="s">
        <v>18</v>
      </c>
    </row>
    <row r="47" spans="11:11">
      <c r="K47" s="41" t="s">
        <v>19</v>
      </c>
    </row>
    <row r="48" spans="7:11">
      <c r="G48" s="2" t="s">
        <v>20</v>
      </c>
      <c r="I48" s="42">
        <v>1000</v>
      </c>
      <c r="J48" s="43"/>
      <c r="K48" s="44">
        <f t="shared" ref="K48:K59" si="2">J47*I47</f>
        <v>0</v>
      </c>
    </row>
    <row r="49" spans="1:11">
      <c r="A49" s="2" t="s">
        <v>21</v>
      </c>
      <c r="D49" s="2" t="s">
        <v>22</v>
      </c>
      <c r="G49" s="2"/>
      <c r="I49" s="42">
        <v>500</v>
      </c>
      <c r="J49" s="43"/>
      <c r="K49" s="44">
        <f t="shared" si="2"/>
        <v>0</v>
      </c>
    </row>
    <row r="50" spans="1:11">
      <c r="A50" s="2"/>
      <c r="G50" s="2"/>
      <c r="I50" s="42">
        <v>200</v>
      </c>
      <c r="J50" s="43"/>
      <c r="K50" s="44">
        <f t="shared" si="2"/>
        <v>0</v>
      </c>
    </row>
    <row r="51" spans="1:11">
      <c r="A51" s="2"/>
      <c r="G51" s="2" t="s">
        <v>23</v>
      </c>
      <c r="I51" s="42">
        <v>100</v>
      </c>
      <c r="J51" s="43"/>
      <c r="K51" s="44">
        <f t="shared" si="2"/>
        <v>0</v>
      </c>
    </row>
    <row r="52" spans="1:11">
      <c r="A52" s="2" t="s">
        <v>24</v>
      </c>
      <c r="D52" s="2" t="s">
        <v>25</v>
      </c>
      <c r="G52" s="1" t="s">
        <v>26</v>
      </c>
      <c r="I52" s="42">
        <v>50</v>
      </c>
      <c r="J52" s="43"/>
      <c r="K52" s="44">
        <f t="shared" si="2"/>
        <v>0</v>
      </c>
    </row>
    <row r="53" spans="1:11">
      <c r="A53" s="1" t="s">
        <v>27</v>
      </c>
      <c r="D53" s="1" t="s">
        <v>28</v>
      </c>
      <c r="I53" s="42">
        <v>20</v>
      </c>
      <c r="J53" s="43"/>
      <c r="K53" s="44">
        <f t="shared" si="2"/>
        <v>0</v>
      </c>
    </row>
    <row r="54" spans="9:11">
      <c r="I54" s="42">
        <v>10</v>
      </c>
      <c r="J54" s="43"/>
      <c r="K54" s="44">
        <f t="shared" si="2"/>
        <v>0</v>
      </c>
    </row>
    <row r="55" spans="9:11">
      <c r="I55" s="42">
        <v>5</v>
      </c>
      <c r="J55" s="43"/>
      <c r="K55" s="44">
        <f t="shared" si="2"/>
        <v>0</v>
      </c>
    </row>
    <row r="56" spans="9:11">
      <c r="I56" s="42">
        <v>1</v>
      </c>
      <c r="J56" s="43"/>
      <c r="K56" s="44">
        <f t="shared" si="2"/>
        <v>0</v>
      </c>
    </row>
    <row r="57" spans="9:11">
      <c r="I57" s="42">
        <v>0.25</v>
      </c>
      <c r="J57" s="43"/>
      <c r="K57" s="44">
        <f t="shared" si="2"/>
        <v>0</v>
      </c>
    </row>
    <row r="58" spans="9:11">
      <c r="I58" s="45">
        <v>0.05</v>
      </c>
      <c r="J58" s="43"/>
      <c r="K58" s="44">
        <f t="shared" si="2"/>
        <v>0</v>
      </c>
    </row>
    <row r="59" spans="9:11">
      <c r="I59" s="2" t="s">
        <v>29</v>
      </c>
      <c r="K59" s="44">
        <f t="shared" si="2"/>
        <v>0</v>
      </c>
    </row>
    <row r="60" spans="9:11">
      <c r="I60" s="2" t="s">
        <v>30</v>
      </c>
      <c r="K60" s="46">
        <f>SUM(K48:K59)</f>
        <v>0</v>
      </c>
    </row>
    <row r="61" spans="11:11">
      <c r="K61" s="47">
        <f>J43</f>
        <v>116631.56</v>
      </c>
    </row>
    <row r="62" ht="9.75" spans="11:11">
      <c r="K62" s="48">
        <f>SUM(K60:K61)</f>
        <v>116631.56</v>
      </c>
    </row>
    <row r="63" ht="9.75"/>
    <row r="71" spans="1:1">
      <c r="A71" s="2" t="s">
        <v>0</v>
      </c>
    </row>
    <row r="72" spans="1:1">
      <c r="A72" s="2" t="s">
        <v>1</v>
      </c>
    </row>
    <row r="74" spans="1:12">
      <c r="A74" s="3" t="s">
        <v>2</v>
      </c>
      <c r="B74" s="3" t="s">
        <v>3</v>
      </c>
      <c r="C74" s="3" t="s">
        <v>4</v>
      </c>
      <c r="D74" s="3" t="s">
        <v>5</v>
      </c>
      <c r="E74" s="3" t="s">
        <v>6</v>
      </c>
      <c r="F74" s="3" t="s">
        <v>7</v>
      </c>
      <c r="G74" s="4" t="s">
        <v>8</v>
      </c>
      <c r="H74" s="5"/>
      <c r="I74" s="5"/>
      <c r="J74" s="22"/>
      <c r="K74" s="3" t="s">
        <v>9</v>
      </c>
      <c r="L74" s="3" t="s">
        <v>10</v>
      </c>
    </row>
    <row r="75" spans="1:12">
      <c r="A75" s="6"/>
      <c r="B75" s="6"/>
      <c r="C75" s="6"/>
      <c r="D75" s="6"/>
      <c r="E75" s="6"/>
      <c r="F75" s="6"/>
      <c r="G75" s="3" t="s">
        <v>11</v>
      </c>
      <c r="H75" s="3" t="s">
        <v>12</v>
      </c>
      <c r="I75" s="3" t="s">
        <v>13</v>
      </c>
      <c r="J75" s="3" t="s">
        <v>14</v>
      </c>
      <c r="K75" s="6"/>
      <c r="L75" s="6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3">
      <c r="A77" s="14">
        <v>45779</v>
      </c>
      <c r="B77" s="15">
        <v>20850</v>
      </c>
      <c r="C77" s="16" t="s">
        <v>38</v>
      </c>
      <c r="D77" s="17" t="s">
        <v>16</v>
      </c>
      <c r="E77" s="15">
        <v>59951</v>
      </c>
      <c r="F77" s="35">
        <v>15400</v>
      </c>
      <c r="G77" s="19"/>
      <c r="H77" s="19"/>
      <c r="I77" s="14"/>
      <c r="J77" s="35">
        <v>0</v>
      </c>
      <c r="K77" s="24">
        <f>F77+J77</f>
        <v>15400</v>
      </c>
      <c r="L77" s="14">
        <v>45779</v>
      </c>
      <c r="M77" s="2"/>
    </row>
    <row r="78" spans="1:13">
      <c r="A78" s="14"/>
      <c r="B78" s="15"/>
      <c r="C78" s="16"/>
      <c r="D78" s="17"/>
      <c r="E78" s="15"/>
      <c r="F78" s="35"/>
      <c r="G78" s="19"/>
      <c r="H78" s="19"/>
      <c r="I78" s="14"/>
      <c r="J78" s="35"/>
      <c r="K78" s="24"/>
      <c r="L78" s="14"/>
      <c r="M78" s="2"/>
    </row>
    <row r="79" spans="6:11">
      <c r="F79" s="36">
        <f t="shared" ref="F79:K79" si="3">SUM(F77:F78)</f>
        <v>15400</v>
      </c>
      <c r="G79" s="2"/>
      <c r="H79" s="2"/>
      <c r="I79" s="2"/>
      <c r="J79" s="40">
        <f t="shared" si="3"/>
        <v>0</v>
      </c>
      <c r="K79" s="36">
        <f t="shared" si="3"/>
        <v>15400</v>
      </c>
    </row>
    <row r="80" spans="6:11">
      <c r="F80" s="36"/>
      <c r="G80" s="2"/>
      <c r="H80" s="2"/>
      <c r="I80" s="2"/>
      <c r="J80" s="36"/>
      <c r="K80" s="36"/>
    </row>
    <row r="81" spans="6:11">
      <c r="F81" s="36"/>
      <c r="I81" s="1" t="s">
        <v>13</v>
      </c>
      <c r="K81" s="36"/>
    </row>
    <row r="82" spans="8:10">
      <c r="H82" s="2" t="s">
        <v>17</v>
      </c>
      <c r="J82" s="41" t="s">
        <v>18</v>
      </c>
    </row>
    <row r="83" spans="11:11">
      <c r="K83" s="41" t="s">
        <v>19</v>
      </c>
    </row>
    <row r="84" spans="7:11">
      <c r="G84" s="2" t="s">
        <v>20</v>
      </c>
      <c r="I84" s="42">
        <v>1000</v>
      </c>
      <c r="J84" s="43">
        <v>15</v>
      </c>
      <c r="K84" s="44">
        <f t="shared" ref="K84:K95" si="4">J83*I83</f>
        <v>0</v>
      </c>
    </row>
    <row r="85" spans="1:11">
      <c r="A85" s="2" t="s">
        <v>21</v>
      </c>
      <c r="D85" s="2" t="s">
        <v>22</v>
      </c>
      <c r="G85" s="2"/>
      <c r="I85" s="42">
        <v>500</v>
      </c>
      <c r="J85" s="43"/>
      <c r="K85" s="44">
        <f t="shared" si="4"/>
        <v>15000</v>
      </c>
    </row>
    <row r="86" spans="1:11">
      <c r="A86" s="2"/>
      <c r="G86" s="2"/>
      <c r="I86" s="42">
        <v>200</v>
      </c>
      <c r="J86" s="43"/>
      <c r="K86" s="44">
        <f t="shared" si="4"/>
        <v>0</v>
      </c>
    </row>
    <row r="87" spans="1:11">
      <c r="A87" s="2"/>
      <c r="G87" s="2" t="s">
        <v>23</v>
      </c>
      <c r="I87" s="42">
        <v>100</v>
      </c>
      <c r="J87" s="43">
        <v>4</v>
      </c>
      <c r="K87" s="44">
        <f t="shared" si="4"/>
        <v>0</v>
      </c>
    </row>
    <row r="88" spans="1:11">
      <c r="A88" s="2" t="s">
        <v>24</v>
      </c>
      <c r="D88" s="2" t="s">
        <v>25</v>
      </c>
      <c r="G88" s="1" t="s">
        <v>26</v>
      </c>
      <c r="I88" s="42">
        <v>50</v>
      </c>
      <c r="J88" s="43"/>
      <c r="K88" s="44">
        <f t="shared" si="4"/>
        <v>400</v>
      </c>
    </row>
    <row r="89" spans="1:11">
      <c r="A89" s="1" t="s">
        <v>27</v>
      </c>
      <c r="D89" s="1" t="s">
        <v>28</v>
      </c>
      <c r="I89" s="42">
        <v>20</v>
      </c>
      <c r="J89" s="43"/>
      <c r="K89" s="44">
        <f t="shared" si="4"/>
        <v>0</v>
      </c>
    </row>
    <row r="90" spans="9:11">
      <c r="I90" s="42">
        <v>10</v>
      </c>
      <c r="J90" s="43"/>
      <c r="K90" s="44">
        <f t="shared" si="4"/>
        <v>0</v>
      </c>
    </row>
    <row r="91" spans="9:11">
      <c r="I91" s="42">
        <v>5</v>
      </c>
      <c r="J91" s="43"/>
      <c r="K91" s="44">
        <f t="shared" si="4"/>
        <v>0</v>
      </c>
    </row>
    <row r="92" spans="9:11">
      <c r="I92" s="42">
        <v>1</v>
      </c>
      <c r="J92" s="43"/>
      <c r="K92" s="44">
        <f t="shared" si="4"/>
        <v>0</v>
      </c>
    </row>
    <row r="93" spans="9:11">
      <c r="I93" s="42">
        <v>0.25</v>
      </c>
      <c r="J93" s="43"/>
      <c r="K93" s="44">
        <f t="shared" si="4"/>
        <v>0</v>
      </c>
    </row>
    <row r="94" spans="9:11">
      <c r="I94" s="45">
        <v>0.05</v>
      </c>
      <c r="J94" s="43"/>
      <c r="K94" s="44">
        <f t="shared" si="4"/>
        <v>0</v>
      </c>
    </row>
    <row r="95" spans="9:11">
      <c r="I95" s="2" t="s">
        <v>29</v>
      </c>
      <c r="K95" s="44">
        <f t="shared" si="4"/>
        <v>0</v>
      </c>
    </row>
    <row r="96" spans="9:11">
      <c r="I96" s="2" t="s">
        <v>30</v>
      </c>
      <c r="K96" s="46">
        <f>SUM(K84:K95)</f>
        <v>15400</v>
      </c>
    </row>
    <row r="97" spans="11:11">
      <c r="K97" s="47">
        <f>J79</f>
        <v>0</v>
      </c>
    </row>
    <row r="98" ht="9.75" spans="11:11">
      <c r="K98" s="48">
        <f>SUM(K96:K97)</f>
        <v>15400</v>
      </c>
    </row>
    <row r="99" ht="9.75"/>
    <row r="108" s="1" customFormat="1" spans="1:1">
      <c r="A108" s="2" t="s">
        <v>0</v>
      </c>
    </row>
    <row r="109" s="1" customFormat="1" spans="1:1">
      <c r="A109" s="2" t="s">
        <v>1</v>
      </c>
    </row>
    <row r="111" s="1" customFormat="1" spans="1:12">
      <c r="A111" s="3" t="s">
        <v>2</v>
      </c>
      <c r="B111" s="3" t="s">
        <v>3</v>
      </c>
      <c r="C111" s="3" t="s">
        <v>4</v>
      </c>
      <c r="D111" s="3" t="s">
        <v>5</v>
      </c>
      <c r="E111" s="3" t="s">
        <v>6</v>
      </c>
      <c r="F111" s="3" t="s">
        <v>7</v>
      </c>
      <c r="G111" s="4" t="s">
        <v>8</v>
      </c>
      <c r="H111" s="5"/>
      <c r="I111" s="5"/>
      <c r="J111" s="22"/>
      <c r="K111" s="3" t="s">
        <v>9</v>
      </c>
      <c r="L111" s="3" t="s">
        <v>10</v>
      </c>
    </row>
    <row r="112" s="1" customFormat="1" spans="1:12">
      <c r="A112" s="6"/>
      <c r="B112" s="6"/>
      <c r="C112" s="6"/>
      <c r="D112" s="6"/>
      <c r="E112" s="6"/>
      <c r="F112" s="6"/>
      <c r="G112" s="3" t="s">
        <v>11</v>
      </c>
      <c r="H112" s="3" t="s">
        <v>12</v>
      </c>
      <c r="I112" s="3" t="s">
        <v>13</v>
      </c>
      <c r="J112" s="3" t="s">
        <v>14</v>
      </c>
      <c r="K112" s="6"/>
      <c r="L112" s="6"/>
    </row>
    <row r="113" s="1" customFormat="1" spans="1:1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="1" customFormat="1" spans="1:13">
      <c r="A114" s="14">
        <v>45779</v>
      </c>
      <c r="B114" s="15">
        <v>20902</v>
      </c>
      <c r="C114" s="16" t="s">
        <v>39</v>
      </c>
      <c r="D114" s="17" t="s">
        <v>40</v>
      </c>
      <c r="E114" s="37">
        <v>59933</v>
      </c>
      <c r="F114" s="38">
        <v>40552.4</v>
      </c>
      <c r="G114" s="39"/>
      <c r="H114" s="39"/>
      <c r="I114" s="26"/>
      <c r="J114" s="24">
        <v>0</v>
      </c>
      <c r="K114" s="24">
        <f>J114+F114</f>
        <v>40552.4</v>
      </c>
      <c r="L114" s="14">
        <v>45778</v>
      </c>
      <c r="M114" s="2"/>
    </row>
    <row r="115" s="1" customFormat="1" spans="1:13">
      <c r="A115" s="14">
        <v>45779</v>
      </c>
      <c r="B115" s="15">
        <v>20903</v>
      </c>
      <c r="C115" s="16" t="s">
        <v>41</v>
      </c>
      <c r="D115" s="17" t="s">
        <v>16</v>
      </c>
      <c r="E115" s="37">
        <v>59839</v>
      </c>
      <c r="F115" s="38">
        <v>32000</v>
      </c>
      <c r="G115" s="39"/>
      <c r="H115" s="39"/>
      <c r="I115" s="26"/>
      <c r="J115" s="24">
        <v>0</v>
      </c>
      <c r="K115" s="24">
        <f>J115+F115</f>
        <v>32000</v>
      </c>
      <c r="L115" s="14">
        <v>45779</v>
      </c>
      <c r="M115" s="2"/>
    </row>
    <row r="116" s="1" customFormat="1" spans="1:13">
      <c r="A116" s="14">
        <v>45779</v>
      </c>
      <c r="B116" s="15">
        <v>20904</v>
      </c>
      <c r="C116" s="16" t="s">
        <v>42</v>
      </c>
      <c r="D116" s="17" t="s">
        <v>16</v>
      </c>
      <c r="E116" s="37">
        <v>59975</v>
      </c>
      <c r="F116" s="38">
        <v>81956.2</v>
      </c>
      <c r="G116" s="39"/>
      <c r="H116" s="39"/>
      <c r="I116" s="26"/>
      <c r="J116" s="24">
        <v>0</v>
      </c>
      <c r="K116" s="24">
        <f>J116+F116</f>
        <v>81956.2</v>
      </c>
      <c r="L116" s="14">
        <v>45779</v>
      </c>
      <c r="M116" s="2"/>
    </row>
    <row r="117" s="1" customFormat="1" spans="1:13">
      <c r="A117" s="14">
        <v>45779</v>
      </c>
      <c r="B117" s="15">
        <v>20907</v>
      </c>
      <c r="C117" s="16" t="s">
        <v>43</v>
      </c>
      <c r="D117" s="17" t="s">
        <v>16</v>
      </c>
      <c r="E117" s="37">
        <v>59982</v>
      </c>
      <c r="F117" s="38">
        <v>11546.25</v>
      </c>
      <c r="G117" s="39"/>
      <c r="H117" s="39"/>
      <c r="I117" s="26"/>
      <c r="J117" s="24">
        <v>0</v>
      </c>
      <c r="K117" s="24">
        <f t="shared" ref="K117:K122" si="5">J117+F117</f>
        <v>11546.25</v>
      </c>
      <c r="L117" s="14">
        <v>45779</v>
      </c>
      <c r="M117" s="2"/>
    </row>
    <row r="118" s="1" customFormat="1" spans="1:13">
      <c r="A118" s="14">
        <v>45779</v>
      </c>
      <c r="B118" s="15">
        <v>20908</v>
      </c>
      <c r="C118" s="16" t="s">
        <v>44</v>
      </c>
      <c r="D118" s="17" t="s">
        <v>40</v>
      </c>
      <c r="E118" s="37">
        <v>59984</v>
      </c>
      <c r="F118" s="38">
        <v>18796.2</v>
      </c>
      <c r="G118" s="39"/>
      <c r="H118" s="39"/>
      <c r="I118" s="26"/>
      <c r="J118" s="24">
        <v>0</v>
      </c>
      <c r="K118" s="24">
        <f t="shared" si="5"/>
        <v>18796.2</v>
      </c>
      <c r="L118" s="14">
        <v>45779</v>
      </c>
      <c r="M118" s="2"/>
    </row>
    <row r="119" s="1" customFormat="1" spans="1:13">
      <c r="A119" s="14">
        <v>45779</v>
      </c>
      <c r="B119" s="15">
        <v>20909</v>
      </c>
      <c r="C119" s="16" t="s">
        <v>45</v>
      </c>
      <c r="D119" s="17" t="s">
        <v>16</v>
      </c>
      <c r="E119" s="37">
        <v>59986</v>
      </c>
      <c r="F119" s="38">
        <v>32000</v>
      </c>
      <c r="G119" s="39"/>
      <c r="H119" s="39"/>
      <c r="I119" s="26"/>
      <c r="J119" s="24">
        <v>0</v>
      </c>
      <c r="K119" s="24">
        <f t="shared" si="5"/>
        <v>32000</v>
      </c>
      <c r="L119" s="14">
        <v>45779</v>
      </c>
      <c r="M119" s="2"/>
    </row>
    <row r="120" s="1" customFormat="1" spans="6:11">
      <c r="F120" s="36">
        <f>SUM(F114:F119)</f>
        <v>216851.05</v>
      </c>
      <c r="G120" s="2"/>
      <c r="H120" s="2"/>
      <c r="I120" s="2"/>
      <c r="J120" s="36">
        <f>SUM(J114:J119)</f>
        <v>0</v>
      </c>
      <c r="K120" s="36">
        <f>SUM(K114:K119)</f>
        <v>216851.05</v>
      </c>
    </row>
    <row r="122" s="1" customFormat="1" spans="1:4">
      <c r="A122" s="2" t="s">
        <v>21</v>
      </c>
      <c r="D122" s="2" t="s">
        <v>22</v>
      </c>
    </row>
    <row r="123" s="1" customFormat="1" spans="1:1">
      <c r="A123" s="2"/>
    </row>
    <row r="124" s="1" customFormat="1" spans="1:1">
      <c r="A124" s="2"/>
    </row>
    <row r="125" s="1" customFormat="1" spans="1:4">
      <c r="A125" s="2" t="s">
        <v>24</v>
      </c>
      <c r="D125" s="2" t="s">
        <v>25</v>
      </c>
    </row>
    <row r="126" s="1" customFormat="1" spans="1:4">
      <c r="A126" s="1" t="s">
        <v>27</v>
      </c>
      <c r="D126" s="1" t="s">
        <v>28</v>
      </c>
    </row>
  </sheetData>
  <mergeCells count="52">
    <mergeCell ref="G4:J4"/>
    <mergeCell ref="G38:J38"/>
    <mergeCell ref="G74:J74"/>
    <mergeCell ref="G111:J111"/>
    <mergeCell ref="A4:A6"/>
    <mergeCell ref="A38:A40"/>
    <mergeCell ref="A74:A76"/>
    <mergeCell ref="A111:A113"/>
    <mergeCell ref="B4:B6"/>
    <mergeCell ref="B38:B40"/>
    <mergeCell ref="B74:B76"/>
    <mergeCell ref="B111:B113"/>
    <mergeCell ref="C4:C6"/>
    <mergeCell ref="C38:C40"/>
    <mergeCell ref="C74:C76"/>
    <mergeCell ref="C111:C113"/>
    <mergeCell ref="D4:D6"/>
    <mergeCell ref="D38:D40"/>
    <mergeCell ref="D74:D76"/>
    <mergeCell ref="D111:D113"/>
    <mergeCell ref="E4:E6"/>
    <mergeCell ref="E38:E40"/>
    <mergeCell ref="E74:E76"/>
    <mergeCell ref="E111:E113"/>
    <mergeCell ref="F4:F6"/>
    <mergeCell ref="F38:F40"/>
    <mergeCell ref="F74:F76"/>
    <mergeCell ref="F111:F113"/>
    <mergeCell ref="G5:G6"/>
    <mergeCell ref="G39:G40"/>
    <mergeCell ref="G75:G76"/>
    <mergeCell ref="G112:G113"/>
    <mergeCell ref="H5:H6"/>
    <mergeCell ref="H39:H40"/>
    <mergeCell ref="H75:H76"/>
    <mergeCell ref="H112:H113"/>
    <mergeCell ref="I5:I6"/>
    <mergeCell ref="I39:I40"/>
    <mergeCell ref="I75:I76"/>
    <mergeCell ref="I112:I113"/>
    <mergeCell ref="J5:J6"/>
    <mergeCell ref="J39:J40"/>
    <mergeCell ref="J75:J76"/>
    <mergeCell ref="J112:J113"/>
    <mergeCell ref="K4:K6"/>
    <mergeCell ref="K38:K40"/>
    <mergeCell ref="K74:K76"/>
    <mergeCell ref="K111:K113"/>
    <mergeCell ref="L4:L6"/>
    <mergeCell ref="L38:L40"/>
    <mergeCell ref="L74:L76"/>
    <mergeCell ref="L111:L113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0"/>
  <sheetViews>
    <sheetView zoomScale="130" zoomScaleNormal="130" topLeftCell="A89" workbookViewId="0">
      <selection activeCell="C112" sqref="C11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45729</v>
      </c>
      <c r="B7" s="15">
        <v>20564</v>
      </c>
      <c r="C7" s="16" t="s">
        <v>119</v>
      </c>
      <c r="D7" s="17" t="s">
        <v>73</v>
      </c>
      <c r="E7" s="15">
        <v>59709</v>
      </c>
      <c r="F7" s="35"/>
      <c r="G7" s="19" t="s">
        <v>120</v>
      </c>
      <c r="H7" s="19">
        <v>1000052468</v>
      </c>
      <c r="I7" s="14">
        <v>45793</v>
      </c>
      <c r="J7" s="35">
        <v>4050</v>
      </c>
      <c r="K7" s="24">
        <f>F7+J7</f>
        <v>4050</v>
      </c>
      <c r="L7" s="14">
        <v>45793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4050</v>
      </c>
      <c r="K9" s="36">
        <f t="shared" si="0"/>
        <v>4050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29</v>
      </c>
      <c r="K25" s="44">
        <f t="shared" si="1"/>
        <v>0</v>
      </c>
    </row>
    <row r="26" spans="9:11">
      <c r="I26" s="2" t="s">
        <v>30</v>
      </c>
      <c r="K26" s="46">
        <f>SUM(K14:K25)</f>
        <v>0</v>
      </c>
    </row>
    <row r="27" spans="11:11">
      <c r="K27" s="47">
        <f>J9</f>
        <v>4050</v>
      </c>
    </row>
    <row r="28" ht="9.75" spans="11:11">
      <c r="K28" s="48">
        <f>SUM(K26:K27)</f>
        <v>4050</v>
      </c>
    </row>
    <row r="29" ht="9.75"/>
    <row r="38" s="1" customFormat="1" spans="1:1">
      <c r="A38" s="2" t="s">
        <v>0</v>
      </c>
    </row>
    <row r="39" s="1" customFormat="1" spans="1:1">
      <c r="A39" s="2" t="s">
        <v>1</v>
      </c>
    </row>
    <row r="41" s="1" customFormat="1" spans="1:12">
      <c r="A41" s="3" t="s">
        <v>2</v>
      </c>
      <c r="B41" s="52" t="s">
        <v>121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2"/>
      <c r="K41" s="3" t="s">
        <v>9</v>
      </c>
      <c r="L41" s="3" t="s">
        <v>10</v>
      </c>
    </row>
    <row r="42" s="1" customFormat="1" spans="1:12">
      <c r="A42" s="6"/>
      <c r="B42" s="53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ht="10.15" customHeight="1" spans="1:12">
      <c r="A43" s="7"/>
      <c r="B43" s="54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ht="10.15" customHeight="1" spans="1:13">
      <c r="A44" s="14">
        <v>45793</v>
      </c>
      <c r="B44" s="15" t="s">
        <v>122</v>
      </c>
      <c r="C44" s="16" t="s">
        <v>123</v>
      </c>
      <c r="D44" s="17" t="s">
        <v>16</v>
      </c>
      <c r="E44" s="15" t="s">
        <v>124</v>
      </c>
      <c r="F44" s="35">
        <v>7610.6</v>
      </c>
      <c r="G44" s="19"/>
      <c r="H44" s="19"/>
      <c r="I44" s="14"/>
      <c r="J44" s="35"/>
      <c r="K44" s="24">
        <f>J44+F44</f>
        <v>7610.6</v>
      </c>
      <c r="L44" s="14">
        <v>45793</v>
      </c>
      <c r="M44" s="2"/>
    </row>
    <row r="45" s="1" customFormat="1" ht="9.95" customHeight="1" spans="1:13">
      <c r="A45" s="14"/>
      <c r="B45" s="15"/>
      <c r="C45" s="16"/>
      <c r="D45" s="17"/>
      <c r="E45" s="15"/>
      <c r="F45" s="35"/>
      <c r="G45" s="19"/>
      <c r="H45" s="19"/>
      <c r="I45" s="14"/>
      <c r="J45" s="35"/>
      <c r="K45" s="24"/>
      <c r="L45" s="14"/>
      <c r="M45" s="2"/>
    </row>
    <row r="46" s="1" customFormat="1" spans="6:11">
      <c r="F46" s="36">
        <f>SUM(F41:F45)</f>
        <v>7610.6</v>
      </c>
      <c r="G46" s="2"/>
      <c r="H46" s="2"/>
      <c r="I46" s="2"/>
      <c r="J46" s="36">
        <f>SUM(J44:J45)</f>
        <v>0</v>
      </c>
      <c r="K46" s="36">
        <f>SUM(K45:K45)</f>
        <v>0</v>
      </c>
    </row>
    <row r="47" s="1" customFormat="1" spans="9:9">
      <c r="I47" s="1" t="s">
        <v>13</v>
      </c>
    </row>
    <row r="48" s="1" customFormat="1" spans="8:11">
      <c r="H48" s="2" t="s">
        <v>17</v>
      </c>
      <c r="J48" s="41" t="s">
        <v>18</v>
      </c>
      <c r="K48" s="41" t="s">
        <v>19</v>
      </c>
    </row>
    <row r="49" s="1" customFormat="1" spans="11:11">
      <c r="K49" s="2"/>
    </row>
    <row r="50" s="1" customFormat="1" spans="1:11">
      <c r="A50" s="2" t="s">
        <v>21</v>
      </c>
      <c r="D50" s="2" t="s">
        <v>22</v>
      </c>
      <c r="G50" s="2" t="s">
        <v>20</v>
      </c>
      <c r="I50" s="42">
        <v>1000</v>
      </c>
      <c r="J50" s="43">
        <v>7</v>
      </c>
      <c r="K50" s="44">
        <f t="shared" ref="K50:K60" si="2">J50*I50</f>
        <v>7000</v>
      </c>
    </row>
    <row r="51" s="1" customFormat="1" spans="1:11">
      <c r="A51" s="2"/>
      <c r="G51" s="2"/>
      <c r="I51" s="42">
        <v>500</v>
      </c>
      <c r="J51" s="43">
        <v>1</v>
      </c>
      <c r="K51" s="44">
        <f t="shared" si="2"/>
        <v>500</v>
      </c>
    </row>
    <row r="52" s="1" customFormat="1" spans="1:11">
      <c r="A52" s="2"/>
      <c r="G52" s="2"/>
      <c r="I52" s="42">
        <v>200</v>
      </c>
      <c r="J52" s="43"/>
      <c r="K52" s="44">
        <f t="shared" si="2"/>
        <v>0</v>
      </c>
    </row>
    <row r="53" s="1" customFormat="1" spans="1:11">
      <c r="A53" s="2" t="s">
        <v>24</v>
      </c>
      <c r="D53" s="2" t="s">
        <v>25</v>
      </c>
      <c r="G53" s="2" t="s">
        <v>23</v>
      </c>
      <c r="I53" s="42">
        <v>100</v>
      </c>
      <c r="J53" s="43">
        <v>1</v>
      </c>
      <c r="K53" s="44">
        <f t="shared" si="2"/>
        <v>100</v>
      </c>
    </row>
    <row r="54" s="1" customFormat="1" spans="1:11">
      <c r="A54" s="1" t="s">
        <v>27</v>
      </c>
      <c r="D54" s="1" t="s">
        <v>28</v>
      </c>
      <c r="G54" s="1" t="s">
        <v>26</v>
      </c>
      <c r="I54" s="42">
        <v>50</v>
      </c>
      <c r="J54" s="43"/>
      <c r="K54" s="44">
        <f t="shared" si="2"/>
        <v>0</v>
      </c>
    </row>
    <row r="55" s="1" customFormat="1" spans="9:11">
      <c r="I55" s="42">
        <v>20</v>
      </c>
      <c r="J55" s="43"/>
      <c r="K55" s="44">
        <f t="shared" si="2"/>
        <v>0</v>
      </c>
    </row>
    <row r="56" s="1" customFormat="1" spans="9:11">
      <c r="I56" s="42">
        <v>10</v>
      </c>
      <c r="J56" s="43">
        <v>1</v>
      </c>
      <c r="K56" s="44">
        <f t="shared" si="2"/>
        <v>10</v>
      </c>
    </row>
    <row r="57" s="1" customFormat="1" spans="9:11">
      <c r="I57" s="42">
        <v>5</v>
      </c>
      <c r="J57" s="43"/>
      <c r="K57" s="44">
        <f t="shared" si="2"/>
        <v>0</v>
      </c>
    </row>
    <row r="58" s="1" customFormat="1" spans="9:11">
      <c r="I58" s="42">
        <v>1</v>
      </c>
      <c r="J58" s="43"/>
      <c r="K58" s="44">
        <f t="shared" si="2"/>
        <v>0</v>
      </c>
    </row>
    <row r="59" s="1" customFormat="1" spans="9:11">
      <c r="I59" s="42">
        <v>0.25</v>
      </c>
      <c r="J59" s="43">
        <v>2</v>
      </c>
      <c r="K59" s="44">
        <f t="shared" si="2"/>
        <v>0.5</v>
      </c>
    </row>
    <row r="60" s="1" customFormat="1" spans="9:11">
      <c r="I60" s="45">
        <v>0.05</v>
      </c>
      <c r="J60" s="43">
        <v>2</v>
      </c>
      <c r="K60" s="44">
        <f t="shared" si="2"/>
        <v>0.1</v>
      </c>
    </row>
    <row r="61" s="1" customFormat="1" spans="9:11">
      <c r="I61" s="2" t="s">
        <v>29</v>
      </c>
      <c r="K61" s="50">
        <f>SUM(K50:K60)</f>
        <v>7610.6</v>
      </c>
    </row>
    <row r="62" s="1" customFormat="1" spans="9:11">
      <c r="I62" s="2" t="s">
        <v>30</v>
      </c>
      <c r="K62" s="47">
        <f>J46</f>
        <v>0</v>
      </c>
    </row>
    <row r="63" s="1" customFormat="1" ht="9.75" spans="11:11">
      <c r="K63" s="48">
        <f>SUM(K61:K62)</f>
        <v>7610.6</v>
      </c>
    </row>
    <row r="64" s="1" customFormat="1" ht="9.75"/>
    <row r="68" spans="1:1">
      <c r="A68" s="2" t="s">
        <v>0</v>
      </c>
    </row>
    <row r="69" spans="1:1">
      <c r="A69" s="2" t="s">
        <v>31</v>
      </c>
    </row>
    <row r="7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2"/>
      <c r="K71" s="3" t="s">
        <v>9</v>
      </c>
      <c r="L71" s="3" t="s">
        <v>10</v>
      </c>
    </row>
    <row r="72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3">
      <c r="A74" s="14">
        <v>45793</v>
      </c>
      <c r="B74" s="15">
        <v>20965</v>
      </c>
      <c r="C74" s="16" t="s">
        <v>125</v>
      </c>
      <c r="D74" s="17" t="s">
        <v>16</v>
      </c>
      <c r="E74" s="15">
        <v>60012</v>
      </c>
      <c r="F74" s="35">
        <v>55944.4</v>
      </c>
      <c r="G74" s="19"/>
      <c r="H74" s="19"/>
      <c r="I74" s="14"/>
      <c r="J74" s="35">
        <v>0</v>
      </c>
      <c r="K74" s="24">
        <f>F74+J74</f>
        <v>55944.4</v>
      </c>
      <c r="L74" s="14">
        <v>45793</v>
      </c>
      <c r="M74" s="2"/>
    </row>
    <row r="75" spans="1:13">
      <c r="A75" s="14"/>
      <c r="B75" s="15"/>
      <c r="C75" s="16"/>
      <c r="D75" s="17"/>
      <c r="E75" s="15"/>
      <c r="F75" s="35"/>
      <c r="G75" s="19"/>
      <c r="H75" s="19"/>
      <c r="I75" s="14"/>
      <c r="J75" s="35"/>
      <c r="K75" s="24"/>
      <c r="L75" s="14"/>
      <c r="M75" s="2"/>
    </row>
    <row r="76" spans="6:11">
      <c r="F76" s="36">
        <f t="shared" ref="F76:K76" si="3">SUM(F74:F75)</f>
        <v>55944.4</v>
      </c>
      <c r="G76" s="2"/>
      <c r="H76" s="2"/>
      <c r="I76" s="2"/>
      <c r="J76" s="40">
        <f t="shared" si="3"/>
        <v>0</v>
      </c>
      <c r="K76" s="36">
        <f t="shared" si="3"/>
        <v>55944.4</v>
      </c>
    </row>
    <row r="77" spans="6:11">
      <c r="F77" s="36"/>
      <c r="G77" s="2"/>
      <c r="H77" s="2"/>
      <c r="I77" s="2"/>
      <c r="J77" s="36"/>
      <c r="K77" s="36"/>
    </row>
    <row r="78" spans="6:11">
      <c r="F78" s="36"/>
      <c r="I78" s="1" t="s">
        <v>13</v>
      </c>
      <c r="K78" s="36"/>
    </row>
    <row r="79" spans="8:10">
      <c r="H79" s="2" t="s">
        <v>17</v>
      </c>
      <c r="J79" s="41" t="s">
        <v>18</v>
      </c>
    </row>
    <row r="80" spans="11:11">
      <c r="K80" s="41" t="s">
        <v>19</v>
      </c>
    </row>
    <row r="81" spans="7:11">
      <c r="G81" s="2" t="s">
        <v>20</v>
      </c>
      <c r="I81" s="42">
        <v>1000</v>
      </c>
      <c r="J81" s="43">
        <v>55</v>
      </c>
      <c r="K81" s="44">
        <f t="shared" ref="K81:K92" si="4">J80*I80</f>
        <v>0</v>
      </c>
    </row>
    <row r="82" spans="1:11">
      <c r="A82" s="2" t="s">
        <v>21</v>
      </c>
      <c r="D82" s="2" t="s">
        <v>22</v>
      </c>
      <c r="G82" s="2"/>
      <c r="I82" s="42">
        <v>500</v>
      </c>
      <c r="J82" s="43">
        <v>1</v>
      </c>
      <c r="K82" s="44">
        <f t="shared" si="4"/>
        <v>55000</v>
      </c>
    </row>
    <row r="83" spans="1:11">
      <c r="A83" s="2"/>
      <c r="G83" s="2"/>
      <c r="I83" s="42">
        <v>200</v>
      </c>
      <c r="J83" s="43"/>
      <c r="K83" s="44">
        <f t="shared" si="4"/>
        <v>500</v>
      </c>
    </row>
    <row r="84" spans="1:11">
      <c r="A84" s="2"/>
      <c r="G84" s="2" t="s">
        <v>23</v>
      </c>
      <c r="I84" s="42">
        <v>100</v>
      </c>
      <c r="J84" s="43">
        <v>4</v>
      </c>
      <c r="K84" s="44">
        <f t="shared" si="4"/>
        <v>0</v>
      </c>
    </row>
    <row r="85" spans="1:11">
      <c r="A85" s="2" t="s">
        <v>24</v>
      </c>
      <c r="D85" s="2" t="s">
        <v>25</v>
      </c>
      <c r="G85" s="1" t="s">
        <v>26</v>
      </c>
      <c r="I85" s="42">
        <v>50</v>
      </c>
      <c r="J85" s="43"/>
      <c r="K85" s="44">
        <f t="shared" si="4"/>
        <v>400</v>
      </c>
    </row>
    <row r="86" spans="1:11">
      <c r="A86" s="1" t="s">
        <v>27</v>
      </c>
      <c r="D86" s="1" t="s">
        <v>28</v>
      </c>
      <c r="I86" s="42">
        <v>20</v>
      </c>
      <c r="J86" s="43">
        <v>2</v>
      </c>
      <c r="K86" s="44">
        <f t="shared" si="4"/>
        <v>0</v>
      </c>
    </row>
    <row r="87" spans="9:11">
      <c r="I87" s="42">
        <v>10</v>
      </c>
      <c r="J87" s="43"/>
      <c r="K87" s="44">
        <f t="shared" si="4"/>
        <v>40</v>
      </c>
    </row>
    <row r="88" spans="9:11">
      <c r="I88" s="42">
        <v>5</v>
      </c>
      <c r="J88" s="43"/>
      <c r="K88" s="44">
        <f t="shared" si="4"/>
        <v>0</v>
      </c>
    </row>
    <row r="89" spans="9:11">
      <c r="I89" s="42">
        <v>1</v>
      </c>
      <c r="J89" s="43">
        <v>4</v>
      </c>
      <c r="K89" s="44">
        <f t="shared" si="4"/>
        <v>0</v>
      </c>
    </row>
    <row r="90" spans="9:11">
      <c r="I90" s="42">
        <v>0.25</v>
      </c>
      <c r="J90" s="43">
        <v>1</v>
      </c>
      <c r="K90" s="44">
        <f t="shared" si="4"/>
        <v>4</v>
      </c>
    </row>
    <row r="91" spans="9:11">
      <c r="I91" s="45">
        <v>0.05</v>
      </c>
      <c r="J91" s="43">
        <v>3</v>
      </c>
      <c r="K91" s="44">
        <f t="shared" si="4"/>
        <v>0.25</v>
      </c>
    </row>
    <row r="92" spans="9:11">
      <c r="I92" s="2" t="s">
        <v>29</v>
      </c>
      <c r="K92" s="44">
        <f t="shared" si="4"/>
        <v>0.15</v>
      </c>
    </row>
    <row r="93" spans="9:11">
      <c r="I93" s="2" t="s">
        <v>30</v>
      </c>
      <c r="K93" s="46">
        <f>SUM(K81:K92)</f>
        <v>55944.4</v>
      </c>
    </row>
    <row r="94" spans="11:11">
      <c r="K94" s="47">
        <f>J76</f>
        <v>0</v>
      </c>
    </row>
    <row r="95" ht="9.75" spans="11:11">
      <c r="K95" s="48">
        <f>SUM(K93:K94)</f>
        <v>55944.4</v>
      </c>
    </row>
    <row r="96" ht="9.75"/>
    <row r="101" s="1" customFormat="1" spans="1:1">
      <c r="A101" s="2" t="s">
        <v>0</v>
      </c>
    </row>
    <row r="102" s="1" customFormat="1" spans="1:1">
      <c r="A102" s="2" t="s">
        <v>1</v>
      </c>
    </row>
    <row r="104" s="1" customFormat="1" spans="1:12">
      <c r="A104" s="3" t="s">
        <v>2</v>
      </c>
      <c r="B104" s="3" t="s">
        <v>3</v>
      </c>
      <c r="C104" s="3" t="s">
        <v>4</v>
      </c>
      <c r="D104" s="3" t="s">
        <v>5</v>
      </c>
      <c r="E104" s="3" t="s">
        <v>6</v>
      </c>
      <c r="F104" s="3" t="s">
        <v>7</v>
      </c>
      <c r="G104" s="4" t="s">
        <v>8</v>
      </c>
      <c r="H104" s="5"/>
      <c r="I104" s="5"/>
      <c r="J104" s="22"/>
      <c r="K104" s="3" t="s">
        <v>9</v>
      </c>
      <c r="L104" s="3" t="s">
        <v>10</v>
      </c>
    </row>
    <row r="105" s="1" customFormat="1" spans="1:12">
      <c r="A105" s="6"/>
      <c r="B105" s="6"/>
      <c r="C105" s="6"/>
      <c r="D105" s="6"/>
      <c r="E105" s="6"/>
      <c r="F105" s="6"/>
      <c r="G105" s="3" t="s">
        <v>11</v>
      </c>
      <c r="H105" s="3" t="s">
        <v>12</v>
      </c>
      <c r="I105" s="3" t="s">
        <v>13</v>
      </c>
      <c r="J105" s="3" t="s">
        <v>14</v>
      </c>
      <c r="K105" s="6"/>
      <c r="L105" s="6"/>
    </row>
    <row r="106" s="1" customFormat="1" spans="1:1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="1" customFormat="1" spans="1:13">
      <c r="A107" s="14">
        <v>45793</v>
      </c>
      <c r="B107" s="15">
        <v>20966</v>
      </c>
      <c r="C107" s="16" t="s">
        <v>126</v>
      </c>
      <c r="D107" s="17" t="s">
        <v>40</v>
      </c>
      <c r="E107" s="37">
        <v>60042</v>
      </c>
      <c r="F107" s="38">
        <v>76484.6</v>
      </c>
      <c r="G107" s="39"/>
      <c r="H107" s="39"/>
      <c r="I107" s="26"/>
      <c r="J107" s="24">
        <v>0</v>
      </c>
      <c r="K107" s="24">
        <f t="shared" ref="K107:K113" si="5">J107+F107</f>
        <v>76484.6</v>
      </c>
      <c r="L107" s="14">
        <v>45792</v>
      </c>
      <c r="M107" s="2"/>
    </row>
    <row r="108" s="1" customFormat="1" spans="1:13">
      <c r="A108" s="14">
        <v>45793</v>
      </c>
      <c r="B108" s="15">
        <v>20967</v>
      </c>
      <c r="C108" s="16" t="s">
        <v>127</v>
      </c>
      <c r="D108" s="17" t="s">
        <v>16</v>
      </c>
      <c r="E108" s="37">
        <v>60045</v>
      </c>
      <c r="F108" s="38">
        <v>139581</v>
      </c>
      <c r="G108" s="39"/>
      <c r="H108" s="39"/>
      <c r="I108" s="26"/>
      <c r="J108" s="24">
        <v>0</v>
      </c>
      <c r="K108" s="24">
        <f t="shared" si="5"/>
        <v>139581</v>
      </c>
      <c r="L108" s="14">
        <v>45792</v>
      </c>
      <c r="M108" s="2"/>
    </row>
    <row r="109" s="1" customFormat="1" spans="1:13">
      <c r="A109" s="14">
        <v>45793</v>
      </c>
      <c r="B109" s="15">
        <v>20968</v>
      </c>
      <c r="C109" s="16" t="s">
        <v>128</v>
      </c>
      <c r="D109" s="17" t="s">
        <v>40</v>
      </c>
      <c r="E109" s="37">
        <v>60046</v>
      </c>
      <c r="F109" s="38">
        <v>19208.02</v>
      </c>
      <c r="G109" s="39"/>
      <c r="H109" s="39"/>
      <c r="I109" s="26"/>
      <c r="J109" s="24">
        <v>0</v>
      </c>
      <c r="K109" s="24">
        <f t="shared" si="5"/>
        <v>19208.02</v>
      </c>
      <c r="L109" s="14">
        <v>45792</v>
      </c>
      <c r="M109" s="2"/>
    </row>
    <row r="110" s="1" customFormat="1" spans="1:13">
      <c r="A110" s="14">
        <v>45793</v>
      </c>
      <c r="B110" s="15">
        <v>20969</v>
      </c>
      <c r="C110" s="16" t="s">
        <v>129</v>
      </c>
      <c r="D110" s="17" t="s">
        <v>16</v>
      </c>
      <c r="E110" s="37">
        <v>59932</v>
      </c>
      <c r="F110" s="38">
        <v>50000</v>
      </c>
      <c r="G110" s="39"/>
      <c r="H110" s="39"/>
      <c r="I110" s="26"/>
      <c r="J110" s="24">
        <v>0</v>
      </c>
      <c r="K110" s="24">
        <f t="shared" si="5"/>
        <v>50000</v>
      </c>
      <c r="L110" s="14">
        <v>45793</v>
      </c>
      <c r="M110" s="2"/>
    </row>
    <row r="111" s="1" customFormat="1" spans="1:13">
      <c r="A111" s="14">
        <v>45793</v>
      </c>
      <c r="B111" s="15">
        <v>20970</v>
      </c>
      <c r="C111" s="16" t="s">
        <v>130</v>
      </c>
      <c r="D111" s="17" t="s">
        <v>16</v>
      </c>
      <c r="E111" s="37">
        <v>60049</v>
      </c>
      <c r="F111" s="38"/>
      <c r="G111" s="39"/>
      <c r="H111" s="39"/>
      <c r="I111" s="26"/>
      <c r="J111" s="24">
        <v>15046.2</v>
      </c>
      <c r="K111" s="24">
        <f t="shared" si="5"/>
        <v>15046.2</v>
      </c>
      <c r="L111" s="14">
        <v>45793</v>
      </c>
      <c r="M111" s="2"/>
    </row>
    <row r="112" s="1" customFormat="1" spans="1:13">
      <c r="A112" s="14">
        <v>45793</v>
      </c>
      <c r="B112" s="15">
        <v>20971</v>
      </c>
      <c r="C112" s="16" t="s">
        <v>131</v>
      </c>
      <c r="D112" s="17" t="s">
        <v>16</v>
      </c>
      <c r="E112" s="37">
        <v>60048</v>
      </c>
      <c r="F112" s="38"/>
      <c r="G112" s="39"/>
      <c r="H112" s="39"/>
      <c r="I112" s="26"/>
      <c r="J112" s="24">
        <v>21996.25</v>
      </c>
      <c r="K112" s="24">
        <f t="shared" si="5"/>
        <v>21996.25</v>
      </c>
      <c r="L112" s="14">
        <v>45793</v>
      </c>
      <c r="M112" s="2"/>
    </row>
    <row r="113" s="1" customFormat="1" spans="1:13">
      <c r="A113" s="14">
        <v>45793</v>
      </c>
      <c r="B113" s="15">
        <v>20972</v>
      </c>
      <c r="C113" s="16" t="s">
        <v>132</v>
      </c>
      <c r="D113" s="17" t="s">
        <v>16</v>
      </c>
      <c r="E113" s="37">
        <v>59397</v>
      </c>
      <c r="F113" s="38">
        <v>14500</v>
      </c>
      <c r="G113" s="39"/>
      <c r="H113" s="39"/>
      <c r="I113" s="26"/>
      <c r="J113" s="24">
        <v>0</v>
      </c>
      <c r="K113" s="24">
        <f t="shared" si="5"/>
        <v>14500</v>
      </c>
      <c r="L113" s="14">
        <v>45793</v>
      </c>
      <c r="M113" s="2"/>
    </row>
    <row r="114" s="1" customFormat="1" spans="6:11">
      <c r="F114" s="36">
        <f>SUM(F107:F113)</f>
        <v>299773.62</v>
      </c>
      <c r="G114" s="2"/>
      <c r="H114" s="2"/>
      <c r="I114" s="2"/>
      <c r="J114" s="36">
        <f>SUM(J107:J113)</f>
        <v>37042.45</v>
      </c>
      <c r="K114" s="36">
        <f>SUM(K107:K113)</f>
        <v>336816.07</v>
      </c>
    </row>
    <row r="116" s="1" customFormat="1" spans="1:4">
      <c r="A116" s="2" t="s">
        <v>21</v>
      </c>
      <c r="D116" s="2" t="s">
        <v>22</v>
      </c>
    </row>
    <row r="117" s="1" customFormat="1" spans="1:1">
      <c r="A117" s="2"/>
    </row>
    <row r="118" s="1" customFormat="1" spans="1:1">
      <c r="A118" s="2"/>
    </row>
    <row r="119" s="1" customFormat="1" spans="1:4">
      <c r="A119" s="2" t="s">
        <v>24</v>
      </c>
      <c r="D119" s="2" t="s">
        <v>25</v>
      </c>
    </row>
    <row r="120" s="1" customFormat="1" spans="1:4">
      <c r="A120" s="1" t="s">
        <v>27</v>
      </c>
      <c r="D120" s="1" t="s">
        <v>28</v>
      </c>
    </row>
  </sheetData>
  <mergeCells count="52">
    <mergeCell ref="G4:J4"/>
    <mergeCell ref="G41:J41"/>
    <mergeCell ref="G71:J71"/>
    <mergeCell ref="G104:J104"/>
    <mergeCell ref="A4:A6"/>
    <mergeCell ref="A41:A43"/>
    <mergeCell ref="A71:A73"/>
    <mergeCell ref="A104:A106"/>
    <mergeCell ref="B4:B6"/>
    <mergeCell ref="B41:B43"/>
    <mergeCell ref="B71:B73"/>
    <mergeCell ref="B104:B106"/>
    <mergeCell ref="C4:C6"/>
    <mergeCell ref="C41:C43"/>
    <mergeCell ref="C71:C73"/>
    <mergeCell ref="C104:C106"/>
    <mergeCell ref="D4:D6"/>
    <mergeCell ref="D41:D43"/>
    <mergeCell ref="D71:D73"/>
    <mergeCell ref="D104:D106"/>
    <mergeCell ref="E4:E6"/>
    <mergeCell ref="E41:E43"/>
    <mergeCell ref="E71:E73"/>
    <mergeCell ref="E104:E106"/>
    <mergeCell ref="F4:F6"/>
    <mergeCell ref="F41:F43"/>
    <mergeCell ref="F71:F73"/>
    <mergeCell ref="F104:F106"/>
    <mergeCell ref="G5:G6"/>
    <mergeCell ref="G42:G43"/>
    <mergeCell ref="G72:G73"/>
    <mergeCell ref="G105:G106"/>
    <mergeCell ref="H5:H6"/>
    <mergeCell ref="H42:H43"/>
    <mergeCell ref="H72:H73"/>
    <mergeCell ref="H105:H106"/>
    <mergeCell ref="I5:I6"/>
    <mergeCell ref="I42:I43"/>
    <mergeCell ref="I72:I73"/>
    <mergeCell ref="I105:I106"/>
    <mergeCell ref="J5:J6"/>
    <mergeCell ref="J42:J43"/>
    <mergeCell ref="J72:J73"/>
    <mergeCell ref="J105:J106"/>
    <mergeCell ref="K4:K6"/>
    <mergeCell ref="K41:K43"/>
    <mergeCell ref="K71:K73"/>
    <mergeCell ref="K104:K106"/>
    <mergeCell ref="L4:L6"/>
    <mergeCell ref="L41:L43"/>
    <mergeCell ref="L71:L73"/>
    <mergeCell ref="L104:L10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workbookViewId="0">
      <selection activeCell="G43" sqref="G4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45793</v>
      </c>
      <c r="B7" s="15">
        <v>20591</v>
      </c>
      <c r="C7" s="16" t="s">
        <v>133</v>
      </c>
      <c r="D7" s="17" t="s">
        <v>16</v>
      </c>
      <c r="E7" s="15">
        <v>60039</v>
      </c>
      <c r="F7" s="35"/>
      <c r="G7" s="19" t="s">
        <v>120</v>
      </c>
      <c r="H7" s="19">
        <v>1000029649</v>
      </c>
      <c r="I7" s="14">
        <v>45792</v>
      </c>
      <c r="J7" s="35">
        <v>68592.4</v>
      </c>
      <c r="K7" s="24">
        <f>F7+J7</f>
        <v>68592.4</v>
      </c>
      <c r="L7" s="14">
        <v>45796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68592.4</v>
      </c>
      <c r="K9" s="36">
        <f t="shared" si="0"/>
        <v>68592.4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29</v>
      </c>
      <c r="K25" s="44">
        <f t="shared" si="1"/>
        <v>0</v>
      </c>
    </row>
    <row r="26" spans="9:11">
      <c r="I26" s="2" t="s">
        <v>30</v>
      </c>
      <c r="K26" s="46">
        <f>SUM(K14:K25)</f>
        <v>0</v>
      </c>
    </row>
    <row r="27" spans="11:11">
      <c r="K27" s="47">
        <f>J9</f>
        <v>68592.4</v>
      </c>
    </row>
    <row r="28" ht="9.75" spans="11:11">
      <c r="K28" s="48">
        <f>SUM(K26:K27)</f>
        <v>68592.4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7"/>
  <sheetViews>
    <sheetView zoomScale="130" zoomScaleNormal="130" workbookViewId="0">
      <selection activeCell="A1" sqref="$A1:$XFD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45796</v>
      </c>
      <c r="B7" s="15">
        <v>20973</v>
      </c>
      <c r="C7" s="16" t="s">
        <v>134</v>
      </c>
      <c r="D7" s="17" t="s">
        <v>16</v>
      </c>
      <c r="E7" s="37">
        <v>60057</v>
      </c>
      <c r="F7" s="38"/>
      <c r="G7" s="39"/>
      <c r="H7" s="39"/>
      <c r="I7" s="26"/>
      <c r="J7" s="24">
        <v>58668.6</v>
      </c>
      <c r="K7" s="24">
        <f t="shared" ref="K7:K12" si="0">J7+F7</f>
        <v>58668.6</v>
      </c>
      <c r="L7" s="14">
        <v>45796</v>
      </c>
      <c r="M7" s="2"/>
    </row>
    <row r="8" s="1" customFormat="1" spans="1:13">
      <c r="A8" s="14">
        <v>45796</v>
      </c>
      <c r="B8" s="15">
        <v>20974</v>
      </c>
      <c r="C8" s="16" t="s">
        <v>135</v>
      </c>
      <c r="D8" s="17" t="s">
        <v>16</v>
      </c>
      <c r="E8" s="37">
        <v>60054</v>
      </c>
      <c r="F8" s="38">
        <v>21076.2</v>
      </c>
      <c r="G8" s="39"/>
      <c r="H8" s="39"/>
      <c r="I8" s="26"/>
      <c r="J8" s="24">
        <v>0</v>
      </c>
      <c r="K8" s="24">
        <f t="shared" si="0"/>
        <v>21076.2</v>
      </c>
      <c r="L8" s="14">
        <v>45796</v>
      </c>
      <c r="M8" s="2"/>
    </row>
    <row r="9" s="1" customFormat="1" spans="1:13">
      <c r="A9" s="14">
        <v>45796</v>
      </c>
      <c r="B9" s="15">
        <v>20974</v>
      </c>
      <c r="C9" s="16" t="s">
        <v>135</v>
      </c>
      <c r="D9" s="17" t="s">
        <v>68</v>
      </c>
      <c r="E9" s="37">
        <v>60054</v>
      </c>
      <c r="F9" s="38">
        <v>23.8</v>
      </c>
      <c r="G9" s="39"/>
      <c r="H9" s="39"/>
      <c r="I9" s="26"/>
      <c r="J9" s="24">
        <v>0</v>
      </c>
      <c r="K9" s="24">
        <f t="shared" si="0"/>
        <v>23.8</v>
      </c>
      <c r="L9" s="14">
        <v>45796</v>
      </c>
      <c r="M9" s="2"/>
    </row>
    <row r="10" s="1" customFormat="1" spans="1:13">
      <c r="A10" s="14">
        <v>45796</v>
      </c>
      <c r="B10" s="15">
        <v>20975</v>
      </c>
      <c r="C10" s="16" t="s">
        <v>136</v>
      </c>
      <c r="D10" s="17" t="s">
        <v>16</v>
      </c>
      <c r="E10" s="37">
        <v>60055</v>
      </c>
      <c r="F10" s="38">
        <v>37100</v>
      </c>
      <c r="G10" s="39"/>
      <c r="H10" s="39"/>
      <c r="I10" s="26"/>
      <c r="J10" s="24">
        <v>0</v>
      </c>
      <c r="K10" s="24">
        <f t="shared" si="0"/>
        <v>37100</v>
      </c>
      <c r="L10" s="14">
        <v>45796</v>
      </c>
      <c r="M10" s="2"/>
    </row>
    <row r="11" s="1" customFormat="1" spans="1:13">
      <c r="A11" s="14">
        <v>45796</v>
      </c>
      <c r="B11" s="15">
        <v>20976</v>
      </c>
      <c r="C11" s="16" t="s">
        <v>137</v>
      </c>
      <c r="D11" s="17" t="s">
        <v>40</v>
      </c>
      <c r="E11" s="37">
        <v>60056</v>
      </c>
      <c r="F11" s="38"/>
      <c r="G11" s="39"/>
      <c r="H11" s="39"/>
      <c r="I11" s="26"/>
      <c r="J11" s="24">
        <v>25745.66</v>
      </c>
      <c r="K11" s="24">
        <f t="shared" si="0"/>
        <v>25745.66</v>
      </c>
      <c r="L11" s="14">
        <v>45793</v>
      </c>
      <c r="M11" s="2" t="s">
        <v>138</v>
      </c>
    </row>
    <row r="12" s="1" customFormat="1" spans="1:13">
      <c r="A12" s="14">
        <v>45796</v>
      </c>
      <c r="B12" s="15">
        <v>20977</v>
      </c>
      <c r="C12" s="16" t="s">
        <v>48</v>
      </c>
      <c r="D12" s="17" t="s">
        <v>16</v>
      </c>
      <c r="E12" s="37">
        <v>60058</v>
      </c>
      <c r="F12" s="38">
        <v>13990</v>
      </c>
      <c r="G12" s="39"/>
      <c r="H12" s="39"/>
      <c r="I12" s="26"/>
      <c r="J12" s="24">
        <v>0</v>
      </c>
      <c r="K12" s="24">
        <f t="shared" si="0"/>
        <v>13990</v>
      </c>
      <c r="L12" s="14">
        <v>45796</v>
      </c>
      <c r="M12" s="2"/>
    </row>
    <row r="13" s="1" customFormat="1" spans="1:13">
      <c r="A13" s="14">
        <v>45797</v>
      </c>
      <c r="B13" s="15">
        <v>20978</v>
      </c>
      <c r="C13" s="16" t="s">
        <v>139</v>
      </c>
      <c r="D13" s="17" t="s">
        <v>16</v>
      </c>
      <c r="E13" s="37">
        <v>60060</v>
      </c>
      <c r="F13" s="38"/>
      <c r="G13" s="39"/>
      <c r="H13" s="39"/>
      <c r="I13" s="26"/>
      <c r="J13" s="24">
        <v>0</v>
      </c>
      <c r="K13" s="24">
        <v>58676.2</v>
      </c>
      <c r="L13" s="14">
        <v>45796</v>
      </c>
      <c r="M13" s="2"/>
    </row>
    <row r="14" s="1" customFormat="1" spans="1:13">
      <c r="A14" s="14">
        <v>45797</v>
      </c>
      <c r="B14" s="15">
        <v>20979</v>
      </c>
      <c r="C14" s="16" t="s">
        <v>140</v>
      </c>
      <c r="D14" s="17" t="s">
        <v>16</v>
      </c>
      <c r="E14" s="37">
        <v>60061</v>
      </c>
      <c r="F14" s="38"/>
      <c r="G14" s="39"/>
      <c r="H14" s="39"/>
      <c r="I14" s="26"/>
      <c r="J14" s="24">
        <v>0</v>
      </c>
      <c r="K14" s="24">
        <v>50754.95</v>
      </c>
      <c r="L14" s="14">
        <v>45796</v>
      </c>
      <c r="M14" s="2" t="s">
        <v>141</v>
      </c>
    </row>
    <row r="15" s="1" customFormat="1" spans="1:13">
      <c r="A15" s="14">
        <v>45797</v>
      </c>
      <c r="B15" s="15">
        <v>20980</v>
      </c>
      <c r="C15" s="16" t="s">
        <v>142</v>
      </c>
      <c r="D15" s="17" t="s">
        <v>40</v>
      </c>
      <c r="E15" s="37">
        <v>60066</v>
      </c>
      <c r="F15" s="38">
        <v>25972</v>
      </c>
      <c r="G15" s="39"/>
      <c r="H15" s="39"/>
      <c r="I15" s="26"/>
      <c r="J15" s="24">
        <v>0</v>
      </c>
      <c r="K15" s="24">
        <f>J15+F15</f>
        <v>25972</v>
      </c>
      <c r="L15" s="14">
        <v>45797</v>
      </c>
      <c r="M15" s="2"/>
    </row>
    <row r="16" s="1" customFormat="1" spans="6:11">
      <c r="F16" s="36">
        <f>SUM(F7:F15)</f>
        <v>98162</v>
      </c>
      <c r="G16" s="2"/>
      <c r="H16" s="2"/>
      <c r="I16" s="2"/>
      <c r="J16" s="36">
        <f>SUM(J7:J15)</f>
        <v>84414.26</v>
      </c>
      <c r="K16" s="36">
        <f>SUM(K7:K15)</f>
        <v>292007.41</v>
      </c>
    </row>
    <row r="18" s="1" customFormat="1" spans="1:4">
      <c r="A18" s="2" t="s">
        <v>21</v>
      </c>
      <c r="D18" s="2" t="s">
        <v>22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24</v>
      </c>
      <c r="D21" s="2" t="s">
        <v>25</v>
      </c>
    </row>
    <row r="22" s="1" customFormat="1" spans="1:4">
      <c r="A22" s="1" t="s">
        <v>27</v>
      </c>
      <c r="D22" s="1" t="s">
        <v>28</v>
      </c>
    </row>
    <row r="32" s="1" customFormat="1" spans="1:1">
      <c r="A32" s="2" t="s">
        <v>0</v>
      </c>
    </row>
    <row r="33" s="1" customFormat="1" spans="1:1">
      <c r="A33" s="2" t="s">
        <v>1</v>
      </c>
    </row>
    <row r="35" s="1" customFormat="1" spans="1:12">
      <c r="A35" s="3" t="s">
        <v>2</v>
      </c>
      <c r="B35" s="52" t="s">
        <v>121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="1" customFormat="1" spans="1:12">
      <c r="A36" s="6"/>
      <c r="B36" s="53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="1" customFormat="1" ht="10.15" customHeight="1" spans="1:12">
      <c r="A37" s="7"/>
      <c r="B37" s="54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="1" customFormat="1" ht="10.15" customHeight="1" spans="1:13">
      <c r="A38" s="14">
        <v>45797</v>
      </c>
      <c r="B38" s="15" t="s">
        <v>143</v>
      </c>
      <c r="C38" s="16" t="s">
        <v>144</v>
      </c>
      <c r="D38" s="17" t="s">
        <v>16</v>
      </c>
      <c r="E38" s="15" t="s">
        <v>145</v>
      </c>
      <c r="F38" s="35">
        <v>68805.2</v>
      </c>
      <c r="G38" s="19"/>
      <c r="H38" s="19"/>
      <c r="I38" s="14"/>
      <c r="J38" s="35"/>
      <c r="K38" s="24">
        <f>J38+F38</f>
        <v>68805.2</v>
      </c>
      <c r="L38" s="14">
        <v>45798</v>
      </c>
      <c r="M38" s="2"/>
    </row>
    <row r="39" s="1" customFormat="1" ht="10.15" customHeight="1" spans="1:13">
      <c r="A39" s="14">
        <v>45797</v>
      </c>
      <c r="B39" s="15" t="s">
        <v>143</v>
      </c>
      <c r="C39" s="16" t="s">
        <v>144</v>
      </c>
      <c r="D39" s="17" t="s">
        <v>16</v>
      </c>
      <c r="E39" s="15" t="s">
        <v>146</v>
      </c>
      <c r="F39" s="35">
        <v>1895</v>
      </c>
      <c r="G39" s="19"/>
      <c r="H39" s="19"/>
      <c r="I39" s="14"/>
      <c r="J39" s="35"/>
      <c r="K39" s="24">
        <f t="shared" ref="K38:K40" si="1">J39+F39</f>
        <v>1895</v>
      </c>
      <c r="L39" s="14">
        <v>45798</v>
      </c>
      <c r="M39" s="2"/>
    </row>
    <row r="40" s="1" customFormat="1" ht="10.15" customHeight="1" spans="1:13">
      <c r="A40" s="14">
        <v>45797</v>
      </c>
      <c r="B40" s="15" t="s">
        <v>143</v>
      </c>
      <c r="C40" s="16" t="s">
        <v>144</v>
      </c>
      <c r="D40" s="17" t="s">
        <v>16</v>
      </c>
      <c r="E40" s="15" t="s">
        <v>147</v>
      </c>
      <c r="F40" s="35">
        <v>3790</v>
      </c>
      <c r="G40" s="19"/>
      <c r="H40" s="19"/>
      <c r="I40" s="14"/>
      <c r="J40" s="35"/>
      <c r="K40" s="24">
        <f t="shared" si="1"/>
        <v>3790</v>
      </c>
      <c r="L40" s="14">
        <v>45798</v>
      </c>
      <c r="M40" s="2"/>
    </row>
    <row r="41" s="1" customFormat="1" spans="6:11">
      <c r="F41" s="36">
        <f>SUM(F35:F40)</f>
        <v>74490.2</v>
      </c>
      <c r="G41" s="2"/>
      <c r="H41" s="2"/>
      <c r="I41" s="2"/>
      <c r="J41" s="36">
        <f>SUM(J38:J40)</f>
        <v>0</v>
      </c>
      <c r="K41" s="36">
        <f>SUM(K38:K40)</f>
        <v>74490.2</v>
      </c>
    </row>
    <row r="42" s="1" customFormat="1" spans="9:9">
      <c r="I42" s="1" t="s">
        <v>13</v>
      </c>
    </row>
    <row r="43" s="1" customFormat="1" spans="8:11">
      <c r="H43" s="2" t="s">
        <v>17</v>
      </c>
      <c r="J43" s="41" t="s">
        <v>18</v>
      </c>
      <c r="K43" s="41" t="s">
        <v>19</v>
      </c>
    </row>
    <row r="44" s="1" customFormat="1" spans="11:11">
      <c r="K44" s="2"/>
    </row>
    <row r="45" s="1" customFormat="1" spans="1:11">
      <c r="A45" s="2" t="s">
        <v>21</v>
      </c>
      <c r="D45" s="2" t="s">
        <v>22</v>
      </c>
      <c r="G45" s="2" t="s">
        <v>20</v>
      </c>
      <c r="I45" s="42">
        <v>1000</v>
      </c>
      <c r="J45" s="43">
        <v>74</v>
      </c>
      <c r="K45" s="44">
        <f t="shared" ref="K45:K55" si="2">J45*I45</f>
        <v>74000</v>
      </c>
    </row>
    <row r="46" s="1" customFormat="1" spans="1:11">
      <c r="A46" s="2"/>
      <c r="G46" s="2"/>
      <c r="I46" s="42">
        <v>500</v>
      </c>
      <c r="J46" s="43"/>
      <c r="K46" s="44">
        <f t="shared" si="2"/>
        <v>0</v>
      </c>
    </row>
    <row r="47" s="1" customFormat="1" spans="1:11">
      <c r="A47" s="2"/>
      <c r="G47" s="2"/>
      <c r="I47" s="42">
        <v>200</v>
      </c>
      <c r="J47" s="43"/>
      <c r="K47" s="44">
        <f t="shared" si="2"/>
        <v>0</v>
      </c>
    </row>
    <row r="48" s="1" customFormat="1" spans="1:11">
      <c r="A48" s="2" t="s">
        <v>24</v>
      </c>
      <c r="D48" s="2" t="s">
        <v>25</v>
      </c>
      <c r="G48" s="2" t="s">
        <v>23</v>
      </c>
      <c r="I48" s="42">
        <v>100</v>
      </c>
      <c r="J48" s="43">
        <v>4</v>
      </c>
      <c r="K48" s="44">
        <f t="shared" si="2"/>
        <v>400</v>
      </c>
    </row>
    <row r="49" s="1" customFormat="1" spans="1:11">
      <c r="A49" s="1" t="s">
        <v>27</v>
      </c>
      <c r="D49" s="1" t="s">
        <v>28</v>
      </c>
      <c r="G49" s="1" t="s">
        <v>26</v>
      </c>
      <c r="I49" s="42">
        <v>50</v>
      </c>
      <c r="J49" s="43">
        <v>1</v>
      </c>
      <c r="K49" s="44">
        <f t="shared" si="2"/>
        <v>50</v>
      </c>
    </row>
    <row r="50" s="1" customFormat="1" spans="9:11">
      <c r="I50" s="42">
        <v>20</v>
      </c>
      <c r="J50" s="43">
        <v>2</v>
      </c>
      <c r="K50" s="44">
        <f t="shared" si="2"/>
        <v>40</v>
      </c>
    </row>
    <row r="51" s="1" customFormat="1" spans="9:11">
      <c r="I51" s="42">
        <v>10</v>
      </c>
      <c r="J51" s="43"/>
      <c r="K51" s="44">
        <f t="shared" si="2"/>
        <v>0</v>
      </c>
    </row>
    <row r="52" s="1" customFormat="1" spans="9:11">
      <c r="I52" s="42">
        <v>5</v>
      </c>
      <c r="J52" s="43"/>
      <c r="K52" s="44">
        <f t="shared" si="2"/>
        <v>0</v>
      </c>
    </row>
    <row r="53" s="1" customFormat="1" spans="9:11">
      <c r="I53" s="42">
        <v>1</v>
      </c>
      <c r="J53" s="43"/>
      <c r="K53" s="44">
        <f t="shared" si="2"/>
        <v>0</v>
      </c>
    </row>
    <row r="54" s="1" customFormat="1" spans="9:11">
      <c r="I54" s="42">
        <v>0.25</v>
      </c>
      <c r="J54" s="43"/>
      <c r="K54" s="44">
        <f t="shared" si="2"/>
        <v>0</v>
      </c>
    </row>
    <row r="55" s="1" customFormat="1" spans="9:11">
      <c r="I55" s="45">
        <v>0.05</v>
      </c>
      <c r="J55" s="43">
        <v>4</v>
      </c>
      <c r="K55" s="44">
        <f t="shared" si="2"/>
        <v>0.2</v>
      </c>
    </row>
    <row r="56" s="1" customFormat="1" spans="9:11">
      <c r="I56" s="2" t="s">
        <v>29</v>
      </c>
      <c r="K56" s="50">
        <f>SUM(K45:K55)</f>
        <v>74490.2</v>
      </c>
    </row>
    <row r="57" s="1" customFormat="1" spans="9:11">
      <c r="I57" s="2" t="s">
        <v>30</v>
      </c>
      <c r="K57" s="47">
        <f>J41</f>
        <v>0</v>
      </c>
    </row>
    <row r="58" s="1" customFormat="1" ht="9.75" spans="11:11">
      <c r="K58" s="48">
        <f>SUM(K56:K57)</f>
        <v>74490.2</v>
      </c>
    </row>
    <row r="59" s="1" customFormat="1" ht="9.75"/>
    <row r="65" s="1" customFormat="1" spans="1:1">
      <c r="A65" s="2" t="s">
        <v>0</v>
      </c>
    </row>
    <row r="66" s="1" customFormat="1" spans="1:1">
      <c r="A66" s="2" t="s">
        <v>1</v>
      </c>
    </row>
    <row r="68" s="1" customFormat="1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2"/>
      <c r="K68" s="3" t="s">
        <v>9</v>
      </c>
      <c r="L68" s="3" t="s">
        <v>10</v>
      </c>
    </row>
    <row r="69" s="1" customFormat="1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="1" customForma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="1" customFormat="1" spans="1:13">
      <c r="A71" s="14">
        <v>45797</v>
      </c>
      <c r="B71" s="15">
        <v>20983</v>
      </c>
      <c r="C71" s="16" t="s">
        <v>38</v>
      </c>
      <c r="D71" s="17" t="s">
        <v>47</v>
      </c>
      <c r="E71" s="15">
        <v>60016</v>
      </c>
      <c r="F71" s="35">
        <v>2418.4</v>
      </c>
      <c r="G71" s="19"/>
      <c r="H71" s="19"/>
      <c r="I71" s="14"/>
      <c r="J71" s="35">
        <v>0</v>
      </c>
      <c r="K71" s="24">
        <f>F71+J71</f>
        <v>2418.4</v>
      </c>
      <c r="L71" s="14">
        <v>45798</v>
      </c>
      <c r="M71" s="2"/>
    </row>
    <row r="72" s="1" customFormat="1" spans="1:13">
      <c r="A72" s="14"/>
      <c r="B72" s="15"/>
      <c r="C72" s="16"/>
      <c r="D72" s="17"/>
      <c r="E72" s="15"/>
      <c r="F72" s="35"/>
      <c r="G72" s="19"/>
      <c r="H72" s="19"/>
      <c r="I72" s="14"/>
      <c r="J72" s="35"/>
      <c r="K72" s="24"/>
      <c r="L72" s="14"/>
      <c r="M72" s="2"/>
    </row>
    <row r="73" s="1" customFormat="1" spans="6:11">
      <c r="F73" s="36">
        <f t="shared" ref="F73:K73" si="3">SUM(F71:F72)</f>
        <v>2418.4</v>
      </c>
      <c r="G73" s="2"/>
      <c r="H73" s="2"/>
      <c r="I73" s="2"/>
      <c r="J73" s="40">
        <f t="shared" si="3"/>
        <v>0</v>
      </c>
      <c r="K73" s="36">
        <f t="shared" si="3"/>
        <v>2418.4</v>
      </c>
    </row>
    <row r="74" s="1" customFormat="1" spans="6:11">
      <c r="F74" s="36"/>
      <c r="G74" s="2"/>
      <c r="H74" s="2"/>
      <c r="I74" s="2"/>
      <c r="J74" s="36"/>
      <c r="K74" s="36"/>
    </row>
    <row r="75" s="1" customFormat="1" spans="6:11">
      <c r="F75" s="36"/>
      <c r="I75" s="1" t="s">
        <v>13</v>
      </c>
      <c r="K75" s="36"/>
    </row>
    <row r="76" s="1" customFormat="1" spans="8:10">
      <c r="H76" s="2" t="s">
        <v>17</v>
      </c>
      <c r="J76" s="41" t="s">
        <v>18</v>
      </c>
    </row>
    <row r="77" s="1" customFormat="1" spans="11:11">
      <c r="K77" s="41" t="s">
        <v>19</v>
      </c>
    </row>
    <row r="78" s="1" customFormat="1" spans="7:11">
      <c r="G78" s="2" t="s">
        <v>20</v>
      </c>
      <c r="I78" s="42">
        <v>1000</v>
      </c>
      <c r="J78" s="43">
        <v>2</v>
      </c>
      <c r="K78" s="44">
        <f t="shared" ref="K78:K89" si="4">J77*I77</f>
        <v>0</v>
      </c>
    </row>
    <row r="79" s="1" customFormat="1" spans="1:11">
      <c r="A79" s="2" t="s">
        <v>21</v>
      </c>
      <c r="D79" s="2" t="s">
        <v>22</v>
      </c>
      <c r="G79" s="2"/>
      <c r="I79" s="42">
        <v>500</v>
      </c>
      <c r="J79" s="43"/>
      <c r="K79" s="44">
        <f t="shared" si="4"/>
        <v>2000</v>
      </c>
    </row>
    <row r="80" s="1" customFormat="1" spans="1:11">
      <c r="A80" s="2"/>
      <c r="G80" s="2"/>
      <c r="I80" s="42">
        <v>200</v>
      </c>
      <c r="J80" s="43"/>
      <c r="K80" s="44">
        <f t="shared" si="4"/>
        <v>0</v>
      </c>
    </row>
    <row r="81" s="1" customFormat="1" spans="1:11">
      <c r="A81" s="2"/>
      <c r="G81" s="2" t="s">
        <v>23</v>
      </c>
      <c r="I81" s="42">
        <v>100</v>
      </c>
      <c r="J81" s="43">
        <v>4</v>
      </c>
      <c r="K81" s="44">
        <f t="shared" si="4"/>
        <v>0</v>
      </c>
    </row>
    <row r="82" s="1" customFormat="1" spans="1:11">
      <c r="A82" s="2" t="s">
        <v>24</v>
      </c>
      <c r="D82" s="2" t="s">
        <v>25</v>
      </c>
      <c r="G82" s="1" t="s">
        <v>26</v>
      </c>
      <c r="I82" s="42">
        <v>50</v>
      </c>
      <c r="J82" s="43"/>
      <c r="K82" s="44">
        <f t="shared" si="4"/>
        <v>400</v>
      </c>
    </row>
    <row r="83" s="1" customFormat="1" spans="1:11">
      <c r="A83" s="1" t="s">
        <v>27</v>
      </c>
      <c r="D83" s="1" t="s">
        <v>28</v>
      </c>
      <c r="I83" s="42">
        <v>20</v>
      </c>
      <c r="J83" s="43"/>
      <c r="K83" s="44">
        <f t="shared" si="4"/>
        <v>0</v>
      </c>
    </row>
    <row r="84" s="1" customFormat="1" spans="9:11">
      <c r="I84" s="42">
        <v>10</v>
      </c>
      <c r="J84" s="43">
        <v>1</v>
      </c>
      <c r="K84" s="44">
        <f t="shared" si="4"/>
        <v>0</v>
      </c>
    </row>
    <row r="85" s="1" customFormat="1" spans="9:11">
      <c r="I85" s="42">
        <v>5</v>
      </c>
      <c r="J85" s="43">
        <v>1</v>
      </c>
      <c r="K85" s="44">
        <f t="shared" si="4"/>
        <v>10</v>
      </c>
    </row>
    <row r="86" s="1" customFormat="1" spans="9:11">
      <c r="I86" s="42">
        <v>1</v>
      </c>
      <c r="J86" s="43">
        <v>3</v>
      </c>
      <c r="K86" s="44">
        <f t="shared" si="4"/>
        <v>5</v>
      </c>
    </row>
    <row r="87" s="1" customFormat="1" spans="9:11">
      <c r="I87" s="42">
        <v>0.25</v>
      </c>
      <c r="J87" s="43">
        <v>1</v>
      </c>
      <c r="K87" s="44">
        <f t="shared" si="4"/>
        <v>3</v>
      </c>
    </row>
    <row r="88" s="1" customFormat="1" spans="9:11">
      <c r="I88" s="45">
        <v>0.05</v>
      </c>
      <c r="J88" s="43">
        <v>3</v>
      </c>
      <c r="K88" s="44">
        <f t="shared" si="4"/>
        <v>0.25</v>
      </c>
    </row>
    <row r="89" s="1" customFormat="1" spans="9:11">
      <c r="I89" s="2" t="s">
        <v>29</v>
      </c>
      <c r="K89" s="44">
        <f t="shared" si="4"/>
        <v>0.15</v>
      </c>
    </row>
    <row r="90" s="1" customFormat="1" spans="9:11">
      <c r="I90" s="2" t="s">
        <v>30</v>
      </c>
      <c r="K90" s="46">
        <f>SUM(K78:K89)</f>
        <v>2418.4</v>
      </c>
    </row>
    <row r="91" s="1" customFormat="1" spans="11:11">
      <c r="K91" s="47">
        <f>J73</f>
        <v>0</v>
      </c>
    </row>
    <row r="92" s="1" customFormat="1" ht="9.75" spans="11:11">
      <c r="K92" s="48">
        <f>SUM(K90:K91)</f>
        <v>2418.4</v>
      </c>
    </row>
    <row r="93" s="1" customFormat="1" ht="9.75"/>
    <row r="99" s="1" customFormat="1" spans="1:1">
      <c r="A99" s="2" t="s">
        <v>0</v>
      </c>
    </row>
    <row r="100" s="1" customFormat="1" spans="1:1">
      <c r="A100" s="2" t="s">
        <v>1</v>
      </c>
    </row>
    <row r="102" s="1" customFormat="1" spans="1:12">
      <c r="A102" s="3" t="s">
        <v>2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  <c r="G102" s="4" t="s">
        <v>8</v>
      </c>
      <c r="H102" s="5"/>
      <c r="I102" s="5"/>
      <c r="J102" s="22"/>
      <c r="K102" s="3" t="s">
        <v>9</v>
      </c>
      <c r="L102" s="3" t="s">
        <v>10</v>
      </c>
    </row>
    <row r="103" s="1" customFormat="1" spans="1:12">
      <c r="A103" s="6"/>
      <c r="B103" s="6"/>
      <c r="C103" s="6"/>
      <c r="D103" s="6"/>
      <c r="E103" s="6"/>
      <c r="F103" s="6"/>
      <c r="G103" s="3" t="s">
        <v>11</v>
      </c>
      <c r="H103" s="3" t="s">
        <v>12</v>
      </c>
      <c r="I103" s="3" t="s">
        <v>13</v>
      </c>
      <c r="J103" s="3" t="s">
        <v>14</v>
      </c>
      <c r="K103" s="6"/>
      <c r="L103" s="6"/>
    </row>
    <row r="104" s="1" customFormat="1" spans="1:1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="1" customFormat="1" spans="1:13">
      <c r="A105" s="14">
        <v>45797</v>
      </c>
      <c r="B105" s="15">
        <v>20981</v>
      </c>
      <c r="C105" s="16" t="s">
        <v>148</v>
      </c>
      <c r="D105" s="17" t="s">
        <v>16</v>
      </c>
      <c r="E105" s="15">
        <v>60074</v>
      </c>
      <c r="F105" s="35"/>
      <c r="G105" s="19" t="s">
        <v>33</v>
      </c>
      <c r="H105" s="19">
        <v>2149391</v>
      </c>
      <c r="I105" s="14">
        <v>45797</v>
      </c>
      <c r="J105" s="35">
        <v>53832.4</v>
      </c>
      <c r="K105" s="24">
        <f>F105+J105</f>
        <v>53832.4</v>
      </c>
      <c r="L105" s="14">
        <v>45798</v>
      </c>
      <c r="M105" s="2"/>
    </row>
    <row r="106" s="1" customFormat="1" spans="1:13">
      <c r="A106" s="14"/>
      <c r="B106" s="15"/>
      <c r="C106" s="16"/>
      <c r="D106" s="17"/>
      <c r="E106" s="15"/>
      <c r="F106" s="35"/>
      <c r="G106" s="19"/>
      <c r="H106" s="19"/>
      <c r="I106" s="14"/>
      <c r="J106" s="35"/>
      <c r="K106" s="24"/>
      <c r="L106" s="14"/>
      <c r="M106" s="2"/>
    </row>
    <row r="107" s="1" customFormat="1" spans="6:11">
      <c r="F107" s="36">
        <f t="shared" ref="F107:K107" si="5">SUM(F105:F106)</f>
        <v>0</v>
      </c>
      <c r="G107" s="2"/>
      <c r="H107" s="2"/>
      <c r="I107" s="2"/>
      <c r="J107" s="40">
        <f t="shared" si="5"/>
        <v>53832.4</v>
      </c>
      <c r="K107" s="36">
        <f t="shared" si="5"/>
        <v>53832.4</v>
      </c>
    </row>
    <row r="108" s="1" customFormat="1" spans="6:11">
      <c r="F108" s="36"/>
      <c r="G108" s="2"/>
      <c r="H108" s="2"/>
      <c r="I108" s="2"/>
      <c r="J108" s="36"/>
      <c r="K108" s="36"/>
    </row>
    <row r="109" s="1" customFormat="1" spans="6:11">
      <c r="F109" s="36"/>
      <c r="I109" s="1" t="s">
        <v>13</v>
      </c>
      <c r="K109" s="36"/>
    </row>
    <row r="110" s="1" customFormat="1" spans="8:10">
      <c r="H110" s="2" t="s">
        <v>17</v>
      </c>
      <c r="J110" s="41" t="s">
        <v>18</v>
      </c>
    </row>
    <row r="111" s="1" customFormat="1" spans="11:11">
      <c r="K111" s="41" t="s">
        <v>19</v>
      </c>
    </row>
    <row r="112" s="1" customFormat="1" spans="7:11">
      <c r="G112" s="2" t="s">
        <v>20</v>
      </c>
      <c r="I112" s="42">
        <v>1000</v>
      </c>
      <c r="J112" s="43"/>
      <c r="K112" s="44">
        <f t="shared" ref="K112:K123" si="6">J111*I111</f>
        <v>0</v>
      </c>
    </row>
    <row r="113" s="1" customFormat="1" spans="1:11">
      <c r="A113" s="2" t="s">
        <v>21</v>
      </c>
      <c r="D113" s="2" t="s">
        <v>22</v>
      </c>
      <c r="G113" s="2"/>
      <c r="I113" s="42">
        <v>500</v>
      </c>
      <c r="J113" s="43"/>
      <c r="K113" s="44">
        <f t="shared" si="6"/>
        <v>0</v>
      </c>
    </row>
    <row r="114" s="1" customFormat="1" spans="1:11">
      <c r="A114" s="2"/>
      <c r="G114" s="2"/>
      <c r="I114" s="42">
        <v>200</v>
      </c>
      <c r="J114" s="43"/>
      <c r="K114" s="44">
        <f t="shared" si="6"/>
        <v>0</v>
      </c>
    </row>
    <row r="115" s="1" customFormat="1" spans="1:11">
      <c r="A115" s="2"/>
      <c r="G115" s="2" t="s">
        <v>23</v>
      </c>
      <c r="I115" s="42">
        <v>100</v>
      </c>
      <c r="J115" s="43"/>
      <c r="K115" s="44">
        <f t="shared" si="6"/>
        <v>0</v>
      </c>
    </row>
    <row r="116" s="1" customFormat="1" spans="1:11">
      <c r="A116" s="2" t="s">
        <v>24</v>
      </c>
      <c r="D116" s="2" t="s">
        <v>25</v>
      </c>
      <c r="G116" s="1" t="s">
        <v>26</v>
      </c>
      <c r="I116" s="42">
        <v>50</v>
      </c>
      <c r="J116" s="43"/>
      <c r="K116" s="44">
        <f t="shared" si="6"/>
        <v>0</v>
      </c>
    </row>
    <row r="117" s="1" customFormat="1" spans="1:11">
      <c r="A117" s="1" t="s">
        <v>27</v>
      </c>
      <c r="D117" s="1" t="s">
        <v>28</v>
      </c>
      <c r="I117" s="42">
        <v>20</v>
      </c>
      <c r="J117" s="43"/>
      <c r="K117" s="44">
        <f t="shared" si="6"/>
        <v>0</v>
      </c>
    </row>
    <row r="118" s="1" customFormat="1" spans="9:11">
      <c r="I118" s="42">
        <v>10</v>
      </c>
      <c r="J118" s="43"/>
      <c r="K118" s="44">
        <f t="shared" si="6"/>
        <v>0</v>
      </c>
    </row>
    <row r="119" s="1" customFormat="1" spans="9:11">
      <c r="I119" s="42">
        <v>5</v>
      </c>
      <c r="J119" s="43"/>
      <c r="K119" s="44">
        <f t="shared" si="6"/>
        <v>0</v>
      </c>
    </row>
    <row r="120" s="1" customFormat="1" spans="9:11">
      <c r="I120" s="42">
        <v>1</v>
      </c>
      <c r="J120" s="43"/>
      <c r="K120" s="44">
        <f t="shared" si="6"/>
        <v>0</v>
      </c>
    </row>
    <row r="121" s="1" customFormat="1" spans="9:11">
      <c r="I121" s="42">
        <v>0.25</v>
      </c>
      <c r="J121" s="43"/>
      <c r="K121" s="44">
        <f t="shared" si="6"/>
        <v>0</v>
      </c>
    </row>
    <row r="122" s="1" customFormat="1" spans="9:11">
      <c r="I122" s="45">
        <v>0.05</v>
      </c>
      <c r="J122" s="43"/>
      <c r="K122" s="44">
        <f t="shared" si="6"/>
        <v>0</v>
      </c>
    </row>
    <row r="123" s="1" customFormat="1" spans="9:11">
      <c r="I123" s="2" t="s">
        <v>29</v>
      </c>
      <c r="K123" s="44">
        <f t="shared" si="6"/>
        <v>0</v>
      </c>
    </row>
    <row r="124" s="1" customFormat="1" spans="9:11">
      <c r="I124" s="2" t="s">
        <v>30</v>
      </c>
      <c r="K124" s="46">
        <f>SUM(K112:K123)</f>
        <v>0</v>
      </c>
    </row>
    <row r="125" s="1" customFormat="1" spans="11:11">
      <c r="K125" s="47">
        <f>J107</f>
        <v>53832.4</v>
      </c>
    </row>
    <row r="126" s="1" customFormat="1" ht="9.75" spans="11:11">
      <c r="K126" s="48">
        <f>SUM(K124:K125)</f>
        <v>53832.4</v>
      </c>
    </row>
    <row r="127" s="1" customFormat="1" ht="9.75"/>
  </sheetData>
  <mergeCells count="52">
    <mergeCell ref="G4:J4"/>
    <mergeCell ref="G35:J35"/>
    <mergeCell ref="G68:J68"/>
    <mergeCell ref="G102:J102"/>
    <mergeCell ref="A4:A6"/>
    <mergeCell ref="A35:A37"/>
    <mergeCell ref="A68:A70"/>
    <mergeCell ref="A102:A104"/>
    <mergeCell ref="B4:B6"/>
    <mergeCell ref="B35:B37"/>
    <mergeCell ref="B68:B70"/>
    <mergeCell ref="B102:B104"/>
    <mergeCell ref="C4:C6"/>
    <mergeCell ref="C35:C37"/>
    <mergeCell ref="C68:C70"/>
    <mergeCell ref="C102:C104"/>
    <mergeCell ref="D4:D6"/>
    <mergeCell ref="D35:D37"/>
    <mergeCell ref="D68:D70"/>
    <mergeCell ref="D102:D104"/>
    <mergeCell ref="E4:E6"/>
    <mergeCell ref="E35:E37"/>
    <mergeCell ref="E68:E70"/>
    <mergeCell ref="E102:E104"/>
    <mergeCell ref="F4:F6"/>
    <mergeCell ref="F35:F37"/>
    <mergeCell ref="F68:F70"/>
    <mergeCell ref="F102:F104"/>
    <mergeCell ref="G5:G6"/>
    <mergeCell ref="G36:G37"/>
    <mergeCell ref="G69:G70"/>
    <mergeCell ref="G103:G104"/>
    <mergeCell ref="H5:H6"/>
    <mergeCell ref="H36:H37"/>
    <mergeCell ref="H69:H70"/>
    <mergeCell ref="H103:H104"/>
    <mergeCell ref="I5:I6"/>
    <mergeCell ref="I36:I37"/>
    <mergeCell ref="I69:I70"/>
    <mergeCell ref="I103:I104"/>
    <mergeCell ref="J5:J6"/>
    <mergeCell ref="J36:J37"/>
    <mergeCell ref="J69:J70"/>
    <mergeCell ref="J103:J104"/>
    <mergeCell ref="K4:K6"/>
    <mergeCell ref="K35:K37"/>
    <mergeCell ref="K68:K70"/>
    <mergeCell ref="K102:K104"/>
    <mergeCell ref="L4:L6"/>
    <mergeCell ref="L35:L37"/>
    <mergeCell ref="L68:L70"/>
    <mergeCell ref="L102:L104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9"/>
  <sheetViews>
    <sheetView zoomScale="130" zoomScaleNormal="130" topLeftCell="A28" workbookViewId="0">
      <selection activeCell="A33" sqref="$A33:$XFD5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45797</v>
      </c>
      <c r="B7" s="15">
        <v>20592</v>
      </c>
      <c r="C7" s="16" t="s">
        <v>149</v>
      </c>
      <c r="D7" s="17" t="s">
        <v>16</v>
      </c>
      <c r="E7" s="15">
        <v>59903</v>
      </c>
      <c r="F7" s="35"/>
      <c r="G7" s="19" t="s">
        <v>91</v>
      </c>
      <c r="H7" s="19">
        <v>339572</v>
      </c>
      <c r="I7" s="14">
        <v>45792</v>
      </c>
      <c r="J7" s="35">
        <v>45030.52</v>
      </c>
      <c r="K7" s="24">
        <f>F7+J7</f>
        <v>45030.52</v>
      </c>
      <c r="L7" s="14">
        <v>45798</v>
      </c>
      <c r="M7" s="2" t="s">
        <v>150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45030.52</v>
      </c>
      <c r="K9" s="36">
        <f t="shared" si="0"/>
        <v>45030.52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29</v>
      </c>
      <c r="K25" s="44">
        <f t="shared" si="1"/>
        <v>0</v>
      </c>
    </row>
    <row r="26" spans="9:11">
      <c r="I26" s="2" t="s">
        <v>30</v>
      </c>
      <c r="K26" s="46">
        <f>SUM(K14:K25)</f>
        <v>0</v>
      </c>
    </row>
    <row r="27" spans="11:11">
      <c r="K27" s="47">
        <f>J9</f>
        <v>45030.52</v>
      </c>
    </row>
    <row r="28" ht="9.75" spans="11:11">
      <c r="K28" s="48">
        <f>SUM(K26:K27)</f>
        <v>45030.52</v>
      </c>
    </row>
    <row r="29" ht="9.75"/>
    <row r="33" s="1" customFormat="1" spans="1:1">
      <c r="A33" s="2" t="s">
        <v>0</v>
      </c>
    </row>
    <row r="34" s="1" customFormat="1" spans="1:1">
      <c r="A34" s="2" t="s">
        <v>1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45796</v>
      </c>
      <c r="B39" s="15">
        <v>20590</v>
      </c>
      <c r="C39" s="16" t="s">
        <v>151</v>
      </c>
      <c r="D39" s="17" t="s">
        <v>16</v>
      </c>
      <c r="E39" s="37">
        <v>60006</v>
      </c>
      <c r="F39" s="38">
        <v>21076.2</v>
      </c>
      <c r="G39" s="39"/>
      <c r="H39" s="39"/>
      <c r="I39" s="26"/>
      <c r="J39" s="24">
        <v>0</v>
      </c>
      <c r="K39" s="24">
        <f t="shared" ref="K39:K45" si="2">J39+F39</f>
        <v>21076.2</v>
      </c>
      <c r="L39" s="14">
        <v>45786</v>
      </c>
      <c r="M39" s="2"/>
    </row>
    <row r="40" s="1" customFormat="1" spans="1:13">
      <c r="A40" s="14">
        <v>45796</v>
      </c>
      <c r="B40" s="15">
        <v>20984</v>
      </c>
      <c r="C40" s="16" t="s">
        <v>38</v>
      </c>
      <c r="D40" s="17" t="s">
        <v>16</v>
      </c>
      <c r="E40" s="37">
        <v>60016</v>
      </c>
      <c r="F40" s="38">
        <v>53414</v>
      </c>
      <c r="G40" s="39"/>
      <c r="H40" s="39"/>
      <c r="I40" s="26"/>
      <c r="J40" s="24">
        <v>0</v>
      </c>
      <c r="K40" s="24">
        <f t="shared" si="2"/>
        <v>53414</v>
      </c>
      <c r="L40" s="14">
        <v>45786</v>
      </c>
      <c r="M40" s="2"/>
    </row>
    <row r="41" s="1" customFormat="1" spans="1:13">
      <c r="A41" s="14">
        <v>45796</v>
      </c>
      <c r="B41" s="15">
        <v>20985</v>
      </c>
      <c r="C41" s="16" t="s">
        <v>96</v>
      </c>
      <c r="D41" s="17" t="s">
        <v>40</v>
      </c>
      <c r="E41" s="37">
        <v>59901</v>
      </c>
      <c r="F41" s="38">
        <v>2792.4</v>
      </c>
      <c r="G41" s="39"/>
      <c r="H41" s="39"/>
      <c r="I41" s="26"/>
      <c r="J41" s="24">
        <v>0</v>
      </c>
      <c r="K41" s="24">
        <f t="shared" si="2"/>
        <v>2792.4</v>
      </c>
      <c r="L41" s="14">
        <v>45796</v>
      </c>
      <c r="M41" s="2"/>
    </row>
    <row r="42" s="1" customFormat="1" spans="1:13">
      <c r="A42" s="14">
        <v>45796</v>
      </c>
      <c r="B42" s="15">
        <v>20986</v>
      </c>
      <c r="C42" s="16" t="s">
        <v>152</v>
      </c>
      <c r="D42" s="17" t="s">
        <v>16</v>
      </c>
      <c r="E42" s="37">
        <v>60073</v>
      </c>
      <c r="F42" s="38">
        <v>28412.2</v>
      </c>
      <c r="G42" s="39"/>
      <c r="H42" s="39"/>
      <c r="I42" s="26"/>
      <c r="J42" s="24">
        <v>0</v>
      </c>
      <c r="K42" s="24">
        <f t="shared" si="2"/>
        <v>28412.2</v>
      </c>
      <c r="L42" s="14">
        <v>45797</v>
      </c>
      <c r="M42" s="2"/>
    </row>
    <row r="43" s="1" customFormat="1" spans="1:13">
      <c r="A43" s="14">
        <v>45797</v>
      </c>
      <c r="B43" s="15">
        <v>20987</v>
      </c>
      <c r="C43" s="16" t="s">
        <v>153</v>
      </c>
      <c r="D43" s="17" t="s">
        <v>16</v>
      </c>
      <c r="E43" s="37">
        <v>60072</v>
      </c>
      <c r="F43" s="38">
        <v>103024.4</v>
      </c>
      <c r="G43" s="39"/>
      <c r="H43" s="39"/>
      <c r="I43" s="26"/>
      <c r="J43" s="24">
        <v>0</v>
      </c>
      <c r="K43" s="24">
        <f t="shared" si="2"/>
        <v>103024.4</v>
      </c>
      <c r="L43" s="14">
        <v>45797</v>
      </c>
      <c r="M43" s="2"/>
    </row>
    <row r="44" s="1" customFormat="1" spans="1:13">
      <c r="A44" s="14">
        <v>45797</v>
      </c>
      <c r="B44" s="15">
        <v>20988</v>
      </c>
      <c r="C44" s="16" t="s">
        <v>154</v>
      </c>
      <c r="D44" s="17" t="s">
        <v>16</v>
      </c>
      <c r="E44" s="37">
        <v>60070</v>
      </c>
      <c r="F44" s="38">
        <v>20276.2</v>
      </c>
      <c r="G44" s="39"/>
      <c r="H44" s="39"/>
      <c r="I44" s="26"/>
      <c r="J44" s="24">
        <v>0</v>
      </c>
      <c r="K44" s="24">
        <f t="shared" si="2"/>
        <v>20276.2</v>
      </c>
      <c r="L44" s="14">
        <v>45797</v>
      </c>
      <c r="M44" s="2"/>
    </row>
    <row r="45" s="1" customFormat="1" spans="1:13">
      <c r="A45" s="14">
        <v>45797</v>
      </c>
      <c r="B45" s="15">
        <v>20989</v>
      </c>
      <c r="C45" s="16" t="s">
        <v>155</v>
      </c>
      <c r="D45" s="17" t="s">
        <v>16</v>
      </c>
      <c r="E45" s="37">
        <v>60067</v>
      </c>
      <c r="F45" s="38">
        <v>21076.2</v>
      </c>
      <c r="G45" s="39"/>
      <c r="H45" s="39"/>
      <c r="I45" s="26"/>
      <c r="J45" s="24">
        <v>0</v>
      </c>
      <c r="K45" s="24">
        <f t="shared" si="2"/>
        <v>21076.2</v>
      </c>
      <c r="L45" s="14">
        <v>45797</v>
      </c>
      <c r="M45" s="2"/>
    </row>
    <row r="46" s="1" customFormat="1" spans="6:11">
      <c r="F46" s="36">
        <f>SUM(F39:F45)</f>
        <v>250071.6</v>
      </c>
      <c r="G46" s="2"/>
      <c r="H46" s="2"/>
      <c r="I46" s="2"/>
      <c r="J46" s="36">
        <f>SUM(J39:J45)</f>
        <v>0</v>
      </c>
      <c r="K46" s="36">
        <f>SUM(K39:K45)</f>
        <v>250071.6</v>
      </c>
    </row>
    <row r="48" s="1" customFormat="1" spans="1:4">
      <c r="A48" s="2" t="s">
        <v>21</v>
      </c>
      <c r="D48" s="2" t="s">
        <v>22</v>
      </c>
    </row>
    <row r="49" s="1" customFormat="1" spans="1:1">
      <c r="A49" s="2"/>
    </row>
    <row r="50" s="1" customFormat="1" spans="1:1">
      <c r="A50" s="2"/>
    </row>
    <row r="51" s="1" customFormat="1" spans="1:4">
      <c r="A51" s="2" t="s">
        <v>24</v>
      </c>
      <c r="D51" s="2" t="s">
        <v>25</v>
      </c>
    </row>
    <row r="52" s="1" customFormat="1" spans="1:4">
      <c r="A52" s="1" t="s">
        <v>27</v>
      </c>
      <c r="D52" s="1" t="s">
        <v>28</v>
      </c>
    </row>
    <row r="61" s="1" customFormat="1" spans="1:1">
      <c r="A61" s="2" t="s">
        <v>0</v>
      </c>
    </row>
    <row r="62" s="1" customFormat="1" spans="1:1">
      <c r="A62" s="2" t="s">
        <v>1</v>
      </c>
    </row>
    <row r="64" s="1" customFormat="1" spans="1:12">
      <c r="A64" s="3" t="s">
        <v>2</v>
      </c>
      <c r="B64" s="52" t="s">
        <v>121</v>
      </c>
      <c r="C64" s="3" t="s">
        <v>4</v>
      </c>
      <c r="D64" s="3" t="s">
        <v>5</v>
      </c>
      <c r="E64" s="3" t="s">
        <v>6</v>
      </c>
      <c r="F64" s="3" t="s">
        <v>7</v>
      </c>
      <c r="G64" s="4" t="s">
        <v>8</v>
      </c>
      <c r="H64" s="5"/>
      <c r="I64" s="5"/>
      <c r="J64" s="22"/>
      <c r="K64" s="3" t="s">
        <v>9</v>
      </c>
      <c r="L64" s="3" t="s">
        <v>10</v>
      </c>
    </row>
    <row r="65" s="1" customFormat="1" spans="1:12">
      <c r="A65" s="6"/>
      <c r="B65" s="53"/>
      <c r="C65" s="6"/>
      <c r="D65" s="6"/>
      <c r="E65" s="6"/>
      <c r="F65" s="6"/>
      <c r="G65" s="3" t="s">
        <v>11</v>
      </c>
      <c r="H65" s="3" t="s">
        <v>12</v>
      </c>
      <c r="I65" s="3" t="s">
        <v>13</v>
      </c>
      <c r="J65" s="3" t="s">
        <v>14</v>
      </c>
      <c r="K65" s="6"/>
      <c r="L65" s="6"/>
    </row>
    <row r="66" s="1" customFormat="1" ht="10.15" customHeight="1" spans="1:12">
      <c r="A66" s="7"/>
      <c r="B66" s="54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="1" customFormat="1" ht="10.15" customHeight="1" spans="1:13">
      <c r="A67" s="14">
        <v>45798</v>
      </c>
      <c r="B67" s="15" t="s">
        <v>156</v>
      </c>
      <c r="C67" s="16" t="s">
        <v>157</v>
      </c>
      <c r="D67" s="17" t="s">
        <v>16</v>
      </c>
      <c r="E67" s="15" t="s">
        <v>158</v>
      </c>
      <c r="F67" s="35">
        <v>3324.3</v>
      </c>
      <c r="G67" s="19"/>
      <c r="H67" s="19"/>
      <c r="I67" s="14"/>
      <c r="J67" s="35"/>
      <c r="K67" s="24">
        <f>J67+F67</f>
        <v>3324.3</v>
      </c>
      <c r="L67" s="14">
        <v>45799</v>
      </c>
      <c r="M67" s="2"/>
    </row>
    <row r="68" s="1" customFormat="1" ht="10.15" customHeight="1" spans="1:13">
      <c r="A68" s="14"/>
      <c r="B68" s="15"/>
      <c r="C68" s="16"/>
      <c r="D68" s="17"/>
      <c r="E68" s="15"/>
      <c r="F68" s="35"/>
      <c r="G68" s="19"/>
      <c r="H68" s="19"/>
      <c r="I68" s="14"/>
      <c r="J68" s="35"/>
      <c r="K68" s="24"/>
      <c r="L68" s="14"/>
      <c r="M68" s="2"/>
    </row>
    <row r="69" s="1" customFormat="1" spans="6:11">
      <c r="F69" s="36">
        <f>SUM(F64:F68)</f>
        <v>3324.3</v>
      </c>
      <c r="G69" s="2"/>
      <c r="H69" s="2"/>
      <c r="I69" s="2"/>
      <c r="J69" s="36">
        <f>SUM(J67:J68)</f>
        <v>0</v>
      </c>
      <c r="K69" s="36">
        <f>SUM(K67:K68)</f>
        <v>3324.3</v>
      </c>
    </row>
    <row r="70" s="1" customFormat="1" spans="9:9">
      <c r="I70" s="1" t="s">
        <v>13</v>
      </c>
    </row>
    <row r="71" s="1" customFormat="1" spans="8:11">
      <c r="H71" s="2" t="s">
        <v>17</v>
      </c>
      <c r="J71" s="41" t="s">
        <v>18</v>
      </c>
      <c r="K71" s="41" t="s">
        <v>19</v>
      </c>
    </row>
    <row r="72" s="1" customFormat="1" spans="11:11">
      <c r="K72" s="2"/>
    </row>
    <row r="73" s="1" customFormat="1" spans="1:11">
      <c r="A73" s="2" t="s">
        <v>21</v>
      </c>
      <c r="D73" s="2" t="s">
        <v>22</v>
      </c>
      <c r="G73" s="2" t="s">
        <v>20</v>
      </c>
      <c r="I73" s="42">
        <v>1000</v>
      </c>
      <c r="J73" s="43">
        <v>3</v>
      </c>
      <c r="K73" s="44">
        <f t="shared" ref="K73:K83" si="3">J73*I73</f>
        <v>3000</v>
      </c>
    </row>
    <row r="74" s="1" customFormat="1" spans="1:11">
      <c r="A74" s="2"/>
      <c r="G74" s="2"/>
      <c r="I74" s="42">
        <v>500</v>
      </c>
      <c r="J74" s="43"/>
      <c r="K74" s="44">
        <f t="shared" si="3"/>
        <v>0</v>
      </c>
    </row>
    <row r="75" s="1" customFormat="1" spans="1:11">
      <c r="A75" s="2"/>
      <c r="G75" s="2"/>
      <c r="I75" s="42">
        <v>200</v>
      </c>
      <c r="J75" s="43"/>
      <c r="K75" s="44">
        <f t="shared" si="3"/>
        <v>0</v>
      </c>
    </row>
    <row r="76" s="1" customFormat="1" spans="1:11">
      <c r="A76" s="2" t="s">
        <v>24</v>
      </c>
      <c r="D76" s="2" t="s">
        <v>25</v>
      </c>
      <c r="G76" s="2" t="s">
        <v>23</v>
      </c>
      <c r="I76" s="42">
        <v>100</v>
      </c>
      <c r="J76" s="43">
        <v>3</v>
      </c>
      <c r="K76" s="44">
        <f t="shared" si="3"/>
        <v>300</v>
      </c>
    </row>
    <row r="77" s="1" customFormat="1" spans="1:11">
      <c r="A77" s="1" t="s">
        <v>27</v>
      </c>
      <c r="D77" s="1" t="s">
        <v>28</v>
      </c>
      <c r="G77" s="1" t="s">
        <v>26</v>
      </c>
      <c r="I77" s="42">
        <v>50</v>
      </c>
      <c r="J77" s="43"/>
      <c r="K77" s="44">
        <f t="shared" si="3"/>
        <v>0</v>
      </c>
    </row>
    <row r="78" s="1" customFormat="1" spans="9:11">
      <c r="I78" s="42">
        <v>20</v>
      </c>
      <c r="J78" s="43">
        <v>1</v>
      </c>
      <c r="K78" s="44">
        <f t="shared" si="3"/>
        <v>20</v>
      </c>
    </row>
    <row r="79" s="1" customFormat="1" spans="9:11">
      <c r="I79" s="42">
        <v>10</v>
      </c>
      <c r="J79" s="43"/>
      <c r="K79" s="44">
        <f t="shared" si="3"/>
        <v>0</v>
      </c>
    </row>
    <row r="80" s="1" customFormat="1" spans="9:11">
      <c r="I80" s="42">
        <v>5</v>
      </c>
      <c r="J80" s="43"/>
      <c r="K80" s="44">
        <f t="shared" si="3"/>
        <v>0</v>
      </c>
    </row>
    <row r="81" s="1" customFormat="1" spans="9:11">
      <c r="I81" s="42">
        <v>1</v>
      </c>
      <c r="J81" s="43">
        <v>4</v>
      </c>
      <c r="K81" s="44">
        <f t="shared" si="3"/>
        <v>4</v>
      </c>
    </row>
    <row r="82" s="1" customFormat="1" spans="9:11">
      <c r="I82" s="42">
        <v>0.25</v>
      </c>
      <c r="J82" s="43">
        <v>1</v>
      </c>
      <c r="K82" s="44">
        <f t="shared" si="3"/>
        <v>0.25</v>
      </c>
    </row>
    <row r="83" s="1" customFormat="1" spans="9:11">
      <c r="I83" s="45">
        <v>0.05</v>
      </c>
      <c r="J83" s="43">
        <v>1</v>
      </c>
      <c r="K83" s="44">
        <f t="shared" si="3"/>
        <v>0.05</v>
      </c>
    </row>
    <row r="84" s="1" customFormat="1" spans="9:11">
      <c r="I84" s="2" t="s">
        <v>29</v>
      </c>
      <c r="K84" s="50">
        <f>SUM(K73:K83)</f>
        <v>3324.3</v>
      </c>
    </row>
    <row r="85" s="1" customFormat="1" spans="9:11">
      <c r="I85" s="2" t="s">
        <v>30</v>
      </c>
      <c r="K85" s="47">
        <f>J69</f>
        <v>0</v>
      </c>
    </row>
    <row r="86" s="1" customFormat="1" ht="9.75" spans="11:11">
      <c r="K86" s="48">
        <f>SUM(K84:K85)</f>
        <v>3324.3</v>
      </c>
    </row>
    <row r="87" s="1" customFormat="1" ht="9.75"/>
    <row r="91" s="1" customFormat="1" spans="1:1">
      <c r="A91" s="2" t="s">
        <v>0</v>
      </c>
    </row>
    <row r="92" s="1" customFormat="1" spans="1:1">
      <c r="A92" s="2" t="s">
        <v>1</v>
      </c>
    </row>
    <row r="94" s="1" customFormat="1" spans="1:12">
      <c r="A94" s="3" t="s">
        <v>2</v>
      </c>
      <c r="B94" s="3" t="s">
        <v>3</v>
      </c>
      <c r="C94" s="3" t="s">
        <v>4</v>
      </c>
      <c r="D94" s="3" t="s">
        <v>5</v>
      </c>
      <c r="E94" s="3" t="s">
        <v>6</v>
      </c>
      <c r="F94" s="3" t="s">
        <v>7</v>
      </c>
      <c r="G94" s="4" t="s">
        <v>8</v>
      </c>
      <c r="H94" s="5"/>
      <c r="I94" s="5"/>
      <c r="J94" s="22"/>
      <c r="K94" s="3" t="s">
        <v>9</v>
      </c>
      <c r="L94" s="3" t="s">
        <v>10</v>
      </c>
    </row>
    <row r="95" s="1" customFormat="1" spans="1:12">
      <c r="A95" s="6"/>
      <c r="B95" s="6"/>
      <c r="C95" s="6"/>
      <c r="D95" s="6"/>
      <c r="E95" s="6"/>
      <c r="F95" s="6"/>
      <c r="G95" s="3" t="s">
        <v>11</v>
      </c>
      <c r="H95" s="3" t="s">
        <v>12</v>
      </c>
      <c r="I95" s="3" t="s">
        <v>13</v>
      </c>
      <c r="J95" s="3" t="s">
        <v>14</v>
      </c>
      <c r="K95" s="6"/>
      <c r="L95" s="6"/>
    </row>
    <row r="96" s="1" customFormat="1" spans="1:1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="1" customFormat="1" spans="1:13">
      <c r="A97" s="14">
        <v>45798</v>
      </c>
      <c r="B97" s="15">
        <v>20991</v>
      </c>
      <c r="C97" s="16" t="s">
        <v>46</v>
      </c>
      <c r="D97" s="17" t="s">
        <v>47</v>
      </c>
      <c r="E97" s="15">
        <v>59246</v>
      </c>
      <c r="F97" s="35">
        <v>13175</v>
      </c>
      <c r="G97" s="19"/>
      <c r="H97" s="19"/>
      <c r="I97" s="14"/>
      <c r="J97" s="35">
        <v>0</v>
      </c>
      <c r="K97" s="24">
        <f>F97+J97</f>
        <v>13175</v>
      </c>
      <c r="L97" s="14">
        <v>45799</v>
      </c>
      <c r="M97" s="2"/>
    </row>
    <row r="98" s="1" customFormat="1" spans="1:13">
      <c r="A98" s="14">
        <v>45798</v>
      </c>
      <c r="B98" s="15">
        <v>20991</v>
      </c>
      <c r="C98" s="16" t="s">
        <v>46</v>
      </c>
      <c r="D98" s="17" t="s">
        <v>68</v>
      </c>
      <c r="E98" s="15">
        <v>59246</v>
      </c>
      <c r="F98" s="35">
        <v>0.7</v>
      </c>
      <c r="G98" s="19"/>
      <c r="H98" s="19"/>
      <c r="I98" s="14"/>
      <c r="J98" s="35">
        <v>0</v>
      </c>
      <c r="K98" s="24">
        <f>F98+J98</f>
        <v>0.7</v>
      </c>
      <c r="L98" s="14">
        <v>45799</v>
      </c>
      <c r="M98" s="2"/>
    </row>
    <row r="99" s="1" customFormat="1" spans="6:11">
      <c r="F99" s="36">
        <f t="shared" ref="F99:K99" si="4">SUM(F97:F98)</f>
        <v>13175.7</v>
      </c>
      <c r="G99" s="2"/>
      <c r="H99" s="2"/>
      <c r="I99" s="2"/>
      <c r="J99" s="40">
        <f t="shared" si="4"/>
        <v>0</v>
      </c>
      <c r="K99" s="36">
        <f t="shared" si="4"/>
        <v>13175.7</v>
      </c>
    </row>
    <row r="100" s="1" customFormat="1" spans="6:11">
      <c r="F100" s="36"/>
      <c r="G100" s="2"/>
      <c r="H100" s="2"/>
      <c r="I100" s="2"/>
      <c r="J100" s="36"/>
      <c r="K100" s="36"/>
    </row>
    <row r="101" s="1" customFormat="1" spans="6:11">
      <c r="F101" s="36"/>
      <c r="I101" s="1" t="s">
        <v>13</v>
      </c>
      <c r="K101" s="36"/>
    </row>
    <row r="102" s="1" customFormat="1" spans="8:10">
      <c r="H102" s="2" t="s">
        <v>17</v>
      </c>
      <c r="J102" s="41" t="s">
        <v>18</v>
      </c>
    </row>
    <row r="103" s="1" customFormat="1" spans="11:11">
      <c r="K103" s="41" t="s">
        <v>19</v>
      </c>
    </row>
    <row r="104" s="1" customFormat="1" spans="7:11">
      <c r="G104" s="2" t="s">
        <v>20</v>
      </c>
      <c r="I104" s="42">
        <v>1000</v>
      </c>
      <c r="J104" s="43">
        <v>13</v>
      </c>
      <c r="K104" s="44">
        <f t="shared" ref="K104:K115" si="5">J103*I103</f>
        <v>0</v>
      </c>
    </row>
    <row r="105" s="1" customFormat="1" spans="1:11">
      <c r="A105" s="2" t="s">
        <v>21</v>
      </c>
      <c r="D105" s="2" t="s">
        <v>22</v>
      </c>
      <c r="G105" s="2"/>
      <c r="I105" s="42">
        <v>500</v>
      </c>
      <c r="J105" s="43"/>
      <c r="K105" s="44">
        <f t="shared" si="5"/>
        <v>13000</v>
      </c>
    </row>
    <row r="106" s="1" customFormat="1" spans="1:11">
      <c r="A106" s="2"/>
      <c r="G106" s="2"/>
      <c r="I106" s="42">
        <v>200</v>
      </c>
      <c r="J106" s="43"/>
      <c r="K106" s="44">
        <f t="shared" si="5"/>
        <v>0</v>
      </c>
    </row>
    <row r="107" s="1" customFormat="1" spans="1:11">
      <c r="A107" s="2"/>
      <c r="G107" s="2" t="s">
        <v>23</v>
      </c>
      <c r="I107" s="42">
        <v>100</v>
      </c>
      <c r="J107" s="43">
        <v>1</v>
      </c>
      <c r="K107" s="44">
        <f t="shared" si="5"/>
        <v>0</v>
      </c>
    </row>
    <row r="108" s="1" customFormat="1" spans="1:11">
      <c r="A108" s="2" t="s">
        <v>24</v>
      </c>
      <c r="D108" s="2" t="s">
        <v>25</v>
      </c>
      <c r="G108" s="1" t="s">
        <v>26</v>
      </c>
      <c r="I108" s="42">
        <v>50</v>
      </c>
      <c r="J108" s="43">
        <v>1</v>
      </c>
      <c r="K108" s="44">
        <f t="shared" si="5"/>
        <v>100</v>
      </c>
    </row>
    <row r="109" s="1" customFormat="1" spans="1:11">
      <c r="A109" s="1" t="s">
        <v>27</v>
      </c>
      <c r="D109" s="1" t="s">
        <v>28</v>
      </c>
      <c r="I109" s="42">
        <v>20</v>
      </c>
      <c r="J109" s="43">
        <v>1</v>
      </c>
      <c r="K109" s="44">
        <f t="shared" si="5"/>
        <v>50</v>
      </c>
    </row>
    <row r="110" s="1" customFormat="1" spans="9:11">
      <c r="I110" s="42">
        <v>10</v>
      </c>
      <c r="J110" s="43"/>
      <c r="K110" s="44">
        <f t="shared" si="5"/>
        <v>20</v>
      </c>
    </row>
    <row r="111" s="1" customFormat="1" spans="9:11">
      <c r="I111" s="42">
        <v>5</v>
      </c>
      <c r="J111" s="43">
        <v>1</v>
      </c>
      <c r="K111" s="44">
        <f t="shared" si="5"/>
        <v>0</v>
      </c>
    </row>
    <row r="112" s="1" customFormat="1" spans="9:11">
      <c r="I112" s="42">
        <v>1</v>
      </c>
      <c r="J112" s="43"/>
      <c r="K112" s="44">
        <f t="shared" si="5"/>
        <v>5</v>
      </c>
    </row>
    <row r="113" s="1" customFormat="1" spans="9:11">
      <c r="I113" s="42">
        <v>0.25</v>
      </c>
      <c r="J113" s="43">
        <v>2</v>
      </c>
      <c r="K113" s="44">
        <f t="shared" si="5"/>
        <v>0</v>
      </c>
    </row>
    <row r="114" s="1" customFormat="1" spans="9:11">
      <c r="I114" s="45">
        <v>0.05</v>
      </c>
      <c r="J114" s="43">
        <v>4</v>
      </c>
      <c r="K114" s="44">
        <f t="shared" si="5"/>
        <v>0.5</v>
      </c>
    </row>
    <row r="115" s="1" customFormat="1" spans="9:11">
      <c r="I115" s="2" t="s">
        <v>29</v>
      </c>
      <c r="K115" s="44">
        <f t="shared" si="5"/>
        <v>0.2</v>
      </c>
    </row>
    <row r="116" s="1" customFormat="1" spans="9:11">
      <c r="I116" s="2" t="s">
        <v>30</v>
      </c>
      <c r="K116" s="46">
        <f>SUM(K104:K115)</f>
        <v>13175.7</v>
      </c>
    </row>
    <row r="117" s="1" customFormat="1" spans="11:11">
      <c r="K117" s="47">
        <f>J99</f>
        <v>0</v>
      </c>
    </row>
    <row r="118" s="1" customFormat="1" ht="9.75" spans="11:11">
      <c r="K118" s="48">
        <f>SUM(K116:K117)</f>
        <v>13175.7</v>
      </c>
    </row>
    <row r="119" s="1" customFormat="1" ht="9.75"/>
  </sheetData>
  <mergeCells count="52">
    <mergeCell ref="G4:J4"/>
    <mergeCell ref="G36:J36"/>
    <mergeCell ref="G64:J64"/>
    <mergeCell ref="G94:J94"/>
    <mergeCell ref="A4:A6"/>
    <mergeCell ref="A36:A38"/>
    <mergeCell ref="A64:A66"/>
    <mergeCell ref="A94:A96"/>
    <mergeCell ref="B4:B6"/>
    <mergeCell ref="B36:B38"/>
    <mergeCell ref="B64:B66"/>
    <mergeCell ref="B94:B96"/>
    <mergeCell ref="C4:C6"/>
    <mergeCell ref="C36:C38"/>
    <mergeCell ref="C64:C66"/>
    <mergeCell ref="C94:C96"/>
    <mergeCell ref="D4:D6"/>
    <mergeCell ref="D36:D38"/>
    <mergeCell ref="D64:D66"/>
    <mergeCell ref="D94:D96"/>
    <mergeCell ref="E4:E6"/>
    <mergeCell ref="E36:E38"/>
    <mergeCell ref="E64:E66"/>
    <mergeCell ref="E94:E96"/>
    <mergeCell ref="F4:F6"/>
    <mergeCell ref="F36:F38"/>
    <mergeCell ref="F64:F66"/>
    <mergeCell ref="F94:F96"/>
    <mergeCell ref="G5:G6"/>
    <mergeCell ref="G37:G38"/>
    <mergeCell ref="G65:G66"/>
    <mergeCell ref="G95:G96"/>
    <mergeCell ref="H5:H6"/>
    <mergeCell ref="H37:H38"/>
    <mergeCell ref="H65:H66"/>
    <mergeCell ref="H95:H96"/>
    <mergeCell ref="I5:I6"/>
    <mergeCell ref="I37:I38"/>
    <mergeCell ref="I65:I66"/>
    <mergeCell ref="I95:I96"/>
    <mergeCell ref="J5:J6"/>
    <mergeCell ref="J37:J38"/>
    <mergeCell ref="J65:J66"/>
    <mergeCell ref="J95:J96"/>
    <mergeCell ref="K4:K6"/>
    <mergeCell ref="K36:K38"/>
    <mergeCell ref="K64:K66"/>
    <mergeCell ref="K94:K96"/>
    <mergeCell ref="L4:L6"/>
    <mergeCell ref="L36:L38"/>
    <mergeCell ref="L64:L66"/>
    <mergeCell ref="L94:L9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38" workbookViewId="0">
      <selection activeCell="A35" sqref="$A35:$XFD5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45798</v>
      </c>
      <c r="B7" s="15">
        <v>20594</v>
      </c>
      <c r="C7" s="16" t="s">
        <v>159</v>
      </c>
      <c r="D7" s="17" t="s">
        <v>16</v>
      </c>
      <c r="E7" s="15">
        <v>59934</v>
      </c>
      <c r="F7" s="35"/>
      <c r="G7" s="19" t="s">
        <v>91</v>
      </c>
      <c r="H7" s="19">
        <v>2395811</v>
      </c>
      <c r="I7" s="14">
        <v>45783</v>
      </c>
      <c r="J7" s="35">
        <v>78917.23</v>
      </c>
      <c r="K7" s="24">
        <f t="shared" ref="K7:K10" si="0">F7+J7</f>
        <v>78917.23</v>
      </c>
      <c r="L7" s="14">
        <v>45799</v>
      </c>
      <c r="M7" s="2" t="s">
        <v>160</v>
      </c>
    </row>
    <row r="8" spans="1:13">
      <c r="A8" s="14">
        <v>45798</v>
      </c>
      <c r="B8" s="15">
        <v>20595</v>
      </c>
      <c r="C8" s="16" t="s">
        <v>161</v>
      </c>
      <c r="D8" s="17" t="s">
        <v>16</v>
      </c>
      <c r="E8" s="15">
        <v>59923</v>
      </c>
      <c r="F8" s="35"/>
      <c r="G8" s="19" t="s">
        <v>33</v>
      </c>
      <c r="H8" s="19">
        <v>404952</v>
      </c>
      <c r="I8" s="14">
        <v>45782</v>
      </c>
      <c r="J8" s="35">
        <v>22956.2</v>
      </c>
      <c r="K8" s="24">
        <f t="shared" si="0"/>
        <v>22956.2</v>
      </c>
      <c r="L8" s="14">
        <v>45799</v>
      </c>
      <c r="M8" s="2"/>
    </row>
    <row r="9" spans="1:13">
      <c r="A9" s="14">
        <v>45798</v>
      </c>
      <c r="B9" s="15">
        <v>20596</v>
      </c>
      <c r="C9" s="16" t="s">
        <v>162</v>
      </c>
      <c r="D9" s="17" t="s">
        <v>16</v>
      </c>
      <c r="E9" s="15">
        <v>59913</v>
      </c>
      <c r="F9" s="35"/>
      <c r="G9" s="19" t="s">
        <v>33</v>
      </c>
      <c r="H9" s="19">
        <v>380197</v>
      </c>
      <c r="I9" s="14">
        <v>45777</v>
      </c>
      <c r="J9" s="35">
        <v>12612.2</v>
      </c>
      <c r="K9" s="24">
        <f t="shared" si="0"/>
        <v>12612.2</v>
      </c>
      <c r="L9" s="14">
        <v>45799</v>
      </c>
      <c r="M9" s="2"/>
    </row>
    <row r="10" spans="1:13">
      <c r="A10" s="14">
        <v>45798</v>
      </c>
      <c r="B10" s="15">
        <v>20597</v>
      </c>
      <c r="C10" s="16" t="s">
        <v>163</v>
      </c>
      <c r="D10" s="17" t="s">
        <v>16</v>
      </c>
      <c r="E10" s="15">
        <v>60085</v>
      </c>
      <c r="F10" s="35"/>
      <c r="G10" s="19" t="s">
        <v>91</v>
      </c>
      <c r="H10" s="19">
        <v>616444</v>
      </c>
      <c r="I10" s="14">
        <v>45797</v>
      </c>
      <c r="J10" s="35">
        <v>146752.2</v>
      </c>
      <c r="K10" s="24">
        <f t="shared" si="0"/>
        <v>146752.2</v>
      </c>
      <c r="L10" s="14">
        <v>45799</v>
      </c>
      <c r="M10" s="2"/>
    </row>
    <row r="11" spans="6:11">
      <c r="F11" s="36">
        <f>SUM(F9:F10)</f>
        <v>0</v>
      </c>
      <c r="G11" s="2"/>
      <c r="H11" s="2"/>
      <c r="I11" s="2"/>
      <c r="J11" s="40">
        <f>SUM(J7:J10)</f>
        <v>261237.83</v>
      </c>
      <c r="K11" s="36">
        <f>SUM(K7:K10)</f>
        <v>261237.83</v>
      </c>
    </row>
    <row r="12" spans="6:11">
      <c r="F12" s="36"/>
      <c r="G12" s="2"/>
      <c r="H12" s="2"/>
      <c r="I12" s="2"/>
      <c r="J12" s="36"/>
      <c r="K12" s="36"/>
    </row>
    <row r="13" spans="6:11">
      <c r="F13" s="36"/>
      <c r="I13" s="1" t="s">
        <v>13</v>
      </c>
      <c r="K13" s="36"/>
    </row>
    <row r="14" spans="8:10">
      <c r="H14" s="2" t="s">
        <v>17</v>
      </c>
      <c r="J14" s="41" t="s">
        <v>18</v>
      </c>
    </row>
    <row r="15" spans="11:11">
      <c r="K15" s="41" t="s">
        <v>19</v>
      </c>
    </row>
    <row r="16" spans="7:11">
      <c r="G16" s="2" t="s">
        <v>20</v>
      </c>
      <c r="I16" s="42">
        <v>1000</v>
      </c>
      <c r="J16" s="43"/>
      <c r="K16" s="44">
        <f t="shared" ref="K16:K27" si="1">J15*I15</f>
        <v>0</v>
      </c>
    </row>
    <row r="17" spans="1:11">
      <c r="A17" s="2" t="s">
        <v>21</v>
      </c>
      <c r="D17" s="2" t="s">
        <v>22</v>
      </c>
      <c r="G17" s="2"/>
      <c r="I17" s="42">
        <v>500</v>
      </c>
      <c r="J17" s="43"/>
      <c r="K17" s="44">
        <f t="shared" si="1"/>
        <v>0</v>
      </c>
    </row>
    <row r="18" spans="1:11">
      <c r="A18" s="2"/>
      <c r="G18" s="2"/>
      <c r="I18" s="42">
        <v>200</v>
      </c>
      <c r="J18" s="43"/>
      <c r="K18" s="44">
        <f t="shared" si="1"/>
        <v>0</v>
      </c>
    </row>
    <row r="19" spans="1:11">
      <c r="A19" s="2"/>
      <c r="G19" s="2" t="s">
        <v>23</v>
      </c>
      <c r="I19" s="42">
        <v>100</v>
      </c>
      <c r="J19" s="43"/>
      <c r="K19" s="44">
        <f t="shared" si="1"/>
        <v>0</v>
      </c>
    </row>
    <row r="20" spans="1:11">
      <c r="A20" s="2" t="s">
        <v>24</v>
      </c>
      <c r="D20" s="2" t="s">
        <v>25</v>
      </c>
      <c r="G20" s="1" t="s">
        <v>26</v>
      </c>
      <c r="I20" s="42">
        <v>50</v>
      </c>
      <c r="J20" s="43"/>
      <c r="K20" s="44">
        <f t="shared" si="1"/>
        <v>0</v>
      </c>
    </row>
    <row r="21" spans="1:11">
      <c r="A21" s="1" t="s">
        <v>27</v>
      </c>
      <c r="D21" s="1" t="s">
        <v>28</v>
      </c>
      <c r="I21" s="42">
        <v>20</v>
      </c>
      <c r="J21" s="43"/>
      <c r="K21" s="44">
        <f t="shared" si="1"/>
        <v>0</v>
      </c>
    </row>
    <row r="22" spans="9:11">
      <c r="I22" s="42">
        <v>10</v>
      </c>
      <c r="J22" s="43"/>
      <c r="K22" s="44">
        <f t="shared" si="1"/>
        <v>0</v>
      </c>
    </row>
    <row r="23" spans="9:11">
      <c r="I23" s="42">
        <v>5</v>
      </c>
      <c r="J23" s="43"/>
      <c r="K23" s="44">
        <f t="shared" si="1"/>
        <v>0</v>
      </c>
    </row>
    <row r="24" spans="9:11">
      <c r="I24" s="42">
        <v>1</v>
      </c>
      <c r="J24" s="43"/>
      <c r="K24" s="44">
        <f t="shared" si="1"/>
        <v>0</v>
      </c>
    </row>
    <row r="25" spans="9:11">
      <c r="I25" s="42">
        <v>0.25</v>
      </c>
      <c r="J25" s="43"/>
      <c r="K25" s="44">
        <f t="shared" si="1"/>
        <v>0</v>
      </c>
    </row>
    <row r="26" spans="9:11">
      <c r="I26" s="45">
        <v>0.05</v>
      </c>
      <c r="J26" s="43"/>
      <c r="K26" s="44">
        <f t="shared" si="1"/>
        <v>0</v>
      </c>
    </row>
    <row r="27" spans="9:11">
      <c r="I27" s="2" t="s">
        <v>29</v>
      </c>
      <c r="K27" s="44">
        <f t="shared" si="1"/>
        <v>0</v>
      </c>
    </row>
    <row r="28" spans="9:11">
      <c r="I28" s="2" t="s">
        <v>30</v>
      </c>
      <c r="K28" s="46">
        <f>SUM(K16:K27)</f>
        <v>0</v>
      </c>
    </row>
    <row r="29" spans="11:11">
      <c r="K29" s="47">
        <f>J11</f>
        <v>261237.83</v>
      </c>
    </row>
    <row r="30" ht="9.75" spans="11:11">
      <c r="K30" s="48">
        <f>SUM(K28:K29)</f>
        <v>261237.83</v>
      </c>
    </row>
    <row r="31" ht="9.75"/>
    <row r="35" s="1" customFormat="1" spans="1:1">
      <c r="A35" s="2" t="s">
        <v>0</v>
      </c>
    </row>
    <row r="36" s="1" customFormat="1" spans="1:1">
      <c r="A36" s="2" t="s">
        <v>1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45797</v>
      </c>
      <c r="B41" s="15">
        <v>20990</v>
      </c>
      <c r="C41" s="16" t="s">
        <v>46</v>
      </c>
      <c r="D41" s="17" t="s">
        <v>16</v>
      </c>
      <c r="E41" s="37">
        <v>59246</v>
      </c>
      <c r="F41" s="38">
        <v>3325</v>
      </c>
      <c r="G41" s="39"/>
      <c r="H41" s="39"/>
      <c r="I41" s="26"/>
      <c r="J41" s="24">
        <v>0</v>
      </c>
      <c r="K41" s="24">
        <f t="shared" ref="K41:K49" si="2">J41+F41</f>
        <v>3325</v>
      </c>
      <c r="L41" s="14">
        <v>45790</v>
      </c>
      <c r="M41" s="2"/>
    </row>
    <row r="42" s="1" customFormat="1" spans="1:13">
      <c r="A42" s="14">
        <v>45798</v>
      </c>
      <c r="B42" s="15">
        <v>20992</v>
      </c>
      <c r="C42" s="16" t="s">
        <v>164</v>
      </c>
      <c r="D42" s="17" t="s">
        <v>16</v>
      </c>
      <c r="E42" s="37">
        <v>60075</v>
      </c>
      <c r="F42" s="38">
        <v>21736.2</v>
      </c>
      <c r="G42" s="39"/>
      <c r="H42" s="39"/>
      <c r="I42" s="26"/>
      <c r="J42" s="24">
        <v>0</v>
      </c>
      <c r="K42" s="24">
        <f t="shared" si="2"/>
        <v>21736.2</v>
      </c>
      <c r="L42" s="14">
        <v>45797</v>
      </c>
      <c r="M42" s="2"/>
    </row>
    <row r="43" s="1" customFormat="1" spans="1:13">
      <c r="A43" s="14">
        <v>45798</v>
      </c>
      <c r="B43" s="15">
        <v>20993</v>
      </c>
      <c r="C43" s="16" t="s">
        <v>165</v>
      </c>
      <c r="D43" s="17" t="s">
        <v>16</v>
      </c>
      <c r="E43" s="37">
        <v>60076</v>
      </c>
      <c r="F43" s="38"/>
      <c r="G43" s="39"/>
      <c r="H43" s="39"/>
      <c r="I43" s="26"/>
      <c r="J43" s="24">
        <v>26675.88</v>
      </c>
      <c r="K43" s="24">
        <f t="shared" si="2"/>
        <v>26675.88</v>
      </c>
      <c r="L43" s="14">
        <v>45797</v>
      </c>
      <c r="M43" s="2" t="s">
        <v>166</v>
      </c>
    </row>
    <row r="44" s="1" customFormat="1" spans="1:13">
      <c r="A44" s="14">
        <v>45798</v>
      </c>
      <c r="B44" s="15">
        <v>20994</v>
      </c>
      <c r="C44" s="16" t="s">
        <v>167</v>
      </c>
      <c r="D44" s="17" t="s">
        <v>16</v>
      </c>
      <c r="E44" s="37">
        <v>60080</v>
      </c>
      <c r="F44" s="38">
        <v>17696.3</v>
      </c>
      <c r="G44" s="39"/>
      <c r="H44" s="39"/>
      <c r="I44" s="26"/>
      <c r="J44" s="24">
        <v>0</v>
      </c>
      <c r="K44" s="24">
        <f t="shared" si="2"/>
        <v>17696.3</v>
      </c>
      <c r="L44" s="14">
        <v>45798</v>
      </c>
      <c r="M44" s="2"/>
    </row>
    <row r="45" s="1" customFormat="1" spans="1:13">
      <c r="A45" s="14">
        <v>45798</v>
      </c>
      <c r="B45" s="15">
        <v>20995</v>
      </c>
      <c r="C45" s="16" t="s">
        <v>48</v>
      </c>
      <c r="D45" s="17" t="s">
        <v>16</v>
      </c>
      <c r="E45" s="37">
        <v>60081</v>
      </c>
      <c r="F45" s="38">
        <v>18796.2</v>
      </c>
      <c r="G45" s="39"/>
      <c r="H45" s="39"/>
      <c r="I45" s="26"/>
      <c r="J45" s="24">
        <v>0</v>
      </c>
      <c r="K45" s="24">
        <f t="shared" si="2"/>
        <v>18796.2</v>
      </c>
      <c r="L45" s="14">
        <v>45798</v>
      </c>
      <c r="M45" s="2"/>
    </row>
    <row r="46" s="1" customFormat="1" spans="1:13">
      <c r="A46" s="14">
        <v>45798</v>
      </c>
      <c r="B46" s="15">
        <v>20996</v>
      </c>
      <c r="C46" s="16" t="s">
        <v>168</v>
      </c>
      <c r="D46" s="17" t="s">
        <v>16</v>
      </c>
      <c r="E46" s="37">
        <v>60082</v>
      </c>
      <c r="F46" s="38"/>
      <c r="G46" s="39"/>
      <c r="H46" s="39"/>
      <c r="I46" s="26"/>
      <c r="J46" s="24">
        <v>44712.4</v>
      </c>
      <c r="K46" s="24">
        <f t="shared" si="2"/>
        <v>44712.4</v>
      </c>
      <c r="L46" s="14">
        <v>45797</v>
      </c>
      <c r="M46" s="2"/>
    </row>
    <row r="47" s="1" customFormat="1" spans="1:13">
      <c r="A47" s="14">
        <v>45798</v>
      </c>
      <c r="B47" s="15">
        <v>20996</v>
      </c>
      <c r="C47" s="16" t="s">
        <v>168</v>
      </c>
      <c r="D47" s="17" t="s">
        <v>40</v>
      </c>
      <c r="E47" s="37">
        <v>60082</v>
      </c>
      <c r="F47" s="38"/>
      <c r="G47" s="39"/>
      <c r="H47" s="39"/>
      <c r="I47" s="26"/>
      <c r="J47" s="24">
        <v>28516.2</v>
      </c>
      <c r="K47" s="24">
        <f t="shared" si="2"/>
        <v>28516.2</v>
      </c>
      <c r="L47" s="14">
        <v>45797</v>
      </c>
      <c r="M47" s="2"/>
    </row>
    <row r="48" s="1" customFormat="1" spans="1:13">
      <c r="A48" s="14">
        <v>45798</v>
      </c>
      <c r="B48" s="15">
        <v>20997</v>
      </c>
      <c r="C48" s="16" t="s">
        <v>169</v>
      </c>
      <c r="D48" s="17" t="s">
        <v>16</v>
      </c>
      <c r="E48" s="37">
        <v>60084</v>
      </c>
      <c r="F48" s="38"/>
      <c r="G48" s="39"/>
      <c r="H48" s="39"/>
      <c r="I48" s="26"/>
      <c r="J48" s="24">
        <v>190222.29</v>
      </c>
      <c r="K48" s="24">
        <f t="shared" si="2"/>
        <v>190222.29</v>
      </c>
      <c r="L48" s="14">
        <v>45798</v>
      </c>
      <c r="M48" s="2" t="s">
        <v>170</v>
      </c>
    </row>
    <row r="49" s="1" customFormat="1" spans="1:13">
      <c r="A49" s="14">
        <v>45798</v>
      </c>
      <c r="B49" s="15">
        <v>20998</v>
      </c>
      <c r="C49" s="16" t="s">
        <v>171</v>
      </c>
      <c r="D49" s="17" t="s">
        <v>40</v>
      </c>
      <c r="E49" s="37">
        <v>60062</v>
      </c>
      <c r="F49" s="38"/>
      <c r="G49" s="39"/>
      <c r="H49" s="39"/>
      <c r="I49" s="26"/>
      <c r="J49" s="24">
        <v>51349.59</v>
      </c>
      <c r="K49" s="24">
        <f t="shared" si="2"/>
        <v>51349.59</v>
      </c>
      <c r="L49" s="14">
        <v>45798</v>
      </c>
      <c r="M49" s="2" t="s">
        <v>37</v>
      </c>
    </row>
    <row r="50" s="1" customFormat="1" spans="6:11">
      <c r="F50" s="36">
        <f>SUM(F41:F49)</f>
        <v>61553.7</v>
      </c>
      <c r="G50" s="2"/>
      <c r="H50" s="2"/>
      <c r="I50" s="2"/>
      <c r="J50" s="36">
        <f>SUM(J41:J49)</f>
        <v>341476.36</v>
      </c>
      <c r="K50" s="36">
        <f>SUM(K41:K49)</f>
        <v>403030.06</v>
      </c>
    </row>
    <row r="52" s="1" customFormat="1" spans="1:4">
      <c r="A52" s="2" t="s">
        <v>21</v>
      </c>
      <c r="D52" s="2" t="s">
        <v>22</v>
      </c>
    </row>
    <row r="53" s="1" customFormat="1" spans="1:1">
      <c r="A53" s="2"/>
    </row>
    <row r="54" s="1" customFormat="1" spans="1:1">
      <c r="A54" s="2"/>
    </row>
    <row r="55" s="1" customFormat="1" spans="1:4">
      <c r="A55" s="2" t="s">
        <v>24</v>
      </c>
      <c r="D55" s="2" t="s">
        <v>25</v>
      </c>
    </row>
    <row r="56" s="1" customFormat="1" spans="1:4">
      <c r="A56" s="1" t="s">
        <v>27</v>
      </c>
      <c r="D56" s="1" t="s">
        <v>28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1"/>
  <sheetViews>
    <sheetView zoomScale="130" zoomScaleNormal="130" topLeftCell="A52" workbookViewId="0">
      <selection activeCell="C76" sqref="C7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89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45799</v>
      </c>
      <c r="B7" s="15">
        <v>18903</v>
      </c>
      <c r="C7" s="16" t="s">
        <v>172</v>
      </c>
      <c r="D7" s="17" t="s">
        <v>16</v>
      </c>
      <c r="E7" s="15">
        <v>60033</v>
      </c>
      <c r="F7" s="35"/>
      <c r="G7" s="19" t="s">
        <v>91</v>
      </c>
      <c r="H7" s="19">
        <v>420277</v>
      </c>
      <c r="I7" s="14">
        <v>45791</v>
      </c>
      <c r="J7" s="35">
        <v>35208.2</v>
      </c>
      <c r="K7" s="24">
        <f>F7+J7</f>
        <v>35208.2</v>
      </c>
      <c r="L7" s="14">
        <v>45800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35208.2</v>
      </c>
      <c r="K9" s="36">
        <f t="shared" si="0"/>
        <v>35208.2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29</v>
      </c>
      <c r="K25" s="44">
        <f t="shared" si="1"/>
        <v>0</v>
      </c>
    </row>
    <row r="26" spans="9:11">
      <c r="I26" s="2" t="s">
        <v>30</v>
      </c>
      <c r="K26" s="46">
        <f>SUM(K14:K25)</f>
        <v>0</v>
      </c>
    </row>
    <row r="27" spans="11:11">
      <c r="K27" s="47">
        <f>J9</f>
        <v>35208.2</v>
      </c>
    </row>
    <row r="28" ht="9.75" spans="11:11">
      <c r="K28" s="48">
        <f>SUM(K26:K27)</f>
        <v>35208.2</v>
      </c>
    </row>
    <row r="29" ht="9.75"/>
    <row r="35" spans="1:1">
      <c r="A35" s="2" t="s">
        <v>0</v>
      </c>
    </row>
    <row r="36" spans="1:1">
      <c r="A36" s="2" t="s">
        <v>1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45800</v>
      </c>
      <c r="B41" s="15">
        <v>20999</v>
      </c>
      <c r="C41" s="16" t="s">
        <v>173</v>
      </c>
      <c r="D41" s="17" t="s">
        <v>16</v>
      </c>
      <c r="E41" s="15">
        <v>60068</v>
      </c>
      <c r="F41" s="35">
        <v>20095.16</v>
      </c>
      <c r="G41" s="19"/>
      <c r="H41" s="19"/>
      <c r="I41" s="14"/>
      <c r="J41" s="35">
        <v>0</v>
      </c>
      <c r="K41" s="24">
        <f>F41+J41</f>
        <v>20095.16</v>
      </c>
      <c r="L41" s="14">
        <v>45803</v>
      </c>
      <c r="M41" s="2" t="s">
        <v>174</v>
      </c>
    </row>
    <row r="42" spans="1:13">
      <c r="A42" s="14"/>
      <c r="B42" s="15"/>
      <c r="C42" s="16"/>
      <c r="D42" s="17"/>
      <c r="E42" s="15"/>
      <c r="F42" s="35"/>
      <c r="G42" s="19"/>
      <c r="H42" s="19"/>
      <c r="I42" s="14"/>
      <c r="J42" s="35"/>
      <c r="K42" s="24"/>
      <c r="L42" s="14"/>
      <c r="M42" s="2"/>
    </row>
    <row r="43" spans="6:11">
      <c r="F43" s="36">
        <f t="shared" ref="F43:K43" si="2">SUM(F41:F42)</f>
        <v>20095.16</v>
      </c>
      <c r="G43" s="2"/>
      <c r="H43" s="2"/>
      <c r="I43" s="2"/>
      <c r="J43" s="40">
        <f t="shared" si="2"/>
        <v>0</v>
      </c>
      <c r="K43" s="36">
        <f t="shared" si="2"/>
        <v>20095.16</v>
      </c>
    </row>
    <row r="44" spans="6:11">
      <c r="F44" s="36"/>
      <c r="G44" s="2"/>
      <c r="H44" s="2"/>
      <c r="I44" s="2"/>
      <c r="J44" s="36"/>
      <c r="K44" s="36"/>
    </row>
    <row r="45" spans="6:11">
      <c r="F45" s="36"/>
      <c r="I45" s="1" t="s">
        <v>13</v>
      </c>
      <c r="K45" s="36"/>
    </row>
    <row r="46" spans="8:10">
      <c r="H46" s="2" t="s">
        <v>17</v>
      </c>
      <c r="J46" s="41" t="s">
        <v>18</v>
      </c>
    </row>
    <row r="47" spans="11:11">
      <c r="K47" s="41" t="s">
        <v>19</v>
      </c>
    </row>
    <row r="48" spans="7:11">
      <c r="G48" s="2" t="s">
        <v>20</v>
      </c>
      <c r="I48" s="42">
        <v>1000</v>
      </c>
      <c r="J48" s="43">
        <v>2</v>
      </c>
      <c r="K48" s="44">
        <f t="shared" ref="K48:K59" si="3">J47*I47</f>
        <v>0</v>
      </c>
    </row>
    <row r="49" spans="1:11">
      <c r="A49" s="2" t="s">
        <v>21</v>
      </c>
      <c r="D49" s="2" t="s">
        <v>22</v>
      </c>
      <c r="G49" s="2"/>
      <c r="I49" s="42">
        <v>500</v>
      </c>
      <c r="J49" s="43"/>
      <c r="K49" s="44">
        <f t="shared" si="3"/>
        <v>2000</v>
      </c>
    </row>
    <row r="50" spans="1:11">
      <c r="A50" s="2"/>
      <c r="G50" s="2"/>
      <c r="I50" s="42">
        <v>200</v>
      </c>
      <c r="J50" s="43"/>
      <c r="K50" s="44">
        <f t="shared" si="3"/>
        <v>0</v>
      </c>
    </row>
    <row r="51" spans="1:11">
      <c r="A51" s="2"/>
      <c r="G51" s="2" t="s">
        <v>23</v>
      </c>
      <c r="I51" s="42">
        <v>100</v>
      </c>
      <c r="J51" s="43"/>
      <c r="K51" s="44">
        <f t="shared" si="3"/>
        <v>0</v>
      </c>
    </row>
    <row r="52" spans="1:11">
      <c r="A52" s="2" t="s">
        <v>24</v>
      </c>
      <c r="D52" s="2" t="s">
        <v>25</v>
      </c>
      <c r="G52" s="1" t="s">
        <v>26</v>
      </c>
      <c r="I52" s="42">
        <v>50</v>
      </c>
      <c r="J52" s="43">
        <v>1</v>
      </c>
      <c r="K52" s="44">
        <f t="shared" si="3"/>
        <v>0</v>
      </c>
    </row>
    <row r="53" spans="1:11">
      <c r="A53" s="1" t="s">
        <v>27</v>
      </c>
      <c r="D53" s="1" t="s">
        <v>28</v>
      </c>
      <c r="I53" s="42">
        <v>20</v>
      </c>
      <c r="J53" s="43">
        <v>2</v>
      </c>
      <c r="K53" s="44">
        <f t="shared" si="3"/>
        <v>50</v>
      </c>
    </row>
    <row r="54" spans="9:11">
      <c r="I54" s="42">
        <v>10</v>
      </c>
      <c r="J54" s="43"/>
      <c r="K54" s="44">
        <f t="shared" si="3"/>
        <v>40</v>
      </c>
    </row>
    <row r="55" spans="9:11">
      <c r="I55" s="42">
        <v>5</v>
      </c>
      <c r="J55" s="43">
        <v>1</v>
      </c>
      <c r="K55" s="44">
        <f t="shared" si="3"/>
        <v>0</v>
      </c>
    </row>
    <row r="56" spans="9:11">
      <c r="I56" s="42">
        <v>1</v>
      </c>
      <c r="J56" s="43"/>
      <c r="K56" s="44">
        <f t="shared" si="3"/>
        <v>5</v>
      </c>
    </row>
    <row r="57" spans="9:11">
      <c r="I57" s="42">
        <v>0.05</v>
      </c>
      <c r="J57" s="43">
        <v>3</v>
      </c>
      <c r="K57" s="44">
        <f t="shared" si="3"/>
        <v>0</v>
      </c>
    </row>
    <row r="58" spans="9:11">
      <c r="I58" s="45">
        <v>0.01</v>
      </c>
      <c r="J58" s="43">
        <v>1</v>
      </c>
      <c r="K58" s="44">
        <f t="shared" si="3"/>
        <v>0.15</v>
      </c>
    </row>
    <row r="59" spans="9:11">
      <c r="I59" s="2" t="s">
        <v>29</v>
      </c>
      <c r="K59" s="44">
        <f t="shared" si="3"/>
        <v>0.01</v>
      </c>
    </row>
    <row r="60" spans="9:11">
      <c r="I60" s="2" t="s">
        <v>30</v>
      </c>
      <c r="K60" s="46">
        <f>SUM(K48:K59)</f>
        <v>2095.16</v>
      </c>
    </row>
    <row r="61" spans="11:11">
      <c r="K61" s="47">
        <f>J43</f>
        <v>0</v>
      </c>
    </row>
    <row r="62" ht="9.75" spans="11:11">
      <c r="K62" s="48">
        <f>SUM(K60:K61)</f>
        <v>2095.16</v>
      </c>
    </row>
    <row r="63" ht="9.75"/>
    <row r="67" s="1" customFormat="1" spans="1:1">
      <c r="A67" s="2" t="s">
        <v>0</v>
      </c>
    </row>
    <row r="68" s="1" customFormat="1" spans="1:1">
      <c r="A68" s="2" t="s">
        <v>1</v>
      </c>
    </row>
    <row r="70" s="1" customFormat="1" spans="1:12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2"/>
      <c r="K70" s="3" t="s">
        <v>9</v>
      </c>
      <c r="L70" s="3" t="s">
        <v>10</v>
      </c>
    </row>
    <row r="71" s="1" customFormat="1" spans="1:12">
      <c r="A71" s="6"/>
      <c r="B71" s="6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s="1" customForma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="1" customFormat="1" spans="1:13">
      <c r="A73" s="14">
        <v>45800</v>
      </c>
      <c r="B73" s="15">
        <v>21000</v>
      </c>
      <c r="C73" s="16" t="s">
        <v>175</v>
      </c>
      <c r="D73" s="17" t="s">
        <v>40</v>
      </c>
      <c r="E73" s="37">
        <v>60101</v>
      </c>
      <c r="F73" s="38"/>
      <c r="G73" s="39"/>
      <c r="H73" s="39"/>
      <c r="I73" s="26"/>
      <c r="J73" s="24">
        <v>41188.77</v>
      </c>
      <c r="K73" s="24">
        <f>J73+F73</f>
        <v>41188.77</v>
      </c>
      <c r="L73" s="14">
        <v>45800</v>
      </c>
      <c r="M73" s="2" t="s">
        <v>176</v>
      </c>
    </row>
    <row r="74" s="1" customFormat="1" spans="1:13">
      <c r="A74" s="14">
        <v>45800</v>
      </c>
      <c r="B74" s="15">
        <v>21001</v>
      </c>
      <c r="C74" s="16" t="s">
        <v>52</v>
      </c>
      <c r="D74" s="17" t="s">
        <v>16</v>
      </c>
      <c r="E74" s="37">
        <v>60077</v>
      </c>
      <c r="F74" s="38"/>
      <c r="G74" s="39"/>
      <c r="H74" s="39"/>
      <c r="I74" s="26"/>
      <c r="J74" s="24">
        <v>36067.47</v>
      </c>
      <c r="K74" s="24">
        <f>J74+F74</f>
        <v>36067.47</v>
      </c>
      <c r="L74" s="14">
        <v>45800</v>
      </c>
      <c r="M74" s="2" t="s">
        <v>177</v>
      </c>
    </row>
    <row r="75" s="1" customFormat="1" spans="1:13">
      <c r="A75" s="14">
        <v>45800</v>
      </c>
      <c r="B75" s="15">
        <v>21002</v>
      </c>
      <c r="C75" s="16" t="s">
        <v>178</v>
      </c>
      <c r="D75" s="17" t="s">
        <v>16</v>
      </c>
      <c r="E75" s="37">
        <v>60013</v>
      </c>
      <c r="F75" s="38">
        <v>28412.2</v>
      </c>
      <c r="G75" s="39"/>
      <c r="H75" s="39"/>
      <c r="I75" s="26"/>
      <c r="J75" s="24">
        <v>0</v>
      </c>
      <c r="K75" s="24">
        <f>J75+F75</f>
        <v>28412.2</v>
      </c>
      <c r="L75" s="14">
        <v>45799</v>
      </c>
      <c r="M75" s="2"/>
    </row>
    <row r="76" s="1" customFormat="1" spans="1:13">
      <c r="A76" s="14">
        <v>45800</v>
      </c>
      <c r="B76" s="15">
        <v>21003</v>
      </c>
      <c r="C76" s="16" t="s">
        <v>179</v>
      </c>
      <c r="D76" s="17" t="s">
        <v>40</v>
      </c>
      <c r="E76" s="37">
        <v>60064</v>
      </c>
      <c r="F76" s="38">
        <v>20876.2</v>
      </c>
      <c r="G76" s="39"/>
      <c r="H76" s="39"/>
      <c r="I76" s="26"/>
      <c r="J76" s="24">
        <v>0</v>
      </c>
      <c r="K76" s="24">
        <f>J76+F76</f>
        <v>20876.2</v>
      </c>
      <c r="L76" s="14">
        <v>45800</v>
      </c>
      <c r="M76" s="2"/>
    </row>
    <row r="77" s="1" customFormat="1" spans="6:11">
      <c r="F77" s="36">
        <f>SUM(F73:F76)</f>
        <v>49288.4</v>
      </c>
      <c r="G77" s="2"/>
      <c r="H77" s="2"/>
      <c r="I77" s="2"/>
      <c r="J77" s="36">
        <f>SUM(J73:J76)</f>
        <v>77256.24</v>
      </c>
      <c r="K77" s="36">
        <f>SUM(K73:K76)</f>
        <v>126544.64</v>
      </c>
    </row>
    <row r="79" s="1" customFormat="1" spans="1:4">
      <c r="A79" s="2" t="s">
        <v>21</v>
      </c>
      <c r="D79" s="2" t="s">
        <v>22</v>
      </c>
    </row>
    <row r="80" s="1" customFormat="1" spans="1:1">
      <c r="A80" s="2"/>
    </row>
    <row r="81" s="1" customFormat="1" spans="1:1">
      <c r="A81" s="2"/>
    </row>
    <row r="82" s="1" customFormat="1" spans="1:4">
      <c r="A82" s="2" t="s">
        <v>24</v>
      </c>
      <c r="D82" s="2" t="s">
        <v>25</v>
      </c>
    </row>
    <row r="83" s="1" customFormat="1" spans="1:4">
      <c r="A83" s="1" t="s">
        <v>27</v>
      </c>
      <c r="D83" s="1" t="s">
        <v>28</v>
      </c>
    </row>
    <row r="92" s="1" customFormat="1" spans="1:1">
      <c r="A92" s="2" t="s">
        <v>0</v>
      </c>
    </row>
    <row r="93" s="1" customFormat="1" spans="1:1">
      <c r="A93" s="2" t="s">
        <v>1</v>
      </c>
    </row>
    <row r="95" s="1" customFormat="1" spans="1:12">
      <c r="A95" s="3" t="s">
        <v>2</v>
      </c>
      <c r="B95" s="3" t="s">
        <v>3</v>
      </c>
      <c r="C95" s="3" t="s">
        <v>4</v>
      </c>
      <c r="D95" s="3" t="s">
        <v>5</v>
      </c>
      <c r="E95" s="3" t="s">
        <v>6</v>
      </c>
      <c r="F95" s="3" t="s">
        <v>7</v>
      </c>
      <c r="G95" s="4" t="s">
        <v>8</v>
      </c>
      <c r="H95" s="5"/>
      <c r="I95" s="5"/>
      <c r="J95" s="22"/>
      <c r="K95" s="3" t="s">
        <v>9</v>
      </c>
      <c r="L95" s="3" t="s">
        <v>10</v>
      </c>
    </row>
    <row r="96" s="1" customFormat="1" spans="1:12">
      <c r="A96" s="6"/>
      <c r="B96" s="6"/>
      <c r="C96" s="6"/>
      <c r="D96" s="6"/>
      <c r="E96" s="6"/>
      <c r="F96" s="6"/>
      <c r="G96" s="3" t="s">
        <v>11</v>
      </c>
      <c r="H96" s="3" t="s">
        <v>12</v>
      </c>
      <c r="I96" s="3" t="s">
        <v>13</v>
      </c>
      <c r="J96" s="3" t="s">
        <v>14</v>
      </c>
      <c r="K96" s="6"/>
      <c r="L96" s="6"/>
    </row>
    <row r="97" s="1" customFormat="1" spans="1:1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="1" customFormat="1" spans="1:13">
      <c r="A98" s="14">
        <v>45800</v>
      </c>
      <c r="B98" s="15">
        <v>21005</v>
      </c>
      <c r="C98" s="16" t="s">
        <v>180</v>
      </c>
      <c r="D98" s="17" t="s">
        <v>16</v>
      </c>
      <c r="E98" s="37">
        <v>59385</v>
      </c>
      <c r="F98" s="38">
        <v>16500</v>
      </c>
      <c r="G98" s="39"/>
      <c r="H98" s="39"/>
      <c r="I98" s="26"/>
      <c r="J98" s="24">
        <v>0</v>
      </c>
      <c r="K98" s="24">
        <f t="shared" ref="K98:K104" si="4">J98+F98</f>
        <v>16500</v>
      </c>
      <c r="L98" s="14">
        <v>45799</v>
      </c>
      <c r="M98" s="2"/>
    </row>
    <row r="99" s="1" customFormat="1" spans="1:13">
      <c r="A99" s="14">
        <v>45800</v>
      </c>
      <c r="B99" s="15">
        <v>21006</v>
      </c>
      <c r="C99" s="16" t="s">
        <v>181</v>
      </c>
      <c r="D99" s="17" t="s">
        <v>16</v>
      </c>
      <c r="E99" s="37">
        <v>60078</v>
      </c>
      <c r="F99" s="38">
        <v>10945.25</v>
      </c>
      <c r="G99" s="39"/>
      <c r="H99" s="39"/>
      <c r="I99" s="26"/>
      <c r="J99" s="24">
        <v>0</v>
      </c>
      <c r="K99" s="24">
        <f t="shared" si="4"/>
        <v>10945.25</v>
      </c>
      <c r="L99" s="14">
        <v>45799</v>
      </c>
      <c r="M99" s="2"/>
    </row>
    <row r="100" s="1" customFormat="1" spans="1:13">
      <c r="A100" s="14">
        <v>45800</v>
      </c>
      <c r="B100" s="15">
        <v>21007</v>
      </c>
      <c r="C100" s="16" t="s">
        <v>182</v>
      </c>
      <c r="D100" s="17" t="s">
        <v>16</v>
      </c>
      <c r="E100" s="37">
        <v>60065</v>
      </c>
      <c r="F100" s="38">
        <v>14576.2</v>
      </c>
      <c r="G100" s="39"/>
      <c r="H100" s="39"/>
      <c r="I100" s="26"/>
      <c r="J100" s="24">
        <v>0</v>
      </c>
      <c r="K100" s="24">
        <f t="shared" si="4"/>
        <v>14576.2</v>
      </c>
      <c r="L100" s="14">
        <v>45799</v>
      </c>
      <c r="M100" s="2"/>
    </row>
    <row r="101" s="1" customFormat="1" spans="1:13">
      <c r="A101" s="14">
        <v>45800</v>
      </c>
      <c r="B101" s="15">
        <v>21008</v>
      </c>
      <c r="C101" s="16" t="s">
        <v>183</v>
      </c>
      <c r="D101" s="17" t="s">
        <v>40</v>
      </c>
      <c r="E101" s="37">
        <v>60086</v>
      </c>
      <c r="F101" s="38">
        <v>12108.2</v>
      </c>
      <c r="G101" s="39"/>
      <c r="H101" s="39"/>
      <c r="I101" s="26"/>
      <c r="J101" s="24">
        <v>0</v>
      </c>
      <c r="K101" s="24">
        <f t="shared" si="4"/>
        <v>12108.2</v>
      </c>
      <c r="L101" s="14">
        <v>45798</v>
      </c>
      <c r="M101" s="2"/>
    </row>
    <row r="102" s="1" customFormat="1" spans="1:13">
      <c r="A102" s="14">
        <v>45800</v>
      </c>
      <c r="B102" s="15">
        <v>21009</v>
      </c>
      <c r="C102" s="16" t="s">
        <v>184</v>
      </c>
      <c r="D102" s="17" t="s">
        <v>16</v>
      </c>
      <c r="E102" s="37">
        <v>60087</v>
      </c>
      <c r="F102" s="38">
        <v>51062.2</v>
      </c>
      <c r="G102" s="39"/>
      <c r="H102" s="39"/>
      <c r="I102" s="26"/>
      <c r="J102" s="24">
        <v>0</v>
      </c>
      <c r="K102" s="24">
        <f t="shared" si="4"/>
        <v>51062.2</v>
      </c>
      <c r="L102" s="14">
        <v>45798</v>
      </c>
      <c r="M102" s="2"/>
    </row>
    <row r="103" s="1" customFormat="1" spans="1:13">
      <c r="A103" s="14">
        <v>45800</v>
      </c>
      <c r="B103" s="15">
        <v>21010</v>
      </c>
      <c r="C103" s="16" t="s">
        <v>185</v>
      </c>
      <c r="D103" s="17" t="s">
        <v>16</v>
      </c>
      <c r="E103" s="37">
        <v>60088</v>
      </c>
      <c r="F103" s="38">
        <v>32996.3</v>
      </c>
      <c r="G103" s="39"/>
      <c r="H103" s="39"/>
      <c r="I103" s="26"/>
      <c r="J103" s="24">
        <v>0</v>
      </c>
      <c r="K103" s="24">
        <f t="shared" si="4"/>
        <v>32996.3</v>
      </c>
      <c r="L103" s="14">
        <v>45798</v>
      </c>
      <c r="M103" s="2"/>
    </row>
    <row r="104" s="1" customFormat="1" spans="1:13">
      <c r="A104" s="14">
        <v>45800</v>
      </c>
      <c r="B104" s="15">
        <v>21011</v>
      </c>
      <c r="C104" s="16" t="s">
        <v>186</v>
      </c>
      <c r="D104" s="17" t="s">
        <v>40</v>
      </c>
      <c r="E104" s="37">
        <v>60090</v>
      </c>
      <c r="F104" s="38">
        <v>19396.2</v>
      </c>
      <c r="G104" s="39"/>
      <c r="H104" s="39"/>
      <c r="I104" s="26"/>
      <c r="J104" s="24">
        <v>0</v>
      </c>
      <c r="K104" s="24">
        <f t="shared" si="4"/>
        <v>19396.2</v>
      </c>
      <c r="L104" s="14">
        <v>45799</v>
      </c>
      <c r="M104" s="2"/>
    </row>
    <row r="105" s="1" customFormat="1" spans="6:11">
      <c r="F105" s="36">
        <f t="shared" ref="F105:K105" si="5">SUM(F98:F104)</f>
        <v>157584.35</v>
      </c>
      <c r="G105" s="2"/>
      <c r="H105" s="2"/>
      <c r="I105" s="2"/>
      <c r="J105" s="36">
        <f t="shared" si="5"/>
        <v>0</v>
      </c>
      <c r="K105" s="36">
        <f t="shared" si="5"/>
        <v>157584.35</v>
      </c>
    </row>
    <row r="107" s="1" customFormat="1" spans="1:4">
      <c r="A107" s="2" t="s">
        <v>21</v>
      </c>
      <c r="D107" s="2" t="s">
        <v>22</v>
      </c>
    </row>
    <row r="108" s="1" customFormat="1" spans="1:1">
      <c r="A108" s="2"/>
    </row>
    <row r="109" s="1" customFormat="1" spans="1:1">
      <c r="A109" s="2"/>
    </row>
    <row r="110" s="1" customFormat="1" spans="1:4">
      <c r="A110" s="2" t="s">
        <v>24</v>
      </c>
      <c r="D110" s="2" t="s">
        <v>25</v>
      </c>
    </row>
    <row r="111" s="1" customFormat="1" spans="1:4">
      <c r="A111" s="1" t="s">
        <v>27</v>
      </c>
      <c r="D111" s="1" t="s">
        <v>28</v>
      </c>
    </row>
  </sheetData>
  <mergeCells count="52">
    <mergeCell ref="G4:J4"/>
    <mergeCell ref="G38:J38"/>
    <mergeCell ref="G70:J70"/>
    <mergeCell ref="G95:J95"/>
    <mergeCell ref="A4:A6"/>
    <mergeCell ref="A38:A40"/>
    <mergeCell ref="A70:A72"/>
    <mergeCell ref="A95:A97"/>
    <mergeCell ref="B4:B6"/>
    <mergeCell ref="B38:B40"/>
    <mergeCell ref="B70:B72"/>
    <mergeCell ref="B95:B97"/>
    <mergeCell ref="C4:C6"/>
    <mergeCell ref="C38:C40"/>
    <mergeCell ref="C70:C72"/>
    <mergeCell ref="C95:C97"/>
    <mergeCell ref="D4:D6"/>
    <mergeCell ref="D38:D40"/>
    <mergeCell ref="D70:D72"/>
    <mergeCell ref="D95:D97"/>
    <mergeCell ref="E4:E6"/>
    <mergeCell ref="E38:E40"/>
    <mergeCell ref="E70:E72"/>
    <mergeCell ref="E95:E97"/>
    <mergeCell ref="F4:F6"/>
    <mergeCell ref="F38:F40"/>
    <mergeCell ref="F70:F72"/>
    <mergeCell ref="F95:F97"/>
    <mergeCell ref="G5:G6"/>
    <mergeCell ref="G39:G40"/>
    <mergeCell ref="G71:G72"/>
    <mergeCell ref="G96:G97"/>
    <mergeCell ref="H5:H6"/>
    <mergeCell ref="H39:H40"/>
    <mergeCell ref="H71:H72"/>
    <mergeCell ref="H96:H97"/>
    <mergeCell ref="I5:I6"/>
    <mergeCell ref="I39:I40"/>
    <mergeCell ref="I71:I72"/>
    <mergeCell ref="I96:I97"/>
    <mergeCell ref="J5:J6"/>
    <mergeCell ref="J39:J40"/>
    <mergeCell ref="J71:J72"/>
    <mergeCell ref="J96:J97"/>
    <mergeCell ref="K4:K6"/>
    <mergeCell ref="K38:K40"/>
    <mergeCell ref="K70:K72"/>
    <mergeCell ref="K95:K97"/>
    <mergeCell ref="L4:L6"/>
    <mergeCell ref="L38:L40"/>
    <mergeCell ref="L70:L72"/>
    <mergeCell ref="L95:L97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9"/>
  <sheetViews>
    <sheetView zoomScale="130" zoomScaleNormal="130" topLeftCell="A94" workbookViewId="0">
      <selection activeCell="E114" sqref="E11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" style="1" customWidth="1"/>
    <col min="4" max="4" width="13.4095238095238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45803</v>
      </c>
      <c r="B7" s="15">
        <v>21012</v>
      </c>
      <c r="C7" s="16" t="s">
        <v>187</v>
      </c>
      <c r="D7" s="17" t="s">
        <v>16</v>
      </c>
      <c r="E7" s="15">
        <v>60044</v>
      </c>
      <c r="F7" s="35">
        <v>33996.2</v>
      </c>
      <c r="G7" s="19"/>
      <c r="H7" s="19"/>
      <c r="I7" s="14"/>
      <c r="J7" s="35">
        <v>0</v>
      </c>
      <c r="K7" s="24">
        <f>F7+J7</f>
        <v>33996.2</v>
      </c>
      <c r="L7" s="14">
        <v>45803</v>
      </c>
      <c r="M7" s="2"/>
    </row>
    <row r="8" spans="1:13">
      <c r="A8" s="14">
        <v>45803</v>
      </c>
      <c r="B8" s="15">
        <v>21013</v>
      </c>
      <c r="C8" s="16" t="s">
        <v>188</v>
      </c>
      <c r="D8" s="17" t="s">
        <v>16</v>
      </c>
      <c r="E8" s="15">
        <v>60103</v>
      </c>
      <c r="F8" s="35">
        <v>7728.2</v>
      </c>
      <c r="G8" s="19"/>
      <c r="H8" s="19"/>
      <c r="I8" s="14"/>
      <c r="J8" s="35">
        <v>0</v>
      </c>
      <c r="K8" s="24">
        <f>F8+J8</f>
        <v>7728.2</v>
      </c>
      <c r="L8" s="14">
        <v>45803</v>
      </c>
      <c r="M8" s="2"/>
    </row>
    <row r="9" spans="6:11">
      <c r="F9" s="36">
        <f>SUM(F7:F8)</f>
        <v>41724.4</v>
      </c>
      <c r="G9" s="2"/>
      <c r="H9" s="2"/>
      <c r="I9" s="2"/>
      <c r="J9" s="40">
        <f>SUM(J7:J8)</f>
        <v>0</v>
      </c>
      <c r="K9" s="36">
        <f>SUM(K7:K8)</f>
        <v>41724.4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>
        <v>41</v>
      </c>
      <c r="K14" s="44">
        <f t="shared" ref="K14:K25" si="0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>
        <v>1</v>
      </c>
      <c r="K15" s="44">
        <f t="shared" si="0"/>
        <v>41000</v>
      </c>
    </row>
    <row r="16" spans="1:11">
      <c r="A16" s="2"/>
      <c r="G16" s="2"/>
      <c r="I16" s="42">
        <v>200</v>
      </c>
      <c r="J16" s="43"/>
      <c r="K16" s="44">
        <f t="shared" si="0"/>
        <v>500</v>
      </c>
    </row>
    <row r="17" spans="1:11">
      <c r="A17" s="2"/>
      <c r="G17" s="2" t="s">
        <v>23</v>
      </c>
      <c r="I17" s="42">
        <v>100</v>
      </c>
      <c r="J17" s="43">
        <v>2</v>
      </c>
      <c r="K17" s="44">
        <f t="shared" si="0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0"/>
        <v>200</v>
      </c>
    </row>
    <row r="19" spans="1:11">
      <c r="A19" s="1" t="s">
        <v>27</v>
      </c>
      <c r="D19" s="1" t="s">
        <v>28</v>
      </c>
      <c r="I19" s="42">
        <v>20</v>
      </c>
      <c r="J19" s="43">
        <v>1</v>
      </c>
      <c r="K19" s="44">
        <f t="shared" si="0"/>
        <v>0</v>
      </c>
    </row>
    <row r="20" spans="9:11">
      <c r="I20" s="42">
        <v>10</v>
      </c>
      <c r="J20" s="43"/>
      <c r="K20" s="44">
        <f t="shared" si="0"/>
        <v>20</v>
      </c>
    </row>
    <row r="21" spans="9:11">
      <c r="I21" s="42">
        <v>5</v>
      </c>
      <c r="J21" s="43"/>
      <c r="K21" s="44">
        <f t="shared" si="0"/>
        <v>0</v>
      </c>
    </row>
    <row r="22" spans="9:11">
      <c r="I22" s="42">
        <v>1</v>
      </c>
      <c r="J22" s="43">
        <v>4</v>
      </c>
      <c r="K22" s="44">
        <f t="shared" si="0"/>
        <v>0</v>
      </c>
    </row>
    <row r="23" spans="9:11">
      <c r="I23" s="42">
        <v>0.25</v>
      </c>
      <c r="J23" s="43">
        <v>1</v>
      </c>
      <c r="K23" s="44">
        <f t="shared" si="0"/>
        <v>4</v>
      </c>
    </row>
    <row r="24" spans="9:11">
      <c r="I24" s="45">
        <v>0.05</v>
      </c>
      <c r="J24" s="43">
        <v>3</v>
      </c>
      <c r="K24" s="44">
        <f t="shared" si="0"/>
        <v>0.25</v>
      </c>
    </row>
    <row r="25" spans="9:11">
      <c r="I25" s="2" t="s">
        <v>29</v>
      </c>
      <c r="K25" s="44">
        <f t="shared" si="0"/>
        <v>0.15</v>
      </c>
    </row>
    <row r="26" spans="9:11">
      <c r="I26" s="2" t="s">
        <v>30</v>
      </c>
      <c r="K26" s="46">
        <f>SUM(K14:K25)</f>
        <v>41724.4</v>
      </c>
    </row>
    <row r="27" spans="11:11">
      <c r="K27" s="47">
        <f>J9</f>
        <v>0</v>
      </c>
    </row>
    <row r="28" ht="9.75" spans="11:11">
      <c r="K28" s="48">
        <f>SUM(K26:K27)</f>
        <v>41724.4</v>
      </c>
    </row>
    <row r="29" ht="9.75"/>
    <row r="40" spans="1:1">
      <c r="A40" s="2" t="s">
        <v>0</v>
      </c>
    </row>
    <row r="41" spans="1:1">
      <c r="A41" s="2" t="s">
        <v>1</v>
      </c>
    </row>
    <row r="43" spans="1:12">
      <c r="A43" s="3" t="s">
        <v>2</v>
      </c>
      <c r="B43" s="3" t="s">
        <v>3</v>
      </c>
      <c r="C43" s="3" t="s">
        <v>4</v>
      </c>
      <c r="D43" s="3" t="s">
        <v>5</v>
      </c>
      <c r="E43" s="3" t="s">
        <v>6</v>
      </c>
      <c r="F43" s="3" t="s">
        <v>7</v>
      </c>
      <c r="G43" s="4" t="s">
        <v>8</v>
      </c>
      <c r="H43" s="5"/>
      <c r="I43" s="5"/>
      <c r="J43" s="22"/>
      <c r="K43" s="3" t="s">
        <v>9</v>
      </c>
      <c r="L43" s="3" t="s">
        <v>10</v>
      </c>
    </row>
    <row r="44" spans="1:12">
      <c r="A44" s="6"/>
      <c r="B44" s="6"/>
      <c r="C44" s="6"/>
      <c r="D44" s="6"/>
      <c r="E44" s="6"/>
      <c r="F44" s="6"/>
      <c r="G44" s="3" t="s">
        <v>11</v>
      </c>
      <c r="H44" s="3" t="s">
        <v>12</v>
      </c>
      <c r="I44" s="3" t="s">
        <v>13</v>
      </c>
      <c r="J44" s="3" t="s">
        <v>14</v>
      </c>
      <c r="K44" s="6"/>
      <c r="L44" s="6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3">
      <c r="A46" s="14">
        <v>45800</v>
      </c>
      <c r="B46" s="15">
        <v>21004</v>
      </c>
      <c r="C46" s="16" t="s">
        <v>189</v>
      </c>
      <c r="D46" s="17" t="s">
        <v>40</v>
      </c>
      <c r="E46" s="15">
        <v>60104</v>
      </c>
      <c r="F46" s="35"/>
      <c r="G46" s="19" t="s">
        <v>120</v>
      </c>
      <c r="H46" s="19">
        <v>6000286081</v>
      </c>
      <c r="I46" s="14">
        <v>45799</v>
      </c>
      <c r="J46" s="35">
        <v>28516.2</v>
      </c>
      <c r="K46" s="24">
        <f>F46+J46</f>
        <v>28516.2</v>
      </c>
      <c r="L46" s="14">
        <v>45803</v>
      </c>
      <c r="M46" s="2"/>
    </row>
    <row r="47" spans="1:13">
      <c r="A47" s="14"/>
      <c r="B47" s="15"/>
      <c r="C47" s="16"/>
      <c r="D47" s="17"/>
      <c r="E47" s="15"/>
      <c r="F47" s="35"/>
      <c r="G47" s="19"/>
      <c r="H47" s="19"/>
      <c r="I47" s="14"/>
      <c r="J47" s="35"/>
      <c r="K47" s="24"/>
      <c r="L47" s="14"/>
      <c r="M47" s="2"/>
    </row>
    <row r="48" spans="6:11">
      <c r="F48" s="36">
        <f t="shared" ref="F48:K48" si="1">SUM(F46:F47)</f>
        <v>0</v>
      </c>
      <c r="G48" s="2"/>
      <c r="H48" s="2"/>
      <c r="I48" s="2"/>
      <c r="J48" s="40">
        <f t="shared" si="1"/>
        <v>28516.2</v>
      </c>
      <c r="K48" s="36">
        <f t="shared" si="1"/>
        <v>28516.2</v>
      </c>
    </row>
    <row r="49" spans="6:11">
      <c r="F49" s="36"/>
      <c r="G49" s="2"/>
      <c r="H49" s="2"/>
      <c r="I49" s="2"/>
      <c r="J49" s="36"/>
      <c r="K49" s="36"/>
    </row>
    <row r="50" spans="6:11">
      <c r="F50" s="36"/>
      <c r="I50" s="1" t="s">
        <v>13</v>
      </c>
      <c r="K50" s="36"/>
    </row>
    <row r="51" spans="8:10">
      <c r="H51" s="2" t="s">
        <v>17</v>
      </c>
      <c r="J51" s="41" t="s">
        <v>18</v>
      </c>
    </row>
    <row r="52" spans="11:11">
      <c r="K52" s="41" t="s">
        <v>19</v>
      </c>
    </row>
    <row r="53" spans="7:11">
      <c r="G53" s="2" t="s">
        <v>20</v>
      </c>
      <c r="I53" s="42">
        <v>1000</v>
      </c>
      <c r="J53" s="43"/>
      <c r="K53" s="44">
        <f t="shared" ref="K53:K64" si="2">J52*I52</f>
        <v>0</v>
      </c>
    </row>
    <row r="54" spans="1:11">
      <c r="A54" s="2" t="s">
        <v>21</v>
      </c>
      <c r="D54" s="2" t="s">
        <v>22</v>
      </c>
      <c r="G54" s="2"/>
      <c r="I54" s="42">
        <v>500</v>
      </c>
      <c r="J54" s="43"/>
      <c r="K54" s="44">
        <f t="shared" si="2"/>
        <v>0</v>
      </c>
    </row>
    <row r="55" spans="1:11">
      <c r="A55" s="2"/>
      <c r="G55" s="2"/>
      <c r="I55" s="42">
        <v>200</v>
      </c>
      <c r="J55" s="43"/>
      <c r="K55" s="44">
        <f t="shared" si="2"/>
        <v>0</v>
      </c>
    </row>
    <row r="56" spans="1:11">
      <c r="A56" s="2"/>
      <c r="G56" s="2" t="s">
        <v>23</v>
      </c>
      <c r="I56" s="42">
        <v>100</v>
      </c>
      <c r="J56" s="43"/>
      <c r="K56" s="44">
        <f t="shared" si="2"/>
        <v>0</v>
      </c>
    </row>
    <row r="57" spans="1:11">
      <c r="A57" s="2" t="s">
        <v>24</v>
      </c>
      <c r="D57" s="2" t="s">
        <v>25</v>
      </c>
      <c r="G57" s="1" t="s">
        <v>26</v>
      </c>
      <c r="I57" s="42">
        <v>50</v>
      </c>
      <c r="J57" s="43"/>
      <c r="K57" s="44">
        <f t="shared" si="2"/>
        <v>0</v>
      </c>
    </row>
    <row r="58" spans="1:11">
      <c r="A58" s="1" t="s">
        <v>27</v>
      </c>
      <c r="D58" s="1" t="s">
        <v>28</v>
      </c>
      <c r="I58" s="42">
        <v>20</v>
      </c>
      <c r="J58" s="43"/>
      <c r="K58" s="44">
        <f t="shared" si="2"/>
        <v>0</v>
      </c>
    </row>
    <row r="59" spans="9:11">
      <c r="I59" s="42">
        <v>10</v>
      </c>
      <c r="J59" s="43"/>
      <c r="K59" s="44">
        <f t="shared" si="2"/>
        <v>0</v>
      </c>
    </row>
    <row r="60" spans="9:11">
      <c r="I60" s="42">
        <v>5</v>
      </c>
      <c r="J60" s="43"/>
      <c r="K60" s="44">
        <f t="shared" si="2"/>
        <v>0</v>
      </c>
    </row>
    <row r="61" spans="9:11">
      <c r="I61" s="42">
        <v>1</v>
      </c>
      <c r="J61" s="43"/>
      <c r="K61" s="44">
        <f t="shared" si="2"/>
        <v>0</v>
      </c>
    </row>
    <row r="62" spans="9:11">
      <c r="I62" s="42">
        <v>0.25</v>
      </c>
      <c r="J62" s="43"/>
      <c r="K62" s="44">
        <f t="shared" si="2"/>
        <v>0</v>
      </c>
    </row>
    <row r="63" spans="9:11">
      <c r="I63" s="45">
        <v>0.05</v>
      </c>
      <c r="J63" s="43"/>
      <c r="K63" s="44">
        <f t="shared" si="2"/>
        <v>0</v>
      </c>
    </row>
    <row r="64" spans="9:11">
      <c r="I64" s="2" t="s">
        <v>29</v>
      </c>
      <c r="K64" s="44">
        <f t="shared" si="2"/>
        <v>0</v>
      </c>
    </row>
    <row r="65" spans="9:11">
      <c r="I65" s="2" t="s">
        <v>30</v>
      </c>
      <c r="K65" s="46">
        <f>SUM(K53:K64)</f>
        <v>0</v>
      </c>
    </row>
    <row r="66" spans="11:11">
      <c r="K66" s="47">
        <f>J48</f>
        <v>28516.2</v>
      </c>
    </row>
    <row r="67" ht="9.75" spans="11:11">
      <c r="K67" s="48">
        <f>SUM(K65:K66)</f>
        <v>28516.2</v>
      </c>
    </row>
    <row r="68" ht="9.75"/>
    <row r="71" s="1" customFormat="1" spans="1:1">
      <c r="A71" s="2" t="s">
        <v>0</v>
      </c>
    </row>
    <row r="72" s="1" customFormat="1" spans="1:1">
      <c r="A72" s="2" t="s">
        <v>1</v>
      </c>
    </row>
    <row r="74" s="1" customFormat="1" spans="1:12">
      <c r="A74" s="3" t="s">
        <v>2</v>
      </c>
      <c r="B74" s="3" t="s">
        <v>3</v>
      </c>
      <c r="C74" s="3" t="s">
        <v>4</v>
      </c>
      <c r="D74" s="3" t="s">
        <v>5</v>
      </c>
      <c r="E74" s="3" t="s">
        <v>6</v>
      </c>
      <c r="F74" s="3" t="s">
        <v>7</v>
      </c>
      <c r="G74" s="4" t="s">
        <v>8</v>
      </c>
      <c r="H74" s="5"/>
      <c r="I74" s="5"/>
      <c r="J74" s="22"/>
      <c r="K74" s="3" t="s">
        <v>9</v>
      </c>
      <c r="L74" s="3" t="s">
        <v>10</v>
      </c>
    </row>
    <row r="75" s="1" customFormat="1" spans="1:12">
      <c r="A75" s="6"/>
      <c r="B75" s="6"/>
      <c r="C75" s="6"/>
      <c r="D75" s="6"/>
      <c r="E75" s="6"/>
      <c r="F75" s="6"/>
      <c r="G75" s="3" t="s">
        <v>11</v>
      </c>
      <c r="H75" s="3" t="s">
        <v>12</v>
      </c>
      <c r="I75" s="3" t="s">
        <v>13</v>
      </c>
      <c r="J75" s="3" t="s">
        <v>14</v>
      </c>
      <c r="K75" s="6"/>
      <c r="L75" s="6"/>
    </row>
    <row r="76" s="1" customFormat="1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="1" customFormat="1" spans="1:13">
      <c r="A77" s="14">
        <v>45803</v>
      </c>
      <c r="B77" s="15">
        <v>21014</v>
      </c>
      <c r="C77" s="16" t="s">
        <v>190</v>
      </c>
      <c r="D77" s="17" t="s">
        <v>16</v>
      </c>
      <c r="E77" s="37">
        <v>60091</v>
      </c>
      <c r="F77" s="38">
        <v>36392.4</v>
      </c>
      <c r="G77" s="39"/>
      <c r="H77" s="39"/>
      <c r="I77" s="26"/>
      <c r="J77" s="24">
        <v>0</v>
      </c>
      <c r="K77" s="24">
        <f t="shared" ref="K77:K84" si="3">J77+F77</f>
        <v>36392.4</v>
      </c>
      <c r="L77" s="14">
        <v>45799</v>
      </c>
      <c r="M77" s="2"/>
    </row>
    <row r="78" s="1" customFormat="1" spans="1:13">
      <c r="A78" s="14">
        <v>45803</v>
      </c>
      <c r="B78" s="15">
        <v>21015</v>
      </c>
      <c r="C78" s="16" t="s">
        <v>191</v>
      </c>
      <c r="D78" s="17" t="s">
        <v>16</v>
      </c>
      <c r="E78" s="37">
        <v>60093</v>
      </c>
      <c r="F78" s="38"/>
      <c r="G78" s="39"/>
      <c r="H78" s="39"/>
      <c r="I78" s="26"/>
      <c r="J78" s="24">
        <v>1458030.6</v>
      </c>
      <c r="K78" s="24">
        <f t="shared" si="3"/>
        <v>1458030.6</v>
      </c>
      <c r="L78" s="14">
        <v>45799</v>
      </c>
      <c r="M78" s="2"/>
    </row>
    <row r="79" s="1" customFormat="1" spans="1:13">
      <c r="A79" s="14">
        <v>45803</v>
      </c>
      <c r="B79" s="15">
        <v>21016</v>
      </c>
      <c r="C79" s="16" t="s">
        <v>192</v>
      </c>
      <c r="D79" s="17" t="s">
        <v>16</v>
      </c>
      <c r="E79" s="37">
        <v>60095</v>
      </c>
      <c r="F79" s="38">
        <v>67992.4</v>
      </c>
      <c r="G79" s="39"/>
      <c r="H79" s="39"/>
      <c r="I79" s="26"/>
      <c r="J79" s="24">
        <v>0</v>
      </c>
      <c r="K79" s="24">
        <f t="shared" si="3"/>
        <v>67992.4</v>
      </c>
      <c r="L79" s="14">
        <v>45799</v>
      </c>
      <c r="M79" s="2"/>
    </row>
    <row r="80" s="1" customFormat="1" spans="1:13">
      <c r="A80" s="14">
        <v>45803</v>
      </c>
      <c r="B80" s="15">
        <v>21017</v>
      </c>
      <c r="C80" s="16" t="s">
        <v>48</v>
      </c>
      <c r="D80" s="17" t="s">
        <v>16</v>
      </c>
      <c r="E80" s="37">
        <v>60094</v>
      </c>
      <c r="F80" s="38">
        <v>15590</v>
      </c>
      <c r="G80" s="39"/>
      <c r="H80" s="39"/>
      <c r="I80" s="26"/>
      <c r="J80" s="24">
        <v>0</v>
      </c>
      <c r="K80" s="24">
        <f t="shared" si="3"/>
        <v>15590</v>
      </c>
      <c r="L80" s="14">
        <v>45799</v>
      </c>
      <c r="M80" s="2"/>
    </row>
    <row r="81" s="1" customFormat="1" spans="1:13">
      <c r="A81" s="14">
        <v>45803</v>
      </c>
      <c r="B81" s="15">
        <v>21018</v>
      </c>
      <c r="C81" s="16" t="s">
        <v>193</v>
      </c>
      <c r="D81" s="17" t="s">
        <v>16</v>
      </c>
      <c r="E81" s="37">
        <v>60099</v>
      </c>
      <c r="F81" s="38">
        <v>44512.4</v>
      </c>
      <c r="G81" s="39"/>
      <c r="H81" s="39"/>
      <c r="I81" s="26"/>
      <c r="J81" s="24">
        <v>0</v>
      </c>
      <c r="K81" s="24">
        <f t="shared" si="3"/>
        <v>44512.4</v>
      </c>
      <c r="L81" s="14">
        <v>45800</v>
      </c>
      <c r="M81" s="2"/>
    </row>
    <row r="82" s="1" customFormat="1" spans="1:13">
      <c r="A82" s="14">
        <v>45803</v>
      </c>
      <c r="B82" s="15">
        <v>21019</v>
      </c>
      <c r="C82" s="16" t="s">
        <v>194</v>
      </c>
      <c r="D82" s="17" t="s">
        <v>16</v>
      </c>
      <c r="E82" s="37">
        <v>60098</v>
      </c>
      <c r="F82" s="38">
        <v>100000</v>
      </c>
      <c r="G82" s="39"/>
      <c r="H82" s="39"/>
      <c r="I82" s="26"/>
      <c r="J82" s="24">
        <v>0</v>
      </c>
      <c r="K82" s="24">
        <f t="shared" si="3"/>
        <v>100000</v>
      </c>
      <c r="L82" s="14">
        <v>45800</v>
      </c>
      <c r="M82" s="2"/>
    </row>
    <row r="83" s="1" customFormat="1" spans="1:13">
      <c r="A83" s="14">
        <v>45803</v>
      </c>
      <c r="B83" s="15">
        <v>21020</v>
      </c>
      <c r="C83" s="16" t="s">
        <v>195</v>
      </c>
      <c r="D83" s="17" t="s">
        <v>16</v>
      </c>
      <c r="E83" s="37">
        <v>60096</v>
      </c>
      <c r="F83" s="38">
        <v>18608.2</v>
      </c>
      <c r="G83" s="39"/>
      <c r="H83" s="39"/>
      <c r="I83" s="26"/>
      <c r="J83" s="24">
        <v>0</v>
      </c>
      <c r="K83" s="24">
        <f t="shared" si="3"/>
        <v>18608.2</v>
      </c>
      <c r="L83" s="14">
        <v>45800</v>
      </c>
      <c r="M83" s="2"/>
    </row>
    <row r="84" s="1" customFormat="1" spans="1:13">
      <c r="A84" s="14">
        <v>45803</v>
      </c>
      <c r="B84" s="15">
        <v>21021</v>
      </c>
      <c r="C84" s="16" t="s">
        <v>196</v>
      </c>
      <c r="D84" s="17" t="s">
        <v>40</v>
      </c>
      <c r="E84" s="37">
        <v>60092</v>
      </c>
      <c r="F84" s="38">
        <v>19396.2</v>
      </c>
      <c r="G84" s="39"/>
      <c r="H84" s="39"/>
      <c r="I84" s="26"/>
      <c r="J84" s="24">
        <v>0</v>
      </c>
      <c r="K84" s="24">
        <f t="shared" si="3"/>
        <v>19396.2</v>
      </c>
      <c r="L84" s="14">
        <v>45799</v>
      </c>
      <c r="M84" s="2"/>
    </row>
    <row r="85" s="1" customFormat="1" spans="6:11">
      <c r="F85" s="36">
        <f>SUM(F77:F84)</f>
        <v>302491.6</v>
      </c>
      <c r="G85" s="2"/>
      <c r="H85" s="2"/>
      <c r="I85" s="2"/>
      <c r="J85" s="36">
        <f>SUM(J77:J84)</f>
        <v>1458030.6</v>
      </c>
      <c r="K85" s="36">
        <f>SUM(K77:K84)</f>
        <v>1760522.2</v>
      </c>
    </row>
    <row r="87" s="1" customFormat="1" spans="1:4">
      <c r="A87" s="2" t="s">
        <v>21</v>
      </c>
      <c r="D87" s="2" t="s">
        <v>22</v>
      </c>
    </row>
    <row r="88" s="1" customFormat="1" spans="1:1">
      <c r="A88" s="2"/>
    </row>
    <row r="89" s="1" customFormat="1" spans="1:1">
      <c r="A89" s="2"/>
    </row>
    <row r="90" s="1" customFormat="1" spans="1:4">
      <c r="A90" s="2" t="s">
        <v>24</v>
      </c>
      <c r="D90" s="2" t="s">
        <v>25</v>
      </c>
    </row>
    <row r="91" s="1" customFormat="1" spans="1:4">
      <c r="A91" s="1" t="s">
        <v>27</v>
      </c>
      <c r="D91" s="1" t="s">
        <v>28</v>
      </c>
    </row>
    <row r="98" s="1" customFormat="1" spans="1:1">
      <c r="A98" s="2" t="s">
        <v>0</v>
      </c>
    </row>
    <row r="99" s="1" customFormat="1" spans="1:1">
      <c r="A99" s="2" t="s">
        <v>1</v>
      </c>
    </row>
    <row r="101" s="1" customFormat="1" spans="1:12">
      <c r="A101" s="3" t="s">
        <v>2</v>
      </c>
      <c r="B101" s="3" t="s">
        <v>3</v>
      </c>
      <c r="C101" s="3" t="s">
        <v>4</v>
      </c>
      <c r="D101" s="3" t="s">
        <v>5</v>
      </c>
      <c r="E101" s="3" t="s">
        <v>6</v>
      </c>
      <c r="F101" s="3" t="s">
        <v>7</v>
      </c>
      <c r="G101" s="4" t="s">
        <v>8</v>
      </c>
      <c r="H101" s="5"/>
      <c r="I101" s="5"/>
      <c r="J101" s="22"/>
      <c r="K101" s="3" t="s">
        <v>9</v>
      </c>
      <c r="L101" s="3" t="s">
        <v>10</v>
      </c>
    </row>
    <row r="102" s="1" customFormat="1" spans="1:12">
      <c r="A102" s="6"/>
      <c r="B102" s="6"/>
      <c r="C102" s="6"/>
      <c r="D102" s="6"/>
      <c r="E102" s="6"/>
      <c r="F102" s="6"/>
      <c r="G102" s="3" t="s">
        <v>11</v>
      </c>
      <c r="H102" s="3" t="s">
        <v>12</v>
      </c>
      <c r="I102" s="3" t="s">
        <v>13</v>
      </c>
      <c r="J102" s="3" t="s">
        <v>14</v>
      </c>
      <c r="K102" s="6"/>
      <c r="L102" s="6"/>
    </row>
    <row r="103" s="1" customFormat="1" spans="1:1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="1" customFormat="1" spans="1:13">
      <c r="A104" s="14">
        <v>45803</v>
      </c>
      <c r="B104" s="15">
        <v>21022</v>
      </c>
      <c r="C104" s="16" t="s">
        <v>197</v>
      </c>
      <c r="D104" s="17" t="s">
        <v>47</v>
      </c>
      <c r="E104" s="37">
        <v>59608</v>
      </c>
      <c r="F104" s="38">
        <v>20000</v>
      </c>
      <c r="G104" s="39"/>
      <c r="H104" s="39"/>
      <c r="I104" s="26"/>
      <c r="J104" s="24">
        <v>0</v>
      </c>
      <c r="K104" s="24">
        <f t="shared" ref="K104:K112" si="4">J104+F104</f>
        <v>20000</v>
      </c>
      <c r="L104" s="14">
        <v>45803</v>
      </c>
      <c r="M104" s="2"/>
    </row>
    <row r="105" s="1" customFormat="1" spans="1:13">
      <c r="A105" s="14">
        <v>45803</v>
      </c>
      <c r="B105" s="15">
        <v>21023</v>
      </c>
      <c r="C105" s="16" t="s">
        <v>198</v>
      </c>
      <c r="D105" s="17" t="s">
        <v>16</v>
      </c>
      <c r="E105" s="37">
        <v>59386</v>
      </c>
      <c r="F105" s="38">
        <v>16500</v>
      </c>
      <c r="G105" s="39"/>
      <c r="H105" s="39"/>
      <c r="I105" s="26"/>
      <c r="J105" s="24">
        <v>0</v>
      </c>
      <c r="K105" s="24">
        <f t="shared" si="4"/>
        <v>16500</v>
      </c>
      <c r="L105" s="14">
        <v>45803</v>
      </c>
      <c r="M105" s="2"/>
    </row>
    <row r="106" s="1" customFormat="1" spans="1:13">
      <c r="A106" s="14">
        <v>45803</v>
      </c>
      <c r="B106" s="15">
        <v>21024</v>
      </c>
      <c r="C106" s="16" t="s">
        <v>199</v>
      </c>
      <c r="D106" s="17" t="s">
        <v>16</v>
      </c>
      <c r="E106" s="37">
        <v>60097</v>
      </c>
      <c r="F106" s="38"/>
      <c r="G106" s="39"/>
      <c r="H106" s="39"/>
      <c r="I106" s="26"/>
      <c r="J106" s="24">
        <v>79028.2</v>
      </c>
      <c r="K106" s="24">
        <f t="shared" si="4"/>
        <v>79028.2</v>
      </c>
      <c r="L106" s="14">
        <v>45803</v>
      </c>
      <c r="M106" s="2"/>
    </row>
    <row r="107" s="1" customFormat="1" spans="1:13">
      <c r="A107" s="14">
        <v>45803</v>
      </c>
      <c r="B107" s="15">
        <v>21025</v>
      </c>
      <c r="C107" s="16" t="s">
        <v>200</v>
      </c>
      <c r="D107" s="17" t="s">
        <v>40</v>
      </c>
      <c r="E107" s="37">
        <v>60063</v>
      </c>
      <c r="F107" s="38">
        <v>20876.2</v>
      </c>
      <c r="G107" s="39"/>
      <c r="H107" s="39"/>
      <c r="I107" s="26"/>
      <c r="J107" s="24">
        <v>0</v>
      </c>
      <c r="K107" s="24">
        <f t="shared" si="4"/>
        <v>20876.2</v>
      </c>
      <c r="L107" s="14">
        <v>45803</v>
      </c>
      <c r="M107" s="2"/>
    </row>
    <row r="108" s="1" customFormat="1" spans="1:13">
      <c r="A108" s="14">
        <v>45803</v>
      </c>
      <c r="B108" s="15">
        <v>21026</v>
      </c>
      <c r="C108" s="16" t="s">
        <v>201</v>
      </c>
      <c r="D108" s="17" t="s">
        <v>16</v>
      </c>
      <c r="E108" s="37">
        <v>60107</v>
      </c>
      <c r="F108" s="38">
        <v>32992.4</v>
      </c>
      <c r="G108" s="39"/>
      <c r="H108" s="39"/>
      <c r="I108" s="26"/>
      <c r="J108" s="24">
        <v>0</v>
      </c>
      <c r="K108" s="24">
        <f t="shared" si="4"/>
        <v>32992.4</v>
      </c>
      <c r="L108" s="14">
        <v>45803</v>
      </c>
      <c r="M108" s="2"/>
    </row>
    <row r="109" s="1" customFormat="1" spans="1:13">
      <c r="A109" s="14">
        <v>45803</v>
      </c>
      <c r="B109" s="15">
        <v>21027</v>
      </c>
      <c r="C109" s="16" t="s">
        <v>202</v>
      </c>
      <c r="D109" s="17" t="s">
        <v>40</v>
      </c>
      <c r="E109" s="37">
        <v>60106</v>
      </c>
      <c r="F109" s="38">
        <v>29012.2</v>
      </c>
      <c r="G109" s="39"/>
      <c r="H109" s="39"/>
      <c r="I109" s="26"/>
      <c r="J109" s="24">
        <v>0</v>
      </c>
      <c r="K109" s="24">
        <f t="shared" si="4"/>
        <v>29012.2</v>
      </c>
      <c r="L109" s="14">
        <v>45801</v>
      </c>
      <c r="M109" s="2"/>
    </row>
    <row r="110" s="1" customFormat="1" spans="1:13">
      <c r="A110" s="14">
        <v>45803</v>
      </c>
      <c r="B110" s="15">
        <v>21027</v>
      </c>
      <c r="C110" s="16" t="s">
        <v>202</v>
      </c>
      <c r="D110" s="17" t="s">
        <v>68</v>
      </c>
      <c r="E110" s="37">
        <v>60106</v>
      </c>
      <c r="F110" s="38">
        <v>2.8</v>
      </c>
      <c r="G110" s="39"/>
      <c r="H110" s="39"/>
      <c r="I110" s="26"/>
      <c r="J110" s="24">
        <v>0</v>
      </c>
      <c r="K110" s="24">
        <f t="shared" si="4"/>
        <v>2.8</v>
      </c>
      <c r="L110" s="14">
        <v>45801</v>
      </c>
      <c r="M110" s="2"/>
    </row>
    <row r="111" s="1" customFormat="1" spans="1:13">
      <c r="A111" s="14">
        <v>45803</v>
      </c>
      <c r="B111" s="15">
        <v>21028</v>
      </c>
      <c r="C111" s="16" t="s">
        <v>203</v>
      </c>
      <c r="D111" s="17" t="s">
        <v>40</v>
      </c>
      <c r="E111" s="37">
        <v>60110</v>
      </c>
      <c r="F111" s="38"/>
      <c r="G111" s="39"/>
      <c r="H111" s="39"/>
      <c r="I111" s="26"/>
      <c r="J111" s="24">
        <v>59276.2</v>
      </c>
      <c r="K111" s="24">
        <f t="shared" si="4"/>
        <v>59276.2</v>
      </c>
      <c r="L111" s="14">
        <v>45803</v>
      </c>
      <c r="M111" s="2"/>
    </row>
    <row r="112" s="1" customFormat="1" spans="1:13">
      <c r="A112" s="14">
        <v>45803</v>
      </c>
      <c r="B112" s="15">
        <v>21029</v>
      </c>
      <c r="C112" s="16" t="s">
        <v>56</v>
      </c>
      <c r="D112" s="17" t="s">
        <v>16</v>
      </c>
      <c r="E112" s="37">
        <v>60100</v>
      </c>
      <c r="F112" s="38"/>
      <c r="G112" s="39"/>
      <c r="H112" s="39"/>
      <c r="I112" s="26"/>
      <c r="J112" s="24">
        <v>117796.2</v>
      </c>
      <c r="K112" s="24">
        <f t="shared" si="4"/>
        <v>117796.2</v>
      </c>
      <c r="L112" s="14">
        <v>45803</v>
      </c>
      <c r="M112" s="2"/>
    </row>
    <row r="113" s="1" customFormat="1" spans="6:11">
      <c r="F113" s="36">
        <f>SUM(F104:F112)</f>
        <v>119383.6</v>
      </c>
      <c r="G113" s="2"/>
      <c r="H113" s="2"/>
      <c r="I113" s="2"/>
      <c r="J113" s="36">
        <f>SUM(J104:J112)</f>
        <v>256100.6</v>
      </c>
      <c r="K113" s="36">
        <f>SUM(K104:K112)</f>
        <v>375484.2</v>
      </c>
    </row>
    <row r="115" s="1" customFormat="1" spans="1:4">
      <c r="A115" s="2" t="s">
        <v>21</v>
      </c>
      <c r="D115" s="2" t="s">
        <v>22</v>
      </c>
    </row>
    <row r="116" s="1" customFormat="1" spans="1:1">
      <c r="A116" s="2"/>
    </row>
    <row r="117" s="1" customFormat="1" spans="1:1">
      <c r="A117" s="2"/>
    </row>
    <row r="118" s="1" customFormat="1" spans="1:4">
      <c r="A118" s="2" t="s">
        <v>24</v>
      </c>
      <c r="D118" s="2" t="s">
        <v>25</v>
      </c>
    </row>
    <row r="119" s="1" customFormat="1" spans="1:4">
      <c r="A119" s="1" t="s">
        <v>27</v>
      </c>
      <c r="D119" s="1" t="s">
        <v>28</v>
      </c>
    </row>
  </sheetData>
  <mergeCells count="52">
    <mergeCell ref="G4:J4"/>
    <mergeCell ref="G43:J43"/>
    <mergeCell ref="G74:J74"/>
    <mergeCell ref="G101:J101"/>
    <mergeCell ref="A4:A6"/>
    <mergeCell ref="A43:A45"/>
    <mergeCell ref="A74:A76"/>
    <mergeCell ref="A101:A103"/>
    <mergeCell ref="B4:B6"/>
    <mergeCell ref="B43:B45"/>
    <mergeCell ref="B74:B76"/>
    <mergeCell ref="B101:B103"/>
    <mergeCell ref="C4:C6"/>
    <mergeCell ref="C43:C45"/>
    <mergeCell ref="C74:C76"/>
    <mergeCell ref="C101:C103"/>
    <mergeCell ref="D4:D6"/>
    <mergeCell ref="D43:D45"/>
    <mergeCell ref="D74:D76"/>
    <mergeCell ref="D101:D103"/>
    <mergeCell ref="E4:E6"/>
    <mergeCell ref="E43:E45"/>
    <mergeCell ref="E74:E76"/>
    <mergeCell ref="E101:E103"/>
    <mergeCell ref="F4:F6"/>
    <mergeCell ref="F43:F45"/>
    <mergeCell ref="F74:F76"/>
    <mergeCell ref="F101:F103"/>
    <mergeCell ref="G5:G6"/>
    <mergeCell ref="G44:G45"/>
    <mergeCell ref="G75:G76"/>
    <mergeCell ref="G102:G103"/>
    <mergeCell ref="H5:H6"/>
    <mergeCell ref="H44:H45"/>
    <mergeCell ref="H75:H76"/>
    <mergeCell ref="H102:H103"/>
    <mergeCell ref="I5:I6"/>
    <mergeCell ref="I44:I45"/>
    <mergeCell ref="I75:I76"/>
    <mergeCell ref="I102:I103"/>
    <mergeCell ref="J5:J6"/>
    <mergeCell ref="J44:J45"/>
    <mergeCell ref="J75:J76"/>
    <mergeCell ref="J102:J103"/>
    <mergeCell ref="K4:K6"/>
    <mergeCell ref="K43:K45"/>
    <mergeCell ref="K74:K76"/>
    <mergeCell ref="K101:K103"/>
    <mergeCell ref="L4:L6"/>
    <mergeCell ref="L43:L45"/>
    <mergeCell ref="L74:L76"/>
    <mergeCell ref="L101:L103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0"/>
  <sheetViews>
    <sheetView zoomScale="130" zoomScaleNormal="130" topLeftCell="A39" workbookViewId="0">
      <selection activeCell="A39" sqref="$A39:$XFD6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45804</v>
      </c>
      <c r="B7" s="15">
        <v>20598</v>
      </c>
      <c r="C7" s="16" t="s">
        <v>204</v>
      </c>
      <c r="D7" s="17" t="s">
        <v>16</v>
      </c>
      <c r="E7" s="15">
        <v>60079</v>
      </c>
      <c r="F7" s="35"/>
      <c r="G7" s="19" t="s">
        <v>33</v>
      </c>
      <c r="H7" s="19">
        <v>2349338</v>
      </c>
      <c r="I7" s="14">
        <v>45800</v>
      </c>
      <c r="J7" s="35">
        <v>39424.4</v>
      </c>
      <c r="K7" s="24">
        <f>F7+J7</f>
        <v>39424.4</v>
      </c>
      <c r="L7" s="14">
        <v>45805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39424.4</v>
      </c>
      <c r="K9" s="36">
        <f t="shared" si="0"/>
        <v>39424.4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29</v>
      </c>
      <c r="K25" s="44">
        <f t="shared" si="1"/>
        <v>0</v>
      </c>
    </row>
    <row r="26" spans="9:11">
      <c r="I26" s="2" t="s">
        <v>30</v>
      </c>
      <c r="K26" s="46">
        <f>SUM(K14:K25)</f>
        <v>0</v>
      </c>
    </row>
    <row r="27" spans="11:11">
      <c r="K27" s="47">
        <f>J9</f>
        <v>39424.4</v>
      </c>
    </row>
    <row r="28" ht="9.75" spans="11:11">
      <c r="K28" s="48">
        <f>SUM(K26:K27)</f>
        <v>39424.4</v>
      </c>
    </row>
    <row r="29" ht="9.75"/>
    <row r="39" spans="1:1">
      <c r="A39" s="2" t="s">
        <v>0</v>
      </c>
    </row>
    <row r="40" spans="1:1">
      <c r="A40" s="2" t="s">
        <v>1</v>
      </c>
    </row>
    <row r="42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2"/>
      <c r="K42" s="3" t="s">
        <v>9</v>
      </c>
      <c r="L42" s="3" t="s">
        <v>10</v>
      </c>
    </row>
    <row r="43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3">
      <c r="A45" s="14">
        <v>45804</v>
      </c>
      <c r="B45" s="15">
        <v>21030</v>
      </c>
      <c r="C45" s="16" t="s">
        <v>205</v>
      </c>
      <c r="D45" s="17" t="s">
        <v>40</v>
      </c>
      <c r="E45" s="15">
        <v>60113</v>
      </c>
      <c r="F45" s="35"/>
      <c r="G45" s="19" t="s">
        <v>206</v>
      </c>
      <c r="H45" s="19">
        <v>3122370067</v>
      </c>
      <c r="I45" s="14">
        <v>45791</v>
      </c>
      <c r="J45" s="35">
        <v>116904.61</v>
      </c>
      <c r="K45" s="24">
        <f>F45+J45</f>
        <v>116904.61</v>
      </c>
      <c r="L45" s="14">
        <v>45805</v>
      </c>
      <c r="M45" s="2" t="s">
        <v>207</v>
      </c>
    </row>
    <row r="46" spans="1:12">
      <c r="A46" s="14"/>
      <c r="B46" s="15"/>
      <c r="C46" s="16"/>
      <c r="D46" s="17"/>
      <c r="E46" s="15"/>
      <c r="F46" s="35"/>
      <c r="G46" s="19"/>
      <c r="H46" s="19"/>
      <c r="I46" s="14"/>
      <c r="J46" s="35"/>
      <c r="K46" s="24"/>
      <c r="L46" s="14"/>
    </row>
    <row r="47" spans="6:11">
      <c r="F47" s="36">
        <f t="shared" ref="F47:K47" si="2">SUM(F45:F46)</f>
        <v>0</v>
      </c>
      <c r="G47" s="2"/>
      <c r="H47" s="2"/>
      <c r="I47" s="2"/>
      <c r="J47" s="40">
        <f t="shared" si="2"/>
        <v>116904.61</v>
      </c>
      <c r="K47" s="36">
        <f t="shared" si="2"/>
        <v>116904.61</v>
      </c>
    </row>
    <row r="48" spans="6:11">
      <c r="F48" s="36"/>
      <c r="G48" s="2"/>
      <c r="H48" s="2"/>
      <c r="I48" s="2"/>
      <c r="J48" s="36"/>
      <c r="K48" s="36"/>
    </row>
    <row r="49" spans="6:11">
      <c r="F49" s="36"/>
      <c r="I49" s="1" t="s">
        <v>13</v>
      </c>
      <c r="K49" s="36"/>
    </row>
    <row r="50" spans="8:10">
      <c r="H50" s="2" t="s">
        <v>17</v>
      </c>
      <c r="J50" s="41" t="s">
        <v>18</v>
      </c>
    </row>
    <row r="51" spans="11:11">
      <c r="K51" s="41" t="s">
        <v>19</v>
      </c>
    </row>
    <row r="52" spans="7:11">
      <c r="G52" s="2" t="s">
        <v>20</v>
      </c>
      <c r="I52" s="42">
        <v>1000</v>
      </c>
      <c r="J52" s="43"/>
      <c r="K52" s="44">
        <f t="shared" ref="K52:K63" si="3">J51*I51</f>
        <v>0</v>
      </c>
    </row>
    <row r="53" spans="1:11">
      <c r="A53" s="2" t="s">
        <v>21</v>
      </c>
      <c r="D53" s="2" t="s">
        <v>22</v>
      </c>
      <c r="G53" s="2"/>
      <c r="I53" s="42">
        <v>500</v>
      </c>
      <c r="J53" s="43"/>
      <c r="K53" s="44">
        <f t="shared" si="3"/>
        <v>0</v>
      </c>
    </row>
    <row r="54" spans="1:11">
      <c r="A54" s="2"/>
      <c r="G54" s="2"/>
      <c r="I54" s="42">
        <v>200</v>
      </c>
      <c r="J54" s="43"/>
      <c r="K54" s="44">
        <f t="shared" si="3"/>
        <v>0</v>
      </c>
    </row>
    <row r="55" spans="1:11">
      <c r="A55" s="2"/>
      <c r="G55" s="2" t="s">
        <v>23</v>
      </c>
      <c r="I55" s="42">
        <v>100</v>
      </c>
      <c r="J55" s="43"/>
      <c r="K55" s="44">
        <f t="shared" si="3"/>
        <v>0</v>
      </c>
    </row>
    <row r="56" spans="1:11">
      <c r="A56" s="2" t="s">
        <v>24</v>
      </c>
      <c r="D56" s="2" t="s">
        <v>25</v>
      </c>
      <c r="G56" s="1" t="s">
        <v>26</v>
      </c>
      <c r="I56" s="42">
        <v>50</v>
      </c>
      <c r="J56" s="43"/>
      <c r="K56" s="44">
        <f t="shared" si="3"/>
        <v>0</v>
      </c>
    </row>
    <row r="57" spans="1:11">
      <c r="A57" s="1" t="s">
        <v>27</v>
      </c>
      <c r="D57" s="1" t="s">
        <v>28</v>
      </c>
      <c r="I57" s="42">
        <v>20</v>
      </c>
      <c r="J57" s="43"/>
      <c r="K57" s="44">
        <f t="shared" si="3"/>
        <v>0</v>
      </c>
    </row>
    <row r="58" spans="9:11">
      <c r="I58" s="42">
        <v>10</v>
      </c>
      <c r="J58" s="43"/>
      <c r="K58" s="44">
        <f t="shared" si="3"/>
        <v>0</v>
      </c>
    </row>
    <row r="59" spans="9:11">
      <c r="I59" s="42">
        <v>5</v>
      </c>
      <c r="J59" s="43"/>
      <c r="K59" s="44">
        <f t="shared" si="3"/>
        <v>0</v>
      </c>
    </row>
    <row r="60" spans="9:11">
      <c r="I60" s="42">
        <v>1</v>
      </c>
      <c r="J60" s="43"/>
      <c r="K60" s="44">
        <f t="shared" si="3"/>
        <v>0</v>
      </c>
    </row>
    <row r="61" spans="9:11">
      <c r="I61" s="42">
        <v>0.25</v>
      </c>
      <c r="J61" s="43"/>
      <c r="K61" s="44">
        <f t="shared" si="3"/>
        <v>0</v>
      </c>
    </row>
    <row r="62" spans="9:11">
      <c r="I62" s="45">
        <v>0.05</v>
      </c>
      <c r="J62" s="43"/>
      <c r="K62" s="44">
        <f t="shared" si="3"/>
        <v>0</v>
      </c>
    </row>
    <row r="63" spans="9:11">
      <c r="I63" s="2" t="s">
        <v>29</v>
      </c>
      <c r="K63" s="44">
        <f t="shared" si="3"/>
        <v>0</v>
      </c>
    </row>
    <row r="64" spans="9:11">
      <c r="I64" s="2" t="s">
        <v>30</v>
      </c>
      <c r="K64" s="46">
        <f>SUM(K52:K63)</f>
        <v>0</v>
      </c>
    </row>
    <row r="65" spans="11:11">
      <c r="K65" s="47">
        <f>J47</f>
        <v>116904.61</v>
      </c>
    </row>
    <row r="66" ht="9.75" spans="11:11">
      <c r="K66" s="48">
        <f>SUM(K64:K65)</f>
        <v>116904.61</v>
      </c>
    </row>
    <row r="67" ht="9.75"/>
    <row r="74" s="1" customFormat="1" spans="1:1">
      <c r="A74" s="2" t="s">
        <v>0</v>
      </c>
    </row>
    <row r="75" s="1" customFormat="1" spans="1:1">
      <c r="A75" s="2" t="s">
        <v>1</v>
      </c>
    </row>
    <row r="77" s="1" customFormat="1" spans="1:12">
      <c r="A77" s="3" t="s">
        <v>2</v>
      </c>
      <c r="B77" s="3" t="s">
        <v>3</v>
      </c>
      <c r="C77" s="3" t="s">
        <v>4</v>
      </c>
      <c r="D77" s="3" t="s">
        <v>5</v>
      </c>
      <c r="E77" s="3" t="s">
        <v>6</v>
      </c>
      <c r="F77" s="3" t="s">
        <v>7</v>
      </c>
      <c r="G77" s="4" t="s">
        <v>8</v>
      </c>
      <c r="H77" s="5"/>
      <c r="I77" s="5"/>
      <c r="J77" s="22"/>
      <c r="K77" s="3" t="s">
        <v>9</v>
      </c>
      <c r="L77" s="3" t="s">
        <v>10</v>
      </c>
    </row>
    <row r="78" s="1" customFormat="1" spans="1:12">
      <c r="A78" s="6"/>
      <c r="B78" s="6"/>
      <c r="C78" s="6"/>
      <c r="D78" s="6"/>
      <c r="E78" s="6"/>
      <c r="F78" s="6"/>
      <c r="G78" s="3" t="s">
        <v>11</v>
      </c>
      <c r="H78" s="3" t="s">
        <v>12</v>
      </c>
      <c r="I78" s="3" t="s">
        <v>13</v>
      </c>
      <c r="J78" s="3" t="s">
        <v>14</v>
      </c>
      <c r="K78" s="6"/>
      <c r="L78" s="6"/>
    </row>
    <row r="79" s="1" customFormat="1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="1" customFormat="1" spans="1:13">
      <c r="A80" s="14">
        <v>45804</v>
      </c>
      <c r="B80" s="15">
        <v>21032</v>
      </c>
      <c r="C80" s="16" t="s">
        <v>208</v>
      </c>
      <c r="D80" s="17" t="s">
        <v>16</v>
      </c>
      <c r="E80" s="37">
        <v>60071</v>
      </c>
      <c r="F80" s="38">
        <v>41972.4</v>
      </c>
      <c r="G80" s="39"/>
      <c r="H80" s="39"/>
      <c r="I80" s="26"/>
      <c r="J80" s="24">
        <v>0</v>
      </c>
      <c r="K80" s="24">
        <f>J80+F80</f>
        <v>41972.4</v>
      </c>
      <c r="L80" s="14">
        <v>45801</v>
      </c>
      <c r="M80" s="2"/>
    </row>
    <row r="81" s="1" customFormat="1" spans="1:13">
      <c r="A81" s="14">
        <v>45804</v>
      </c>
      <c r="B81" s="15">
        <v>21032</v>
      </c>
      <c r="C81" s="16" t="s">
        <v>208</v>
      </c>
      <c r="D81" s="17" t="s">
        <v>68</v>
      </c>
      <c r="E81" s="37">
        <v>60071</v>
      </c>
      <c r="F81" s="38">
        <v>0.6</v>
      </c>
      <c r="G81" s="39"/>
      <c r="H81" s="39"/>
      <c r="I81" s="26"/>
      <c r="J81" s="24">
        <v>0</v>
      </c>
      <c r="K81" s="24">
        <f>J81+F81</f>
        <v>0.6</v>
      </c>
      <c r="L81" s="14">
        <v>45801</v>
      </c>
      <c r="M81" s="2"/>
    </row>
    <row r="82" s="1" customFormat="1" spans="1:13">
      <c r="A82" s="14">
        <v>45804</v>
      </c>
      <c r="B82" s="15">
        <v>21033</v>
      </c>
      <c r="C82" s="16" t="s">
        <v>194</v>
      </c>
      <c r="D82" s="17" t="s">
        <v>73</v>
      </c>
      <c r="E82" s="37">
        <v>60098</v>
      </c>
      <c r="F82" s="38">
        <v>12156.2</v>
      </c>
      <c r="G82" s="39"/>
      <c r="H82" s="39"/>
      <c r="I82" s="26"/>
      <c r="J82" s="24">
        <v>0</v>
      </c>
      <c r="K82" s="24">
        <f>J82+F82</f>
        <v>12156.2</v>
      </c>
      <c r="L82" s="14">
        <v>45804</v>
      </c>
      <c r="M82" s="2"/>
    </row>
    <row r="83" s="1" customFormat="1" spans="1:13">
      <c r="A83" s="14">
        <v>45804</v>
      </c>
      <c r="B83" s="15">
        <v>21034</v>
      </c>
      <c r="C83" s="16" t="s">
        <v>209</v>
      </c>
      <c r="D83" s="17" t="s">
        <v>16</v>
      </c>
      <c r="E83" s="37">
        <v>60115</v>
      </c>
      <c r="F83" s="38">
        <v>20156.3</v>
      </c>
      <c r="G83" s="39"/>
      <c r="H83" s="39"/>
      <c r="I83" s="26"/>
      <c r="J83" s="24">
        <v>0</v>
      </c>
      <c r="K83" s="24">
        <f>J83+F83</f>
        <v>20156.3</v>
      </c>
      <c r="L83" s="14">
        <v>45804</v>
      </c>
      <c r="M83" s="2"/>
    </row>
    <row r="84" s="1" customFormat="1" spans="6:11">
      <c r="F84" s="36">
        <f>SUM(F80:F83)</f>
        <v>74285.5</v>
      </c>
      <c r="G84" s="2"/>
      <c r="H84" s="2"/>
      <c r="I84" s="2"/>
      <c r="J84" s="36">
        <f>SUM(J80:J83)</f>
        <v>0</v>
      </c>
      <c r="K84" s="36">
        <f>SUM(K80:K83)</f>
        <v>74285.5</v>
      </c>
    </row>
    <row r="86" s="1" customFormat="1" spans="1:4">
      <c r="A86" s="2" t="s">
        <v>21</v>
      </c>
      <c r="D86" s="2" t="s">
        <v>22</v>
      </c>
    </row>
    <row r="87" s="1" customFormat="1" spans="1:1">
      <c r="A87" s="2"/>
    </row>
    <row r="88" s="1" customFormat="1" spans="1:1">
      <c r="A88" s="2"/>
    </row>
    <row r="89" s="1" customFormat="1" spans="1:4">
      <c r="A89" s="2" t="s">
        <v>24</v>
      </c>
      <c r="D89" s="2" t="s">
        <v>25</v>
      </c>
    </row>
    <row r="90" s="1" customFormat="1" spans="1:4">
      <c r="A90" s="1" t="s">
        <v>27</v>
      </c>
      <c r="D90" s="1" t="s">
        <v>28</v>
      </c>
    </row>
  </sheetData>
  <mergeCells count="39">
    <mergeCell ref="G4:J4"/>
    <mergeCell ref="G42:J42"/>
    <mergeCell ref="G77:J77"/>
    <mergeCell ref="A4:A6"/>
    <mergeCell ref="A42:A44"/>
    <mergeCell ref="A77:A79"/>
    <mergeCell ref="B4:B6"/>
    <mergeCell ref="B42:B44"/>
    <mergeCell ref="B77:B79"/>
    <mergeCell ref="C4:C6"/>
    <mergeCell ref="C42:C44"/>
    <mergeCell ref="C77:C79"/>
    <mergeCell ref="D4:D6"/>
    <mergeCell ref="D42:D44"/>
    <mergeCell ref="D77:D79"/>
    <mergeCell ref="E4:E6"/>
    <mergeCell ref="E42:E44"/>
    <mergeCell ref="E77:E79"/>
    <mergeCell ref="F4:F6"/>
    <mergeCell ref="F42:F44"/>
    <mergeCell ref="F77:F79"/>
    <mergeCell ref="G5:G6"/>
    <mergeCell ref="G43:G44"/>
    <mergeCell ref="G78:G79"/>
    <mergeCell ref="H5:H6"/>
    <mergeCell ref="H43:H44"/>
    <mergeCell ref="H78:H79"/>
    <mergeCell ref="I5:I6"/>
    <mergeCell ref="I43:I44"/>
    <mergeCell ref="I78:I79"/>
    <mergeCell ref="J5:J6"/>
    <mergeCell ref="J43:J44"/>
    <mergeCell ref="J78:J79"/>
    <mergeCell ref="K4:K6"/>
    <mergeCell ref="K42:K44"/>
    <mergeCell ref="K77:K79"/>
    <mergeCell ref="L4:L6"/>
    <mergeCell ref="L42:L44"/>
    <mergeCell ref="L77:L79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workbookViewId="0">
      <selection activeCell="F31" sqref="F3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89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45804</v>
      </c>
      <c r="B7" s="15">
        <v>18904</v>
      </c>
      <c r="C7" s="16" t="s">
        <v>210</v>
      </c>
      <c r="D7" s="17" t="s">
        <v>16</v>
      </c>
      <c r="E7" s="15">
        <v>60112</v>
      </c>
      <c r="F7" s="35"/>
      <c r="G7" s="19" t="s">
        <v>60</v>
      </c>
      <c r="H7" s="19">
        <v>1288361</v>
      </c>
      <c r="I7" s="14">
        <v>45784</v>
      </c>
      <c r="J7" s="35">
        <v>145060.55</v>
      </c>
      <c r="K7" s="24">
        <f t="shared" ref="K7:K10" si="0">F7+J7</f>
        <v>145060.55</v>
      </c>
      <c r="L7" s="14">
        <v>45805</v>
      </c>
      <c r="M7" s="2" t="s">
        <v>211</v>
      </c>
    </row>
    <row r="8" spans="1:13">
      <c r="A8" s="14">
        <v>45804</v>
      </c>
      <c r="B8" s="15">
        <v>18905</v>
      </c>
      <c r="C8" s="16" t="s">
        <v>212</v>
      </c>
      <c r="D8" s="17" t="s">
        <v>16</v>
      </c>
      <c r="E8" s="15">
        <v>60034</v>
      </c>
      <c r="F8" s="35">
        <v>53832.4</v>
      </c>
      <c r="G8" s="19"/>
      <c r="H8" s="19"/>
      <c r="I8" s="14"/>
      <c r="J8" s="35">
        <v>0</v>
      </c>
      <c r="K8" s="24">
        <f t="shared" si="0"/>
        <v>53832.4</v>
      </c>
      <c r="L8" s="14">
        <v>45805</v>
      </c>
      <c r="M8" s="2"/>
    </row>
    <row r="9" spans="1:13">
      <c r="A9" s="14">
        <v>45804</v>
      </c>
      <c r="B9" s="15">
        <v>18906</v>
      </c>
      <c r="C9" s="16" t="s">
        <v>213</v>
      </c>
      <c r="D9" s="17" t="s">
        <v>16</v>
      </c>
      <c r="E9" s="15">
        <v>60043</v>
      </c>
      <c r="F9" s="35"/>
      <c r="G9" s="19" t="s">
        <v>91</v>
      </c>
      <c r="H9" s="19">
        <v>821544</v>
      </c>
      <c r="I9" s="14">
        <v>45796</v>
      </c>
      <c r="J9" s="35">
        <v>80629.8</v>
      </c>
      <c r="K9" s="24">
        <f t="shared" si="0"/>
        <v>80629.8</v>
      </c>
      <c r="L9" s="14">
        <v>45805</v>
      </c>
      <c r="M9" s="55" t="s">
        <v>214</v>
      </c>
    </row>
    <row r="10" spans="1:13">
      <c r="A10" s="14">
        <v>45804</v>
      </c>
      <c r="B10" s="15">
        <v>18906</v>
      </c>
      <c r="C10" s="16" t="s">
        <v>213</v>
      </c>
      <c r="D10" s="17" t="s">
        <v>215</v>
      </c>
      <c r="E10" s="15">
        <v>60043</v>
      </c>
      <c r="F10" s="35"/>
      <c r="G10" s="19" t="s">
        <v>91</v>
      </c>
      <c r="H10" s="19">
        <v>821544</v>
      </c>
      <c r="I10" s="14">
        <v>45796</v>
      </c>
      <c r="J10" s="35">
        <v>23144.2</v>
      </c>
      <c r="K10" s="24">
        <f t="shared" si="0"/>
        <v>23144.2</v>
      </c>
      <c r="L10" s="14">
        <v>45805</v>
      </c>
      <c r="M10" s="55"/>
    </row>
    <row r="11" spans="6:11">
      <c r="F11" s="36">
        <f>SUM(F7:F10)</f>
        <v>53832.4</v>
      </c>
      <c r="G11" s="2"/>
      <c r="H11" s="2"/>
      <c r="I11" s="2"/>
      <c r="J11" s="40">
        <f>SUM(J7:J10)</f>
        <v>248834.55</v>
      </c>
      <c r="K11" s="36">
        <f>SUM(K7:K10)</f>
        <v>302666.95</v>
      </c>
    </row>
    <row r="12" spans="6:11">
      <c r="F12" s="36"/>
      <c r="G12" s="2"/>
      <c r="H12" s="2"/>
      <c r="I12" s="2"/>
      <c r="J12" s="36"/>
      <c r="K12" s="36"/>
    </row>
    <row r="13" spans="6:11">
      <c r="F13" s="36"/>
      <c r="I13" s="1" t="s">
        <v>13</v>
      </c>
      <c r="K13" s="36"/>
    </row>
    <row r="14" spans="8:10">
      <c r="H14" s="2" t="s">
        <v>17</v>
      </c>
      <c r="J14" s="41" t="s">
        <v>18</v>
      </c>
    </row>
    <row r="15" spans="11:11">
      <c r="K15" s="41" t="s">
        <v>19</v>
      </c>
    </row>
    <row r="16" spans="7:11">
      <c r="G16" s="2" t="s">
        <v>20</v>
      </c>
      <c r="I16" s="42">
        <v>1000</v>
      </c>
      <c r="J16" s="43"/>
      <c r="K16" s="44">
        <f t="shared" ref="K16:K27" si="1">J15*I15</f>
        <v>0</v>
      </c>
    </row>
    <row r="17" spans="1:11">
      <c r="A17" s="2" t="s">
        <v>21</v>
      </c>
      <c r="D17" s="2" t="s">
        <v>22</v>
      </c>
      <c r="G17" s="2"/>
      <c r="I17" s="42">
        <v>500</v>
      </c>
      <c r="J17" s="43"/>
      <c r="K17" s="44">
        <f t="shared" si="1"/>
        <v>0</v>
      </c>
    </row>
    <row r="18" spans="1:11">
      <c r="A18" s="2"/>
      <c r="G18" s="2"/>
      <c r="I18" s="42">
        <v>200</v>
      </c>
      <c r="J18" s="43"/>
      <c r="K18" s="44">
        <f t="shared" si="1"/>
        <v>0</v>
      </c>
    </row>
    <row r="19" spans="1:11">
      <c r="A19" s="2"/>
      <c r="G19" s="2" t="s">
        <v>23</v>
      </c>
      <c r="I19" s="42">
        <v>100</v>
      </c>
      <c r="J19" s="43"/>
      <c r="K19" s="44">
        <f t="shared" si="1"/>
        <v>0</v>
      </c>
    </row>
    <row r="20" spans="1:11">
      <c r="A20" s="2" t="s">
        <v>24</v>
      </c>
      <c r="D20" s="2" t="s">
        <v>25</v>
      </c>
      <c r="G20" s="1" t="s">
        <v>26</v>
      </c>
      <c r="I20" s="42">
        <v>50</v>
      </c>
      <c r="J20" s="43"/>
      <c r="K20" s="44">
        <f t="shared" si="1"/>
        <v>0</v>
      </c>
    </row>
    <row r="21" spans="1:11">
      <c r="A21" s="1" t="s">
        <v>27</v>
      </c>
      <c r="D21" s="1" t="s">
        <v>28</v>
      </c>
      <c r="I21" s="42">
        <v>20</v>
      </c>
      <c r="J21" s="43"/>
      <c r="K21" s="44">
        <f t="shared" si="1"/>
        <v>0</v>
      </c>
    </row>
    <row r="22" spans="9:11">
      <c r="I22" s="42">
        <v>10</v>
      </c>
      <c r="J22" s="43"/>
      <c r="K22" s="44">
        <f t="shared" si="1"/>
        <v>0</v>
      </c>
    </row>
    <row r="23" spans="9:11">
      <c r="I23" s="42">
        <v>5</v>
      </c>
      <c r="J23" s="43"/>
      <c r="K23" s="44">
        <f t="shared" si="1"/>
        <v>0</v>
      </c>
    </row>
    <row r="24" spans="9:11">
      <c r="I24" s="42">
        <v>1</v>
      </c>
      <c r="J24" s="43"/>
      <c r="K24" s="44">
        <f t="shared" si="1"/>
        <v>0</v>
      </c>
    </row>
    <row r="25" spans="9:11">
      <c r="I25" s="42">
        <v>0.25</v>
      </c>
      <c r="J25" s="43"/>
      <c r="K25" s="44">
        <f t="shared" si="1"/>
        <v>0</v>
      </c>
    </row>
    <row r="26" spans="9:11">
      <c r="I26" s="45">
        <v>0.05</v>
      </c>
      <c r="J26" s="43"/>
      <c r="K26" s="44">
        <f t="shared" si="1"/>
        <v>0</v>
      </c>
    </row>
    <row r="27" spans="9:11">
      <c r="I27" s="2" t="s">
        <v>29</v>
      </c>
      <c r="K27" s="44">
        <f t="shared" si="1"/>
        <v>0</v>
      </c>
    </row>
    <row r="28" spans="9:11">
      <c r="I28" s="2" t="s">
        <v>30</v>
      </c>
      <c r="K28" s="46">
        <f>SUM(K16:K27)</f>
        <v>0</v>
      </c>
    </row>
    <row r="29" spans="11:11">
      <c r="K29" s="47">
        <f>J11</f>
        <v>248834.55</v>
      </c>
    </row>
    <row r="30" ht="9.75" spans="11:11">
      <c r="K30" s="48">
        <f>SUM(K28:K29)</f>
        <v>248834.55</v>
      </c>
    </row>
    <row r="31" ht="9.75"/>
    <row r="39" s="1" customFormat="1" spans="1:1">
      <c r="A39" s="2" t="s">
        <v>0</v>
      </c>
    </row>
    <row r="40" s="1" customFormat="1" spans="1:1">
      <c r="A40" s="2" t="s">
        <v>1</v>
      </c>
    </row>
    <row r="42" s="1" customFormat="1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2"/>
      <c r="K42" s="3" t="s">
        <v>9</v>
      </c>
      <c r="L42" s="3" t="s">
        <v>10</v>
      </c>
    </row>
    <row r="43" s="1" customFormat="1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="1" customFormat="1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="1" customFormat="1" spans="1:13">
      <c r="A45" s="14">
        <v>45805</v>
      </c>
      <c r="B45" s="15">
        <v>21035</v>
      </c>
      <c r="C45" s="16" t="s">
        <v>216</v>
      </c>
      <c r="D45" s="17" t="s">
        <v>40</v>
      </c>
      <c r="E45" s="37">
        <v>60119</v>
      </c>
      <c r="F45" s="38">
        <v>20876.2</v>
      </c>
      <c r="G45" s="39"/>
      <c r="H45" s="39"/>
      <c r="I45" s="26"/>
      <c r="J45" s="24">
        <v>0</v>
      </c>
      <c r="K45" s="24">
        <f t="shared" ref="K45:K48" si="2">J45+F45</f>
        <v>20876.2</v>
      </c>
      <c r="L45" s="14">
        <v>45805</v>
      </c>
      <c r="M45" s="2"/>
    </row>
    <row r="46" s="1" customFormat="1" spans="1:13">
      <c r="A46" s="14">
        <v>45805</v>
      </c>
      <c r="B46" s="15">
        <v>21036</v>
      </c>
      <c r="C46" s="16" t="s">
        <v>48</v>
      </c>
      <c r="D46" s="17" t="s">
        <v>16</v>
      </c>
      <c r="E46" s="37">
        <v>60117</v>
      </c>
      <c r="F46" s="38">
        <v>27916.2</v>
      </c>
      <c r="G46" s="39"/>
      <c r="H46" s="39"/>
      <c r="I46" s="26"/>
      <c r="J46" s="24">
        <v>0</v>
      </c>
      <c r="K46" s="24">
        <f t="shared" si="2"/>
        <v>27916.2</v>
      </c>
      <c r="L46" s="14">
        <v>45805</v>
      </c>
      <c r="M46" s="2"/>
    </row>
    <row r="47" s="1" customFormat="1" spans="1:13">
      <c r="A47" s="14">
        <v>45805</v>
      </c>
      <c r="B47" s="15">
        <v>21037</v>
      </c>
      <c r="C47" s="16" t="s">
        <v>217</v>
      </c>
      <c r="D47" s="17" t="s">
        <v>16</v>
      </c>
      <c r="E47" s="37">
        <v>59398</v>
      </c>
      <c r="F47" s="38">
        <v>5350</v>
      </c>
      <c r="G47" s="39"/>
      <c r="H47" s="39"/>
      <c r="I47" s="26"/>
      <c r="J47" s="24">
        <v>0</v>
      </c>
      <c r="K47" s="24">
        <f t="shared" si="2"/>
        <v>5350</v>
      </c>
      <c r="L47" s="14">
        <v>45805</v>
      </c>
      <c r="M47" s="2"/>
    </row>
    <row r="48" s="1" customFormat="1" spans="1:13">
      <c r="A48" s="14">
        <v>45805</v>
      </c>
      <c r="B48" s="15">
        <v>21038</v>
      </c>
      <c r="C48" s="16" t="s">
        <v>218</v>
      </c>
      <c r="D48" s="17" t="s">
        <v>40</v>
      </c>
      <c r="E48" s="37">
        <v>60105</v>
      </c>
      <c r="F48" s="38"/>
      <c r="G48" s="39"/>
      <c r="H48" s="39"/>
      <c r="I48" s="26"/>
      <c r="J48" s="24">
        <v>51812.2</v>
      </c>
      <c r="K48" s="24">
        <f t="shared" si="2"/>
        <v>51812.2</v>
      </c>
      <c r="L48" s="14">
        <v>45805</v>
      </c>
      <c r="M48" s="2"/>
    </row>
    <row r="49" s="1" customFormat="1" spans="6:11">
      <c r="F49" s="36">
        <f t="shared" ref="F49:K49" si="3">SUM(F45:F48)</f>
        <v>54142.4</v>
      </c>
      <c r="G49" s="2"/>
      <c r="H49" s="2"/>
      <c r="I49" s="2"/>
      <c r="J49" s="36">
        <f t="shared" si="3"/>
        <v>51812.2</v>
      </c>
      <c r="K49" s="36">
        <f t="shared" si="3"/>
        <v>105954.6</v>
      </c>
    </row>
    <row r="51" s="1" customFormat="1" spans="1:4">
      <c r="A51" s="2" t="s">
        <v>21</v>
      </c>
      <c r="D51" s="2" t="s">
        <v>22</v>
      </c>
    </row>
    <row r="52" s="1" customFormat="1" spans="1:1">
      <c r="A52" s="2"/>
    </row>
    <row r="53" s="1" customFormat="1" spans="1:1">
      <c r="A53" s="2"/>
    </row>
    <row r="54" s="1" customFormat="1" spans="1:4">
      <c r="A54" s="2" t="s">
        <v>24</v>
      </c>
      <c r="D54" s="2" t="s">
        <v>25</v>
      </c>
    </row>
    <row r="55" s="1" customFormat="1" spans="1:4">
      <c r="A55" s="1" t="s">
        <v>27</v>
      </c>
      <c r="D55" s="1" t="s">
        <v>28</v>
      </c>
    </row>
  </sheetData>
  <mergeCells count="27">
    <mergeCell ref="G4:J4"/>
    <mergeCell ref="G42:J42"/>
    <mergeCell ref="A4:A6"/>
    <mergeCell ref="A42:A44"/>
    <mergeCell ref="B4:B6"/>
    <mergeCell ref="B42:B44"/>
    <mergeCell ref="C4:C6"/>
    <mergeCell ref="C42:C44"/>
    <mergeCell ref="D4:D6"/>
    <mergeCell ref="D42:D44"/>
    <mergeCell ref="E4:E6"/>
    <mergeCell ref="E42:E44"/>
    <mergeCell ref="F4:F6"/>
    <mergeCell ref="F42:F44"/>
    <mergeCell ref="G5:G6"/>
    <mergeCell ref="G43:G44"/>
    <mergeCell ref="H5:H6"/>
    <mergeCell ref="H43:H44"/>
    <mergeCell ref="I5:I6"/>
    <mergeCell ref="I43:I44"/>
    <mergeCell ref="J5:J6"/>
    <mergeCell ref="J43:J44"/>
    <mergeCell ref="K4:K6"/>
    <mergeCell ref="K42:K44"/>
    <mergeCell ref="L4:L6"/>
    <mergeCell ref="L42:L44"/>
    <mergeCell ref="M9:M10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4"/>
  <sheetViews>
    <sheetView zoomScale="130" zoomScaleNormal="130" topLeftCell="A136" workbookViewId="0">
      <selection activeCell="D42" sqref="D4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447619047619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45805</v>
      </c>
      <c r="B7" s="15">
        <v>20599</v>
      </c>
      <c r="C7" s="16" t="s">
        <v>219</v>
      </c>
      <c r="D7" s="17" t="s">
        <v>16</v>
      </c>
      <c r="E7" s="15">
        <v>59962</v>
      </c>
      <c r="F7" s="35"/>
      <c r="G7" s="19" t="s">
        <v>220</v>
      </c>
      <c r="H7" s="19">
        <v>153373</v>
      </c>
      <c r="I7" s="14">
        <v>45799</v>
      </c>
      <c r="J7" s="35">
        <v>9236.79</v>
      </c>
      <c r="K7" s="24">
        <f>F7+J7</f>
        <v>9236.79</v>
      </c>
      <c r="L7" s="14">
        <v>45806</v>
      </c>
      <c r="M7" s="2" t="s">
        <v>221</v>
      </c>
    </row>
    <row r="8" spans="1:13">
      <c r="A8" s="14">
        <v>45805</v>
      </c>
      <c r="B8" s="15">
        <v>20600</v>
      </c>
      <c r="C8" s="16" t="s">
        <v>222</v>
      </c>
      <c r="D8" s="17" t="s">
        <v>16</v>
      </c>
      <c r="E8" s="15">
        <v>60022</v>
      </c>
      <c r="F8" s="35"/>
      <c r="G8" s="19" t="s">
        <v>91</v>
      </c>
      <c r="H8" s="19">
        <v>39412</v>
      </c>
      <c r="I8" s="14">
        <v>45797</v>
      </c>
      <c r="J8" s="35">
        <v>19496.1</v>
      </c>
      <c r="K8" s="24">
        <f>F8+J8</f>
        <v>19496.1</v>
      </c>
      <c r="L8" s="14">
        <v>45806</v>
      </c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28732.89</v>
      </c>
      <c r="K9" s="36">
        <f t="shared" si="0"/>
        <v>28732.89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F15" s="1" t="s">
        <v>223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29</v>
      </c>
      <c r="K25" s="44">
        <f t="shared" si="1"/>
        <v>0</v>
      </c>
    </row>
    <row r="26" spans="9:11">
      <c r="I26" s="2" t="s">
        <v>30</v>
      </c>
      <c r="K26" s="46">
        <f>SUM(K14:K25)</f>
        <v>0</v>
      </c>
    </row>
    <row r="27" spans="11:11">
      <c r="K27" s="47">
        <f>J9</f>
        <v>28732.89</v>
      </c>
    </row>
    <row r="28" ht="9.75" spans="11:11">
      <c r="K28" s="48">
        <f>SUM(K26:K27)</f>
        <v>28732.89</v>
      </c>
    </row>
    <row r="29" ht="9.75"/>
    <row r="35" spans="1:1">
      <c r="A35" s="2" t="s">
        <v>0</v>
      </c>
    </row>
    <row r="36" spans="1:1">
      <c r="A36" s="2" t="s">
        <v>89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45805</v>
      </c>
      <c r="B41" s="15">
        <v>18907</v>
      </c>
      <c r="C41" s="16" t="s">
        <v>224</v>
      </c>
      <c r="D41" s="17" t="s">
        <v>40</v>
      </c>
      <c r="E41" s="15">
        <v>60118</v>
      </c>
      <c r="F41" s="35"/>
      <c r="G41" s="19" t="s">
        <v>36</v>
      </c>
      <c r="H41" s="19">
        <v>4156470</v>
      </c>
      <c r="I41" s="14">
        <v>45804</v>
      </c>
      <c r="J41" s="35">
        <v>67032.27</v>
      </c>
      <c r="K41" s="24">
        <f>F41+J41</f>
        <v>67032.27</v>
      </c>
      <c r="L41" s="14">
        <v>45806</v>
      </c>
      <c r="M41" s="51" t="s">
        <v>225</v>
      </c>
    </row>
    <row r="42" spans="1:13">
      <c r="A42" s="14">
        <v>45805</v>
      </c>
      <c r="B42" s="15">
        <v>18907</v>
      </c>
      <c r="C42" s="16" t="s">
        <v>224</v>
      </c>
      <c r="D42" s="17" t="s">
        <v>102</v>
      </c>
      <c r="E42" s="15">
        <v>60118</v>
      </c>
      <c r="F42" s="35"/>
      <c r="G42" s="19" t="s">
        <v>36</v>
      </c>
      <c r="H42" s="19">
        <v>4156470</v>
      </c>
      <c r="I42" s="14">
        <v>45804</v>
      </c>
      <c r="J42" s="35">
        <v>3600</v>
      </c>
      <c r="K42" s="24">
        <f>F42+J42</f>
        <v>3600</v>
      </c>
      <c r="L42" s="14">
        <v>45806</v>
      </c>
      <c r="M42" s="51"/>
    </row>
    <row r="43" spans="6:11">
      <c r="F43" s="36">
        <f t="shared" ref="F43:K43" si="2">SUM(F41:F42)</f>
        <v>0</v>
      </c>
      <c r="G43" s="2"/>
      <c r="H43" s="2"/>
      <c r="I43" s="2"/>
      <c r="J43" s="40">
        <f t="shared" si="2"/>
        <v>70632.27</v>
      </c>
      <c r="K43" s="36">
        <f t="shared" si="2"/>
        <v>70632.27</v>
      </c>
    </row>
    <row r="44" spans="6:11">
      <c r="F44" s="36"/>
      <c r="G44" s="2"/>
      <c r="H44" s="2"/>
      <c r="I44" s="2"/>
      <c r="J44" s="36"/>
      <c r="K44" s="36"/>
    </row>
    <row r="45" spans="6:11">
      <c r="F45" s="36"/>
      <c r="I45" s="1" t="s">
        <v>13</v>
      </c>
      <c r="K45" s="36"/>
    </row>
    <row r="46" spans="8:10">
      <c r="H46" s="2" t="s">
        <v>17</v>
      </c>
      <c r="J46" s="41" t="s">
        <v>18</v>
      </c>
    </row>
    <row r="47" spans="11:11">
      <c r="K47" s="41" t="s">
        <v>19</v>
      </c>
    </row>
    <row r="48" spans="7:11">
      <c r="G48" s="2" t="s">
        <v>20</v>
      </c>
      <c r="I48" s="42">
        <v>1000</v>
      </c>
      <c r="J48" s="43"/>
      <c r="K48" s="44">
        <f t="shared" ref="K48:K59" si="3">J47*I47</f>
        <v>0</v>
      </c>
    </row>
    <row r="49" spans="1:11">
      <c r="A49" s="2" t="s">
        <v>21</v>
      </c>
      <c r="D49" s="2" t="s">
        <v>22</v>
      </c>
      <c r="G49" s="2"/>
      <c r="I49" s="42">
        <v>500</v>
      </c>
      <c r="J49" s="43"/>
      <c r="K49" s="44">
        <f t="shared" si="3"/>
        <v>0</v>
      </c>
    </row>
    <row r="50" spans="1:11">
      <c r="A50" s="2"/>
      <c r="G50" s="2"/>
      <c r="I50" s="42">
        <v>200</v>
      </c>
      <c r="J50" s="43"/>
      <c r="K50" s="44">
        <f t="shared" si="3"/>
        <v>0</v>
      </c>
    </row>
    <row r="51" spans="1:11">
      <c r="A51" s="2"/>
      <c r="G51" s="2" t="s">
        <v>23</v>
      </c>
      <c r="I51" s="42">
        <v>100</v>
      </c>
      <c r="J51" s="43"/>
      <c r="K51" s="44">
        <f t="shared" si="3"/>
        <v>0</v>
      </c>
    </row>
    <row r="52" spans="1:11">
      <c r="A52" s="2" t="s">
        <v>24</v>
      </c>
      <c r="D52" s="2" t="s">
        <v>25</v>
      </c>
      <c r="G52" s="1" t="s">
        <v>26</v>
      </c>
      <c r="I52" s="42">
        <v>50</v>
      </c>
      <c r="J52" s="43"/>
      <c r="K52" s="44">
        <f t="shared" si="3"/>
        <v>0</v>
      </c>
    </row>
    <row r="53" spans="1:11">
      <c r="A53" s="1" t="s">
        <v>27</v>
      </c>
      <c r="D53" s="1" t="s">
        <v>28</v>
      </c>
      <c r="I53" s="42">
        <v>20</v>
      </c>
      <c r="J53" s="43"/>
      <c r="K53" s="44">
        <f t="shared" si="3"/>
        <v>0</v>
      </c>
    </row>
    <row r="54" spans="9:11">
      <c r="I54" s="42">
        <v>10</v>
      </c>
      <c r="J54" s="43"/>
      <c r="K54" s="44">
        <f t="shared" si="3"/>
        <v>0</v>
      </c>
    </row>
    <row r="55" spans="9:11">
      <c r="I55" s="42">
        <v>5</v>
      </c>
      <c r="J55" s="43"/>
      <c r="K55" s="44">
        <f t="shared" si="3"/>
        <v>0</v>
      </c>
    </row>
    <row r="56" spans="9:11">
      <c r="I56" s="42">
        <v>1</v>
      </c>
      <c r="J56" s="43"/>
      <c r="K56" s="44">
        <f t="shared" si="3"/>
        <v>0</v>
      </c>
    </row>
    <row r="57" spans="9:11">
      <c r="I57" s="42">
        <v>0.25</v>
      </c>
      <c r="J57" s="43"/>
      <c r="K57" s="44">
        <f t="shared" si="3"/>
        <v>0</v>
      </c>
    </row>
    <row r="58" spans="9:11">
      <c r="I58" s="45">
        <v>0.05</v>
      </c>
      <c r="J58" s="43"/>
      <c r="K58" s="44">
        <f t="shared" si="3"/>
        <v>0</v>
      </c>
    </row>
    <row r="59" spans="9:11">
      <c r="I59" s="2" t="s">
        <v>29</v>
      </c>
      <c r="K59" s="44">
        <f t="shared" si="3"/>
        <v>0</v>
      </c>
    </row>
    <row r="60" spans="9:11">
      <c r="I60" s="2" t="s">
        <v>30</v>
      </c>
      <c r="K60" s="46">
        <f>SUM(K48:K59)</f>
        <v>0</v>
      </c>
    </row>
    <row r="61" spans="11:11">
      <c r="K61" s="47">
        <f>J43</f>
        <v>70632.27</v>
      </c>
    </row>
    <row r="62" ht="9.75" spans="11:11">
      <c r="K62" s="48">
        <f>SUM(K60:K61)</f>
        <v>70632.27</v>
      </c>
    </row>
    <row r="63" ht="9.75"/>
    <row r="70" s="1" customFormat="1" spans="1:1">
      <c r="A70" s="2" t="s">
        <v>0</v>
      </c>
    </row>
    <row r="71" s="1" customFormat="1" spans="1:1">
      <c r="A71" s="2" t="s">
        <v>1</v>
      </c>
    </row>
    <row r="73" s="1" customFormat="1" spans="1:12">
      <c r="A73" s="3" t="s">
        <v>2</v>
      </c>
      <c r="B73" s="52" t="s">
        <v>121</v>
      </c>
      <c r="C73" s="3" t="s">
        <v>4</v>
      </c>
      <c r="D73" s="3" t="s">
        <v>5</v>
      </c>
      <c r="E73" s="3" t="s">
        <v>6</v>
      </c>
      <c r="F73" s="3" t="s">
        <v>7</v>
      </c>
      <c r="G73" s="4" t="s">
        <v>8</v>
      </c>
      <c r="H73" s="5"/>
      <c r="I73" s="5"/>
      <c r="J73" s="22"/>
      <c r="K73" s="3" t="s">
        <v>9</v>
      </c>
      <c r="L73" s="3" t="s">
        <v>10</v>
      </c>
    </row>
    <row r="74" s="1" customFormat="1" spans="1:12">
      <c r="A74" s="6"/>
      <c r="B74" s="53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s="1" customFormat="1" ht="10.15" customHeight="1" spans="1:12">
      <c r="A75" s="7"/>
      <c r="B75" s="54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="1" customFormat="1" ht="10.15" customHeight="1" spans="1:13">
      <c r="A76" s="14">
        <v>45806</v>
      </c>
      <c r="B76" s="15" t="s">
        <v>226</v>
      </c>
      <c r="C76" s="16" t="s">
        <v>227</v>
      </c>
      <c r="D76" s="17" t="s">
        <v>16</v>
      </c>
      <c r="E76" s="15" t="s">
        <v>228</v>
      </c>
      <c r="F76" s="35">
        <v>7350</v>
      </c>
      <c r="G76" s="19"/>
      <c r="H76" s="19"/>
      <c r="I76" s="14"/>
      <c r="J76" s="35"/>
      <c r="K76" s="24">
        <f>J76+F76</f>
        <v>7350</v>
      </c>
      <c r="L76" s="14">
        <v>45806</v>
      </c>
      <c r="M76" s="2"/>
    </row>
    <row r="77" s="1" customFormat="1" ht="9.95" customHeight="1" spans="1:13">
      <c r="A77" s="14"/>
      <c r="B77" s="15"/>
      <c r="C77" s="16"/>
      <c r="D77" s="17"/>
      <c r="E77" s="15"/>
      <c r="F77" s="35"/>
      <c r="G77" s="19"/>
      <c r="H77" s="19"/>
      <c r="I77" s="14"/>
      <c r="J77" s="35"/>
      <c r="K77" s="24"/>
      <c r="L77" s="14"/>
      <c r="M77" s="2"/>
    </row>
    <row r="78" s="1" customFormat="1" spans="6:11">
      <c r="F78" s="36">
        <f>SUM(F73:F77)</f>
        <v>7350</v>
      </c>
      <c r="G78" s="2"/>
      <c r="H78" s="2"/>
      <c r="I78" s="2"/>
      <c r="J78" s="36">
        <f>SUM(J76:J77)</f>
        <v>0</v>
      </c>
      <c r="K78" s="36">
        <f>SUM(K77:K77)</f>
        <v>0</v>
      </c>
    </row>
    <row r="79" s="1" customFormat="1" spans="9:9">
      <c r="I79" s="1" t="s">
        <v>13</v>
      </c>
    </row>
    <row r="80" s="1" customFormat="1" spans="8:11">
      <c r="H80" s="2" t="s">
        <v>17</v>
      </c>
      <c r="J80" s="41" t="s">
        <v>18</v>
      </c>
      <c r="K80" s="41" t="s">
        <v>19</v>
      </c>
    </row>
    <row r="81" s="1" customFormat="1" spans="11:11">
      <c r="K81" s="2"/>
    </row>
    <row r="82" s="1" customFormat="1" spans="1:11">
      <c r="A82" s="2" t="s">
        <v>21</v>
      </c>
      <c r="D82" s="2" t="s">
        <v>22</v>
      </c>
      <c r="G82" s="2" t="s">
        <v>20</v>
      </c>
      <c r="I82" s="42">
        <v>1000</v>
      </c>
      <c r="J82" s="43">
        <v>7</v>
      </c>
      <c r="K82" s="44">
        <f t="shared" ref="K82:K92" si="4">J82*I82</f>
        <v>7000</v>
      </c>
    </row>
    <row r="83" s="1" customFormat="1" spans="1:11">
      <c r="A83" s="2"/>
      <c r="G83" s="2"/>
      <c r="I83" s="42">
        <v>500</v>
      </c>
      <c r="J83" s="43"/>
      <c r="K83" s="44">
        <f t="shared" si="4"/>
        <v>0</v>
      </c>
    </row>
    <row r="84" s="1" customFormat="1" spans="1:11">
      <c r="A84" s="2"/>
      <c r="G84" s="2"/>
      <c r="I84" s="42">
        <v>200</v>
      </c>
      <c r="J84" s="43"/>
      <c r="K84" s="44">
        <f t="shared" si="4"/>
        <v>0</v>
      </c>
    </row>
    <row r="85" s="1" customFormat="1" spans="1:11">
      <c r="A85" s="2" t="s">
        <v>24</v>
      </c>
      <c r="D85" s="2" t="s">
        <v>25</v>
      </c>
      <c r="G85" s="2" t="s">
        <v>23</v>
      </c>
      <c r="I85" s="42">
        <v>100</v>
      </c>
      <c r="J85" s="43">
        <v>3</v>
      </c>
      <c r="K85" s="44">
        <f t="shared" si="4"/>
        <v>300</v>
      </c>
    </row>
    <row r="86" s="1" customFormat="1" spans="1:11">
      <c r="A86" s="1" t="s">
        <v>27</v>
      </c>
      <c r="D86" s="1" t="s">
        <v>28</v>
      </c>
      <c r="G86" s="1" t="s">
        <v>26</v>
      </c>
      <c r="I86" s="42">
        <v>50</v>
      </c>
      <c r="J86" s="43">
        <v>1</v>
      </c>
      <c r="K86" s="44">
        <f t="shared" si="4"/>
        <v>50</v>
      </c>
    </row>
    <row r="87" s="1" customFormat="1" spans="9:11">
      <c r="I87" s="42">
        <v>20</v>
      </c>
      <c r="J87" s="43"/>
      <c r="K87" s="44">
        <f t="shared" si="4"/>
        <v>0</v>
      </c>
    </row>
    <row r="88" s="1" customFormat="1" spans="9:11">
      <c r="I88" s="42">
        <v>10</v>
      </c>
      <c r="J88" s="43"/>
      <c r="K88" s="44">
        <f t="shared" si="4"/>
        <v>0</v>
      </c>
    </row>
    <row r="89" s="1" customFormat="1" spans="9:11">
      <c r="I89" s="42">
        <v>5</v>
      </c>
      <c r="J89" s="43"/>
      <c r="K89" s="44">
        <f t="shared" si="4"/>
        <v>0</v>
      </c>
    </row>
    <row r="90" s="1" customFormat="1" spans="9:11">
      <c r="I90" s="42">
        <v>1</v>
      </c>
      <c r="J90" s="43"/>
      <c r="K90" s="44">
        <f t="shared" si="4"/>
        <v>0</v>
      </c>
    </row>
    <row r="91" s="1" customFormat="1" spans="9:11">
      <c r="I91" s="42">
        <v>0.25</v>
      </c>
      <c r="J91" s="43"/>
      <c r="K91" s="44">
        <f t="shared" si="4"/>
        <v>0</v>
      </c>
    </row>
    <row r="92" s="1" customFormat="1" spans="9:11">
      <c r="I92" s="45">
        <v>0.05</v>
      </c>
      <c r="J92" s="43"/>
      <c r="K92" s="44">
        <f t="shared" si="4"/>
        <v>0</v>
      </c>
    </row>
    <row r="93" s="1" customFormat="1" spans="9:11">
      <c r="I93" s="2" t="s">
        <v>29</v>
      </c>
      <c r="K93" s="50">
        <f>SUM(K82:K92)</f>
        <v>7350</v>
      </c>
    </row>
    <row r="94" s="1" customFormat="1" spans="9:11">
      <c r="I94" s="2" t="s">
        <v>30</v>
      </c>
      <c r="K94" s="47">
        <f>J78</f>
        <v>0</v>
      </c>
    </row>
    <row r="95" s="1" customFormat="1" ht="9.75" spans="11:11">
      <c r="K95" s="48">
        <f>SUM(K93:K94)</f>
        <v>7350</v>
      </c>
    </row>
    <row r="96" s="1" customFormat="1" ht="9.75"/>
    <row r="100" s="1" customFormat="1" spans="1:1">
      <c r="A100" s="2" t="s">
        <v>0</v>
      </c>
    </row>
    <row r="101" s="1" customFormat="1" spans="1:1">
      <c r="A101" s="2" t="s">
        <v>1</v>
      </c>
    </row>
    <row r="103" s="1" customFormat="1" spans="1:12">
      <c r="A103" s="3" t="s">
        <v>2</v>
      </c>
      <c r="B103" s="52" t="s">
        <v>121</v>
      </c>
      <c r="C103" s="3" t="s">
        <v>4</v>
      </c>
      <c r="D103" s="3" t="s">
        <v>5</v>
      </c>
      <c r="E103" s="3" t="s">
        <v>6</v>
      </c>
      <c r="F103" s="3" t="s">
        <v>7</v>
      </c>
      <c r="G103" s="4" t="s">
        <v>8</v>
      </c>
      <c r="H103" s="5"/>
      <c r="I103" s="5"/>
      <c r="J103" s="22"/>
      <c r="K103" s="3" t="s">
        <v>9</v>
      </c>
      <c r="L103" s="3" t="s">
        <v>10</v>
      </c>
    </row>
    <row r="104" s="1" customFormat="1" spans="1:12">
      <c r="A104" s="6"/>
      <c r="B104" s="53"/>
      <c r="C104" s="6"/>
      <c r="D104" s="6"/>
      <c r="E104" s="6"/>
      <c r="F104" s="6"/>
      <c r="G104" s="3" t="s">
        <v>11</v>
      </c>
      <c r="H104" s="3" t="s">
        <v>12</v>
      </c>
      <c r="I104" s="3" t="s">
        <v>13</v>
      </c>
      <c r="J104" s="3" t="s">
        <v>14</v>
      </c>
      <c r="K104" s="6"/>
      <c r="L104" s="6"/>
    </row>
    <row r="105" s="1" customFormat="1" ht="10.15" customHeight="1" spans="1:12">
      <c r="A105" s="7"/>
      <c r="B105" s="54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="1" customFormat="1" ht="10.15" customHeight="1" spans="1:13">
      <c r="A106" s="14">
        <v>45806</v>
      </c>
      <c r="B106" s="15" t="s">
        <v>229</v>
      </c>
      <c r="C106" s="16" t="s">
        <v>230</v>
      </c>
      <c r="D106" s="17" t="s">
        <v>16</v>
      </c>
      <c r="E106" s="15" t="s">
        <v>231</v>
      </c>
      <c r="F106" s="35">
        <v>1895</v>
      </c>
      <c r="G106" s="19"/>
      <c r="H106" s="19"/>
      <c r="I106" s="14"/>
      <c r="J106" s="35"/>
      <c r="K106" s="24">
        <f>J106+F106</f>
        <v>1895</v>
      </c>
      <c r="L106" s="14">
        <v>45807</v>
      </c>
      <c r="M106" s="2"/>
    </row>
    <row r="107" s="1" customFormat="1" ht="9.95" customHeight="1" spans="1:13">
      <c r="A107" s="14"/>
      <c r="B107" s="15"/>
      <c r="C107" s="16"/>
      <c r="D107" s="17"/>
      <c r="E107" s="15"/>
      <c r="F107" s="35"/>
      <c r="G107" s="19"/>
      <c r="H107" s="19"/>
      <c r="I107" s="14"/>
      <c r="J107" s="35"/>
      <c r="K107" s="24"/>
      <c r="L107" s="14"/>
      <c r="M107" s="2"/>
    </row>
    <row r="108" s="1" customFormat="1" spans="6:11">
      <c r="F108" s="36">
        <f>SUM(F103:F107)</f>
        <v>1895</v>
      </c>
      <c r="G108" s="2"/>
      <c r="H108" s="2"/>
      <c r="I108" s="2"/>
      <c r="J108" s="36">
        <f>SUM(J106:J107)</f>
        <v>0</v>
      </c>
      <c r="K108" s="36">
        <f>SUM(K107:K107)</f>
        <v>0</v>
      </c>
    </row>
    <row r="109" s="1" customFormat="1" spans="9:9">
      <c r="I109" s="1" t="s">
        <v>13</v>
      </c>
    </row>
    <row r="110" s="1" customFormat="1" spans="8:11">
      <c r="H110" s="2" t="s">
        <v>17</v>
      </c>
      <c r="J110" s="41" t="s">
        <v>18</v>
      </c>
      <c r="K110" s="41" t="s">
        <v>19</v>
      </c>
    </row>
    <row r="111" s="1" customFormat="1" spans="11:11">
      <c r="K111" s="2"/>
    </row>
    <row r="112" s="1" customFormat="1" spans="1:11">
      <c r="A112" s="2" t="s">
        <v>21</v>
      </c>
      <c r="D112" s="2" t="s">
        <v>22</v>
      </c>
      <c r="G112" s="2" t="s">
        <v>20</v>
      </c>
      <c r="I112" s="42">
        <v>1000</v>
      </c>
      <c r="J112" s="43">
        <v>1</v>
      </c>
      <c r="K112" s="44">
        <f t="shared" ref="K112:K122" si="5">J112*I112</f>
        <v>1000</v>
      </c>
    </row>
    <row r="113" s="1" customFormat="1" spans="1:11">
      <c r="A113" s="2"/>
      <c r="G113" s="2"/>
      <c r="I113" s="42">
        <v>500</v>
      </c>
      <c r="J113" s="43">
        <v>1</v>
      </c>
      <c r="K113" s="44">
        <f t="shared" si="5"/>
        <v>500</v>
      </c>
    </row>
    <row r="114" s="1" customFormat="1" spans="1:11">
      <c r="A114" s="2"/>
      <c r="G114" s="2"/>
      <c r="I114" s="42">
        <v>200</v>
      </c>
      <c r="J114" s="43"/>
      <c r="K114" s="44">
        <f t="shared" si="5"/>
        <v>0</v>
      </c>
    </row>
    <row r="115" s="1" customFormat="1" spans="1:11">
      <c r="A115" s="2" t="s">
        <v>24</v>
      </c>
      <c r="D115" s="2" t="s">
        <v>25</v>
      </c>
      <c r="G115" s="2" t="s">
        <v>23</v>
      </c>
      <c r="I115" s="42">
        <v>100</v>
      </c>
      <c r="J115" s="43">
        <v>3</v>
      </c>
      <c r="K115" s="44">
        <f t="shared" si="5"/>
        <v>300</v>
      </c>
    </row>
    <row r="116" s="1" customFormat="1" spans="1:11">
      <c r="A116" s="1" t="s">
        <v>27</v>
      </c>
      <c r="D116" s="1" t="s">
        <v>28</v>
      </c>
      <c r="G116" s="1" t="s">
        <v>26</v>
      </c>
      <c r="I116" s="42">
        <v>50</v>
      </c>
      <c r="J116" s="43">
        <v>1</v>
      </c>
      <c r="K116" s="44">
        <f t="shared" si="5"/>
        <v>50</v>
      </c>
    </row>
    <row r="117" s="1" customFormat="1" spans="9:11">
      <c r="I117" s="42">
        <v>20</v>
      </c>
      <c r="J117" s="43">
        <v>2</v>
      </c>
      <c r="K117" s="44">
        <f t="shared" si="5"/>
        <v>40</v>
      </c>
    </row>
    <row r="118" s="1" customFormat="1" spans="9:11">
      <c r="I118" s="42">
        <v>10</v>
      </c>
      <c r="J118" s="43"/>
      <c r="K118" s="44">
        <f t="shared" si="5"/>
        <v>0</v>
      </c>
    </row>
    <row r="119" s="1" customFormat="1" spans="9:11">
      <c r="I119" s="42">
        <v>5</v>
      </c>
      <c r="J119" s="43">
        <v>1</v>
      </c>
      <c r="K119" s="44">
        <f t="shared" si="5"/>
        <v>5</v>
      </c>
    </row>
    <row r="120" s="1" customFormat="1" spans="9:11">
      <c r="I120" s="42">
        <v>1</v>
      </c>
      <c r="J120" s="43"/>
      <c r="K120" s="44">
        <f t="shared" si="5"/>
        <v>0</v>
      </c>
    </row>
    <row r="121" s="1" customFormat="1" spans="9:11">
      <c r="I121" s="42">
        <v>0.25</v>
      </c>
      <c r="J121" s="43"/>
      <c r="K121" s="44">
        <f t="shared" si="5"/>
        <v>0</v>
      </c>
    </row>
    <row r="122" s="1" customFormat="1" spans="9:11">
      <c r="I122" s="45">
        <v>0.05</v>
      </c>
      <c r="J122" s="43"/>
      <c r="K122" s="44">
        <f t="shared" si="5"/>
        <v>0</v>
      </c>
    </row>
    <row r="123" s="1" customFormat="1" spans="9:11">
      <c r="I123" s="2" t="s">
        <v>29</v>
      </c>
      <c r="K123" s="50">
        <f>SUM(K112:K122)</f>
        <v>1895</v>
      </c>
    </row>
    <row r="124" s="1" customFormat="1" spans="9:11">
      <c r="I124" s="2" t="s">
        <v>30</v>
      </c>
      <c r="K124" s="47">
        <f>J108</f>
        <v>0</v>
      </c>
    </row>
    <row r="125" s="1" customFormat="1" ht="9.75" spans="11:11">
      <c r="K125" s="48">
        <f>SUM(K123:K124)</f>
        <v>1895</v>
      </c>
    </row>
    <row r="126" ht="9.75"/>
    <row r="128" s="1" customFormat="1" spans="1:1">
      <c r="A128" s="2" t="s">
        <v>0</v>
      </c>
    </row>
    <row r="129" s="1" customFormat="1" spans="1:1">
      <c r="A129" s="2" t="s">
        <v>1</v>
      </c>
    </row>
    <row r="131" s="1" customFormat="1" spans="1:12">
      <c r="A131" s="3" t="s">
        <v>2</v>
      </c>
      <c r="B131" s="3" t="s">
        <v>3</v>
      </c>
      <c r="C131" s="3" t="s">
        <v>4</v>
      </c>
      <c r="D131" s="3" t="s">
        <v>5</v>
      </c>
      <c r="E131" s="3" t="s">
        <v>6</v>
      </c>
      <c r="F131" s="3" t="s">
        <v>7</v>
      </c>
      <c r="G131" s="4" t="s">
        <v>8</v>
      </c>
      <c r="H131" s="5"/>
      <c r="I131" s="5"/>
      <c r="J131" s="22"/>
      <c r="K131" s="3" t="s">
        <v>9</v>
      </c>
      <c r="L131" s="3" t="s">
        <v>10</v>
      </c>
    </row>
    <row r="132" s="1" customFormat="1" spans="1:12">
      <c r="A132" s="6"/>
      <c r="B132" s="6"/>
      <c r="C132" s="6"/>
      <c r="D132" s="6"/>
      <c r="E132" s="6"/>
      <c r="F132" s="6"/>
      <c r="G132" s="3" t="s">
        <v>11</v>
      </c>
      <c r="H132" s="3" t="s">
        <v>12</v>
      </c>
      <c r="I132" s="3" t="s">
        <v>13</v>
      </c>
      <c r="J132" s="3" t="s">
        <v>14</v>
      </c>
      <c r="K132" s="6"/>
      <c r="L132" s="6"/>
    </row>
    <row r="133" s="1" customFormat="1" spans="1:1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</row>
    <row r="134" s="1" customFormat="1" spans="1:13">
      <c r="A134" s="14">
        <v>45806</v>
      </c>
      <c r="B134" s="15">
        <v>21039</v>
      </c>
      <c r="C134" s="16" t="s">
        <v>48</v>
      </c>
      <c r="D134" s="17" t="s">
        <v>16</v>
      </c>
      <c r="E134" s="37">
        <v>60121</v>
      </c>
      <c r="F134" s="38">
        <v>51212.2</v>
      </c>
      <c r="G134" s="39"/>
      <c r="H134" s="39"/>
      <c r="I134" s="26"/>
      <c r="J134" s="24">
        <v>0</v>
      </c>
      <c r="K134" s="24">
        <f t="shared" ref="K134:K137" si="6">J134+F134</f>
        <v>51212.2</v>
      </c>
      <c r="L134" s="14">
        <v>45806</v>
      </c>
      <c r="M134" s="2"/>
    </row>
    <row r="135" s="1" customFormat="1" spans="1:13">
      <c r="A135" s="14">
        <v>45806</v>
      </c>
      <c r="B135" s="15">
        <v>21040</v>
      </c>
      <c r="C135" s="16" t="s">
        <v>232</v>
      </c>
      <c r="D135" s="17" t="s">
        <v>16</v>
      </c>
      <c r="E135" s="37">
        <v>60122</v>
      </c>
      <c r="F135" s="38">
        <v>19396.1</v>
      </c>
      <c r="G135" s="39"/>
      <c r="H135" s="39"/>
      <c r="I135" s="26"/>
      <c r="J135" s="24">
        <v>0</v>
      </c>
      <c r="K135" s="24">
        <f t="shared" si="6"/>
        <v>19396.1</v>
      </c>
      <c r="L135" s="14">
        <v>45806</v>
      </c>
      <c r="M135" s="2"/>
    </row>
    <row r="136" s="1" customFormat="1" spans="1:13">
      <c r="A136" s="14">
        <v>45806</v>
      </c>
      <c r="B136" s="15">
        <v>21041</v>
      </c>
      <c r="C136" s="16" t="s">
        <v>233</v>
      </c>
      <c r="D136" s="17" t="s">
        <v>16</v>
      </c>
      <c r="E136" s="37">
        <v>60123</v>
      </c>
      <c r="F136" s="38">
        <v>16496.2</v>
      </c>
      <c r="G136" s="39"/>
      <c r="H136" s="39"/>
      <c r="I136" s="26"/>
      <c r="J136" s="24">
        <v>0</v>
      </c>
      <c r="K136" s="24">
        <f t="shared" si="6"/>
        <v>16496.2</v>
      </c>
      <c r="L136" s="14">
        <v>45806</v>
      </c>
      <c r="M136" s="2"/>
    </row>
    <row r="137" s="1" customFormat="1" spans="1:13">
      <c r="A137" s="14">
        <v>45806</v>
      </c>
      <c r="B137" s="15">
        <v>21042</v>
      </c>
      <c r="C137" s="16" t="s">
        <v>234</v>
      </c>
      <c r="D137" s="17" t="s">
        <v>16</v>
      </c>
      <c r="E137" s="37">
        <v>60124</v>
      </c>
      <c r="F137" s="38">
        <v>20276.2</v>
      </c>
      <c r="G137" s="39"/>
      <c r="H137" s="39"/>
      <c r="I137" s="26"/>
      <c r="J137" s="24">
        <v>0</v>
      </c>
      <c r="K137" s="24">
        <f t="shared" si="6"/>
        <v>20276.2</v>
      </c>
      <c r="L137" s="14">
        <v>45806</v>
      </c>
      <c r="M137" s="2"/>
    </row>
    <row r="138" s="1" customFormat="1" spans="6:11">
      <c r="F138" s="36">
        <f t="shared" ref="F138:K138" si="7">SUM(F134:F137)</f>
        <v>107380.7</v>
      </c>
      <c r="G138" s="2"/>
      <c r="H138" s="2"/>
      <c r="I138" s="2"/>
      <c r="J138" s="36">
        <f t="shared" si="7"/>
        <v>0</v>
      </c>
      <c r="K138" s="36">
        <f t="shared" si="7"/>
        <v>107380.7</v>
      </c>
    </row>
    <row r="140" s="1" customFormat="1" spans="1:4">
      <c r="A140" s="2" t="s">
        <v>21</v>
      </c>
      <c r="D140" s="2" t="s">
        <v>22</v>
      </c>
    </row>
    <row r="141" s="1" customFormat="1" spans="1:1">
      <c r="A141" s="2"/>
    </row>
    <row r="142" s="1" customFormat="1" spans="1:1">
      <c r="A142" s="2"/>
    </row>
    <row r="143" s="1" customFormat="1" spans="1:4">
      <c r="A143" s="2" t="s">
        <v>24</v>
      </c>
      <c r="D143" s="2" t="s">
        <v>25</v>
      </c>
    </row>
    <row r="144" s="1" customFormat="1" spans="1:4">
      <c r="A144" s="1" t="s">
        <v>27</v>
      </c>
      <c r="D144" s="1" t="s">
        <v>28</v>
      </c>
    </row>
  </sheetData>
  <mergeCells count="66">
    <mergeCell ref="G4:J4"/>
    <mergeCell ref="G38:J38"/>
    <mergeCell ref="G73:J73"/>
    <mergeCell ref="G103:J103"/>
    <mergeCell ref="G131:J131"/>
    <mergeCell ref="A4:A6"/>
    <mergeCell ref="A38:A40"/>
    <mergeCell ref="A73:A75"/>
    <mergeCell ref="A103:A105"/>
    <mergeCell ref="A131:A133"/>
    <mergeCell ref="B4:B6"/>
    <mergeCell ref="B38:B40"/>
    <mergeCell ref="B73:B75"/>
    <mergeCell ref="B103:B105"/>
    <mergeCell ref="B131:B133"/>
    <mergeCell ref="C4:C6"/>
    <mergeCell ref="C38:C40"/>
    <mergeCell ref="C73:C75"/>
    <mergeCell ref="C103:C105"/>
    <mergeCell ref="C131:C133"/>
    <mergeCell ref="D4:D6"/>
    <mergeCell ref="D38:D40"/>
    <mergeCell ref="D73:D75"/>
    <mergeCell ref="D103:D105"/>
    <mergeCell ref="D131:D133"/>
    <mergeCell ref="E4:E6"/>
    <mergeCell ref="E38:E40"/>
    <mergeCell ref="E73:E75"/>
    <mergeCell ref="E103:E105"/>
    <mergeCell ref="E131:E133"/>
    <mergeCell ref="F4:F6"/>
    <mergeCell ref="F38:F40"/>
    <mergeCell ref="F73:F75"/>
    <mergeCell ref="F103:F105"/>
    <mergeCell ref="F131:F133"/>
    <mergeCell ref="G5:G6"/>
    <mergeCell ref="G39:G40"/>
    <mergeCell ref="G74:G75"/>
    <mergeCell ref="G104:G105"/>
    <mergeCell ref="G132:G133"/>
    <mergeCell ref="H5:H6"/>
    <mergeCell ref="H39:H40"/>
    <mergeCell ref="H74:H75"/>
    <mergeCell ref="H104:H105"/>
    <mergeCell ref="H132:H133"/>
    <mergeCell ref="I5:I6"/>
    <mergeCell ref="I39:I40"/>
    <mergeCell ref="I74:I75"/>
    <mergeCell ref="I104:I105"/>
    <mergeCell ref="I132:I133"/>
    <mergeCell ref="J5:J6"/>
    <mergeCell ref="J39:J40"/>
    <mergeCell ref="J74:J75"/>
    <mergeCell ref="J104:J105"/>
    <mergeCell ref="J132:J133"/>
    <mergeCell ref="K4:K6"/>
    <mergeCell ref="K38:K40"/>
    <mergeCell ref="K73:K75"/>
    <mergeCell ref="K103:K105"/>
    <mergeCell ref="K131:K133"/>
    <mergeCell ref="L4:L6"/>
    <mergeCell ref="L38:L40"/>
    <mergeCell ref="L73:L75"/>
    <mergeCell ref="L103:L105"/>
    <mergeCell ref="L131:L133"/>
    <mergeCell ref="M41:M42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workbookViewId="0">
      <selection activeCell="F9" sqref="F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45782</v>
      </c>
      <c r="B7" s="15">
        <v>20910</v>
      </c>
      <c r="C7" s="16" t="s">
        <v>46</v>
      </c>
      <c r="D7" s="17" t="s">
        <v>47</v>
      </c>
      <c r="E7" s="37">
        <v>59246</v>
      </c>
      <c r="F7" s="38">
        <v>21000</v>
      </c>
      <c r="G7" s="39"/>
      <c r="H7" s="39"/>
      <c r="I7" s="26"/>
      <c r="J7" s="24">
        <v>0</v>
      </c>
      <c r="K7" s="24">
        <f t="shared" ref="K7:K15" si="0">J7+F7</f>
        <v>21000</v>
      </c>
      <c r="L7" s="14">
        <v>45782</v>
      </c>
      <c r="M7" s="2"/>
    </row>
    <row r="8" s="1" customFormat="1" spans="1:13">
      <c r="A8" s="14">
        <v>45782</v>
      </c>
      <c r="B8" s="15">
        <v>20911</v>
      </c>
      <c r="C8" s="16" t="s">
        <v>48</v>
      </c>
      <c r="D8" s="17" t="s">
        <v>16</v>
      </c>
      <c r="E8" s="37">
        <v>59987</v>
      </c>
      <c r="F8" s="38">
        <v>37076.2</v>
      </c>
      <c r="G8" s="39"/>
      <c r="H8" s="39"/>
      <c r="I8" s="26"/>
      <c r="J8" s="24">
        <v>0</v>
      </c>
      <c r="K8" s="24">
        <f t="shared" si="0"/>
        <v>37076.2</v>
      </c>
      <c r="L8" s="14">
        <v>45782</v>
      </c>
      <c r="M8" s="2"/>
    </row>
    <row r="9" s="1" customFormat="1" spans="1:13">
      <c r="A9" s="14">
        <v>45782</v>
      </c>
      <c r="B9" s="15">
        <v>20912</v>
      </c>
      <c r="C9" s="16" t="s">
        <v>49</v>
      </c>
      <c r="D9" s="17" t="s">
        <v>16</v>
      </c>
      <c r="E9" s="37">
        <v>59990</v>
      </c>
      <c r="F9" s="38"/>
      <c r="G9" s="39"/>
      <c r="H9" s="39"/>
      <c r="I9" s="26"/>
      <c r="J9" s="24">
        <v>255000</v>
      </c>
      <c r="K9" s="24">
        <f t="shared" si="0"/>
        <v>255000</v>
      </c>
      <c r="L9" s="14">
        <v>45779</v>
      </c>
      <c r="M9" s="2"/>
    </row>
    <row r="10" s="1" customFormat="1" spans="1:13">
      <c r="A10" s="14">
        <v>45782</v>
      </c>
      <c r="B10" s="15">
        <v>20913</v>
      </c>
      <c r="C10" s="16" t="s">
        <v>50</v>
      </c>
      <c r="D10" s="17" t="s">
        <v>16</v>
      </c>
      <c r="E10" s="37">
        <v>59994</v>
      </c>
      <c r="F10" s="38">
        <v>18796.2</v>
      </c>
      <c r="G10" s="39"/>
      <c r="H10" s="39"/>
      <c r="I10" s="26"/>
      <c r="J10" s="24">
        <v>0</v>
      </c>
      <c r="K10" s="24">
        <f t="shared" si="0"/>
        <v>18796.2</v>
      </c>
      <c r="L10" s="14">
        <v>45782</v>
      </c>
      <c r="M10" s="2"/>
    </row>
    <row r="11" s="1" customFormat="1" spans="1:13">
      <c r="A11" s="14">
        <v>45782</v>
      </c>
      <c r="B11" s="15">
        <v>20914</v>
      </c>
      <c r="C11" s="16" t="s">
        <v>51</v>
      </c>
      <c r="D11" s="17" t="s">
        <v>16</v>
      </c>
      <c r="E11" s="37">
        <v>59995</v>
      </c>
      <c r="F11" s="38">
        <v>20736.2</v>
      </c>
      <c r="G11" s="39"/>
      <c r="H11" s="39"/>
      <c r="I11" s="26"/>
      <c r="J11" s="24">
        <v>0</v>
      </c>
      <c r="K11" s="24">
        <f t="shared" si="0"/>
        <v>20736.2</v>
      </c>
      <c r="L11" s="14">
        <v>45782</v>
      </c>
      <c r="M11" s="2"/>
    </row>
    <row r="12" s="1" customFormat="1" spans="1:13">
      <c r="A12" s="14">
        <v>45782</v>
      </c>
      <c r="B12" s="15">
        <v>20915</v>
      </c>
      <c r="C12" s="16" t="s">
        <v>52</v>
      </c>
      <c r="D12" s="17" t="s">
        <v>40</v>
      </c>
      <c r="E12" s="37">
        <v>59996</v>
      </c>
      <c r="F12" s="38"/>
      <c r="G12" s="39"/>
      <c r="H12" s="39"/>
      <c r="I12" s="26"/>
      <c r="J12" s="24">
        <v>18623.02</v>
      </c>
      <c r="K12" s="24">
        <f t="shared" si="0"/>
        <v>18623.02</v>
      </c>
      <c r="L12" s="14">
        <v>45782</v>
      </c>
      <c r="M12" s="2" t="s">
        <v>53</v>
      </c>
    </row>
    <row r="13" s="1" customFormat="1" spans="1:13">
      <c r="A13" s="14">
        <v>45782</v>
      </c>
      <c r="B13" s="15">
        <v>20916</v>
      </c>
      <c r="C13" s="16" t="s">
        <v>54</v>
      </c>
      <c r="D13" s="17" t="s">
        <v>40</v>
      </c>
      <c r="E13" s="37">
        <v>59997</v>
      </c>
      <c r="F13" s="38"/>
      <c r="G13" s="39"/>
      <c r="H13" s="39"/>
      <c r="I13" s="26"/>
      <c r="J13" s="24">
        <v>221945</v>
      </c>
      <c r="K13" s="24">
        <f t="shared" si="0"/>
        <v>221945</v>
      </c>
      <c r="L13" s="14">
        <v>45782</v>
      </c>
      <c r="M13" s="2"/>
    </row>
    <row r="14" s="1" customFormat="1" spans="1:13">
      <c r="A14" s="14">
        <v>45782</v>
      </c>
      <c r="B14" s="15">
        <v>20917</v>
      </c>
      <c r="C14" s="16" t="s">
        <v>55</v>
      </c>
      <c r="D14" s="17" t="s">
        <v>40</v>
      </c>
      <c r="E14" s="37">
        <v>59999</v>
      </c>
      <c r="F14" s="38">
        <v>20276.2</v>
      </c>
      <c r="G14" s="39"/>
      <c r="H14" s="39"/>
      <c r="I14" s="26"/>
      <c r="J14" s="24">
        <v>0</v>
      </c>
      <c r="K14" s="24">
        <f t="shared" si="0"/>
        <v>20276.2</v>
      </c>
      <c r="L14" s="14">
        <v>45782</v>
      </c>
      <c r="M14" s="2"/>
    </row>
    <row r="15" s="1" customFormat="1" spans="1:13">
      <c r="A15" s="14">
        <v>45782</v>
      </c>
      <c r="B15" s="15">
        <v>20918</v>
      </c>
      <c r="C15" s="16" t="s">
        <v>56</v>
      </c>
      <c r="D15" s="17" t="s">
        <v>16</v>
      </c>
      <c r="E15" s="37">
        <v>59993</v>
      </c>
      <c r="F15" s="38"/>
      <c r="G15" s="39"/>
      <c r="H15" s="39"/>
      <c r="I15" s="26"/>
      <c r="J15" s="24">
        <v>117796.2</v>
      </c>
      <c r="K15" s="24">
        <f t="shared" si="0"/>
        <v>117796.2</v>
      </c>
      <c r="L15" s="14">
        <v>45782</v>
      </c>
      <c r="M15" s="2"/>
    </row>
    <row r="16" s="1" customFormat="1" spans="6:11">
      <c r="F16" s="36">
        <f>SUM(F7:F15)</f>
        <v>117884.8</v>
      </c>
      <c r="G16" s="2"/>
      <c r="H16" s="2"/>
      <c r="I16" s="2"/>
      <c r="J16" s="36">
        <f>SUM(J7:J15)</f>
        <v>613364.22</v>
      </c>
      <c r="K16" s="36">
        <f>SUM(K7:K15)</f>
        <v>731249.02</v>
      </c>
    </row>
    <row r="18" s="1" customFormat="1" spans="1:4">
      <c r="A18" s="2" t="s">
        <v>21</v>
      </c>
      <c r="D18" s="2" t="s">
        <v>22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24</v>
      </c>
      <c r="D21" s="2" t="s">
        <v>25</v>
      </c>
    </row>
    <row r="22" s="1" customFormat="1" spans="1:4">
      <c r="A22" s="1" t="s">
        <v>27</v>
      </c>
      <c r="D22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8"/>
  <sheetViews>
    <sheetView tabSelected="1" zoomScale="130" zoomScaleNormal="130" topLeftCell="A56" workbookViewId="0">
      <selection activeCell="G76" sqref="G75:G7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89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45806</v>
      </c>
      <c r="B7" s="15">
        <v>20595</v>
      </c>
      <c r="C7" s="16" t="s">
        <v>235</v>
      </c>
      <c r="D7" s="17" t="s">
        <v>16</v>
      </c>
      <c r="E7" s="15">
        <v>59923</v>
      </c>
      <c r="F7" s="35"/>
      <c r="G7" s="19" t="s">
        <v>33</v>
      </c>
      <c r="H7" s="19">
        <v>404967</v>
      </c>
      <c r="I7" s="14">
        <v>45806</v>
      </c>
      <c r="J7" s="35">
        <v>22956.2</v>
      </c>
      <c r="K7" s="24">
        <f>F7+J7</f>
        <v>22956.2</v>
      </c>
      <c r="L7" s="14">
        <v>45807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22956.2</v>
      </c>
      <c r="K9" s="36">
        <f t="shared" si="0"/>
        <v>22956.2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29</v>
      </c>
      <c r="K25" s="44">
        <f t="shared" si="1"/>
        <v>0</v>
      </c>
    </row>
    <row r="26" spans="9:11">
      <c r="I26" s="2" t="s">
        <v>30</v>
      </c>
      <c r="K26" s="46">
        <f>SUM(K14:K25)</f>
        <v>0</v>
      </c>
    </row>
    <row r="27" spans="11:11">
      <c r="K27" s="47">
        <f>J9</f>
        <v>22956.2</v>
      </c>
    </row>
    <row r="28" ht="9.75" spans="11:11">
      <c r="K28" s="48">
        <f>SUM(K26:K27)</f>
        <v>22956.2</v>
      </c>
    </row>
    <row r="29" ht="9.75"/>
    <row r="35" s="1" customFormat="1" spans="1:1">
      <c r="A35" s="2" t="s">
        <v>0</v>
      </c>
    </row>
    <row r="36" s="1" customFormat="1" spans="1:1">
      <c r="A36" s="2" t="s">
        <v>1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45807</v>
      </c>
      <c r="B41" s="15">
        <v>21043</v>
      </c>
      <c r="C41" s="16" t="s">
        <v>236</v>
      </c>
      <c r="D41" s="17" t="s">
        <v>73</v>
      </c>
      <c r="E41" s="37">
        <v>60049</v>
      </c>
      <c r="F41" s="38">
        <v>12870</v>
      </c>
      <c r="G41" s="39"/>
      <c r="H41" s="39"/>
      <c r="I41" s="26"/>
      <c r="J41" s="24">
        <v>0</v>
      </c>
      <c r="K41" s="24">
        <f>J41+F41</f>
        <v>12870</v>
      </c>
      <c r="L41" s="14">
        <v>45782</v>
      </c>
      <c r="M41" s="2"/>
    </row>
    <row r="42" s="1" customFormat="1" spans="1:13">
      <c r="A42" s="14">
        <v>45807</v>
      </c>
      <c r="B42" s="15">
        <v>21044</v>
      </c>
      <c r="C42" s="16" t="s">
        <v>237</v>
      </c>
      <c r="D42" s="17" t="s">
        <v>40</v>
      </c>
      <c r="E42" s="37">
        <v>60126</v>
      </c>
      <c r="F42" s="38">
        <v>20876.2</v>
      </c>
      <c r="G42" s="39"/>
      <c r="H42" s="39"/>
      <c r="I42" s="26"/>
      <c r="J42" s="24">
        <v>0</v>
      </c>
      <c r="K42" s="24">
        <f>J42+F42</f>
        <v>20876.2</v>
      </c>
      <c r="L42" s="14">
        <v>45807</v>
      </c>
      <c r="M42" s="2"/>
    </row>
    <row r="43" s="1" customFormat="1" spans="1:13">
      <c r="A43" s="14">
        <v>45807</v>
      </c>
      <c r="B43" s="15">
        <v>21044</v>
      </c>
      <c r="C43" s="16" t="s">
        <v>237</v>
      </c>
      <c r="D43" s="17" t="s">
        <v>102</v>
      </c>
      <c r="E43" s="37">
        <v>60126</v>
      </c>
      <c r="F43" s="38">
        <v>1200</v>
      </c>
      <c r="G43" s="39"/>
      <c r="H43" s="39"/>
      <c r="I43" s="26"/>
      <c r="J43" s="24">
        <v>0</v>
      </c>
      <c r="K43" s="24">
        <f>J43+F43</f>
        <v>1200</v>
      </c>
      <c r="L43" s="14">
        <v>45807</v>
      </c>
      <c r="M43" s="2"/>
    </row>
    <row r="44" s="1" customFormat="1" spans="1:13">
      <c r="A44" s="14">
        <v>45807</v>
      </c>
      <c r="B44" s="15">
        <v>21045</v>
      </c>
      <c r="C44" s="16" t="s">
        <v>238</v>
      </c>
      <c r="D44" s="17" t="s">
        <v>16</v>
      </c>
      <c r="E44" s="37">
        <v>60120</v>
      </c>
      <c r="F44" s="38"/>
      <c r="G44" s="39"/>
      <c r="H44" s="39"/>
      <c r="I44" s="26"/>
      <c r="J44" s="24">
        <v>34893.84</v>
      </c>
      <c r="K44" s="24">
        <f>J44+F44</f>
        <v>34893.84</v>
      </c>
      <c r="L44" s="14">
        <v>45807</v>
      </c>
      <c r="M44" s="2" t="s">
        <v>239</v>
      </c>
    </row>
    <row r="45" s="1" customFormat="1" spans="6:11">
      <c r="F45" s="36">
        <f>SUM(F41:F44)</f>
        <v>34946.2</v>
      </c>
      <c r="G45" s="2"/>
      <c r="H45" s="2"/>
      <c r="I45" s="2"/>
      <c r="J45" s="36">
        <f>SUM(J41:J44)</f>
        <v>34893.84</v>
      </c>
      <c r="K45" s="36">
        <f>SUM(K41:K44)</f>
        <v>69840.04</v>
      </c>
    </row>
    <row r="47" s="1" customFormat="1" spans="1:4">
      <c r="A47" s="2" t="s">
        <v>21</v>
      </c>
      <c r="D47" s="2" t="s">
        <v>22</v>
      </c>
    </row>
    <row r="48" s="1" customFormat="1" spans="1:1">
      <c r="A48" s="2"/>
    </row>
    <row r="49" s="1" customFormat="1" spans="1:1">
      <c r="A49" s="2"/>
    </row>
    <row r="50" s="1" customFormat="1" spans="1:4">
      <c r="A50" s="2" t="s">
        <v>24</v>
      </c>
      <c r="D50" s="2" t="s">
        <v>25</v>
      </c>
    </row>
    <row r="51" s="1" customFormat="1" spans="1:4">
      <c r="A51" s="1" t="s">
        <v>27</v>
      </c>
      <c r="D51" s="1" t="s">
        <v>28</v>
      </c>
    </row>
    <row r="60" s="1" customFormat="1" spans="1:1">
      <c r="A60" s="2" t="s">
        <v>0</v>
      </c>
    </row>
    <row r="61" s="1" customFormat="1" spans="1:1">
      <c r="A61" s="2" t="s">
        <v>1</v>
      </c>
    </row>
    <row r="63" s="1" customFormat="1" spans="1:12">
      <c r="A63" s="3" t="s">
        <v>2</v>
      </c>
      <c r="B63" s="3" t="s">
        <v>3</v>
      </c>
      <c r="C63" s="3" t="s">
        <v>4</v>
      </c>
      <c r="D63" s="3" t="s">
        <v>5</v>
      </c>
      <c r="E63" s="3" t="s">
        <v>6</v>
      </c>
      <c r="F63" s="3" t="s">
        <v>7</v>
      </c>
      <c r="G63" s="4" t="s">
        <v>8</v>
      </c>
      <c r="H63" s="5"/>
      <c r="I63" s="5"/>
      <c r="J63" s="22"/>
      <c r="K63" s="3" t="s">
        <v>9</v>
      </c>
      <c r="L63" s="3" t="s">
        <v>10</v>
      </c>
    </row>
    <row r="64" s="1" customFormat="1" spans="1:12">
      <c r="A64" s="6"/>
      <c r="B64" s="6"/>
      <c r="C64" s="6"/>
      <c r="D64" s="6"/>
      <c r="E64" s="6"/>
      <c r="F64" s="6"/>
      <c r="G64" s="3" t="s">
        <v>11</v>
      </c>
      <c r="H64" s="3" t="s">
        <v>12</v>
      </c>
      <c r="I64" s="3" t="s">
        <v>13</v>
      </c>
      <c r="J64" s="3" t="s">
        <v>14</v>
      </c>
      <c r="K64" s="6"/>
      <c r="L64" s="6"/>
    </row>
    <row r="65" s="1" customFormat="1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="1" customFormat="1" spans="1:12">
      <c r="A66" s="14">
        <v>45808</v>
      </c>
      <c r="B66" s="15" t="s">
        <v>240</v>
      </c>
      <c r="C66" s="16" t="s">
        <v>48</v>
      </c>
      <c r="D66" s="17" t="s">
        <v>16</v>
      </c>
      <c r="E66" s="49" t="s">
        <v>241</v>
      </c>
      <c r="F66" s="35"/>
      <c r="G66" s="19" t="s">
        <v>33</v>
      </c>
      <c r="H66" s="19">
        <v>261964</v>
      </c>
      <c r="I66" s="14">
        <v>45808</v>
      </c>
      <c r="J66" s="35">
        <v>124800</v>
      </c>
      <c r="K66" s="24">
        <f>J66+F66</f>
        <v>124800</v>
      </c>
      <c r="L66" s="14">
        <v>45810</v>
      </c>
    </row>
    <row r="67" s="1" customFormat="1" spans="1:12">
      <c r="A67" s="14">
        <v>45808</v>
      </c>
      <c r="B67" s="15" t="s">
        <v>240</v>
      </c>
      <c r="C67" s="16" t="s">
        <v>48</v>
      </c>
      <c r="D67" s="17" t="s">
        <v>16</v>
      </c>
      <c r="E67" s="49" t="s">
        <v>242</v>
      </c>
      <c r="F67" s="35"/>
      <c r="G67" s="19" t="s">
        <v>33</v>
      </c>
      <c r="H67" s="19">
        <v>261964</v>
      </c>
      <c r="I67" s="14">
        <v>45808</v>
      </c>
      <c r="J67" s="35">
        <v>23200</v>
      </c>
      <c r="K67" s="24">
        <f>J67+F67</f>
        <v>23200</v>
      </c>
      <c r="L67" s="14">
        <v>45810</v>
      </c>
    </row>
    <row r="68" s="1" customFormat="1" spans="6:11">
      <c r="F68" s="36">
        <f>SUM(F63:F67)</f>
        <v>0</v>
      </c>
      <c r="G68" s="2"/>
      <c r="H68" s="2"/>
      <c r="I68" s="2"/>
      <c r="J68" s="36">
        <f>SUM(J66:J67)</f>
        <v>148000</v>
      </c>
      <c r="K68" s="36">
        <f>SUM(K66:K67)</f>
        <v>148000</v>
      </c>
    </row>
    <row r="69" s="1" customFormat="1" spans="9:9">
      <c r="I69" s="1" t="s">
        <v>13</v>
      </c>
    </row>
    <row r="70" s="1" customFormat="1" spans="8:11">
      <c r="H70" s="2" t="s">
        <v>17</v>
      </c>
      <c r="J70" s="41" t="s">
        <v>18</v>
      </c>
      <c r="K70" s="41" t="s">
        <v>19</v>
      </c>
    </row>
    <row r="71" s="1" customFormat="1" spans="11:11">
      <c r="K71" s="2"/>
    </row>
    <row r="72" s="1" customFormat="1" spans="1:11">
      <c r="A72" s="2" t="s">
        <v>21</v>
      </c>
      <c r="D72" s="2" t="s">
        <v>22</v>
      </c>
      <c r="G72" s="2" t="s">
        <v>20</v>
      </c>
      <c r="I72" s="42">
        <v>1000</v>
      </c>
      <c r="J72" s="43"/>
      <c r="K72" s="44">
        <f t="shared" ref="K72:K82" si="2">J72*I72</f>
        <v>0</v>
      </c>
    </row>
    <row r="73" s="1" customFormat="1" spans="1:11">
      <c r="A73" s="2"/>
      <c r="G73" s="2"/>
      <c r="I73" s="42">
        <v>500</v>
      </c>
      <c r="J73" s="43"/>
      <c r="K73" s="44">
        <f t="shared" si="2"/>
        <v>0</v>
      </c>
    </row>
    <row r="74" s="1" customFormat="1" spans="1:11">
      <c r="A74" s="2"/>
      <c r="G74" s="2"/>
      <c r="I74" s="42">
        <v>200</v>
      </c>
      <c r="J74" s="43"/>
      <c r="K74" s="44">
        <f t="shared" si="2"/>
        <v>0</v>
      </c>
    </row>
    <row r="75" s="1" customFormat="1" spans="1:11">
      <c r="A75" s="2" t="s">
        <v>24</v>
      </c>
      <c r="D75" s="2" t="s">
        <v>25</v>
      </c>
      <c r="G75" s="2" t="s">
        <v>23</v>
      </c>
      <c r="I75" s="42">
        <v>100</v>
      </c>
      <c r="J75" s="43"/>
      <c r="K75" s="44">
        <f t="shared" si="2"/>
        <v>0</v>
      </c>
    </row>
    <row r="76" s="1" customFormat="1" spans="1:11">
      <c r="A76" s="1" t="s">
        <v>27</v>
      </c>
      <c r="D76" s="1" t="s">
        <v>28</v>
      </c>
      <c r="G76" s="1" t="s">
        <v>26</v>
      </c>
      <c r="I76" s="42">
        <v>50</v>
      </c>
      <c r="J76" s="43"/>
      <c r="K76" s="44">
        <f t="shared" si="2"/>
        <v>0</v>
      </c>
    </row>
    <row r="77" s="1" customFormat="1" spans="9:11">
      <c r="I77" s="42">
        <v>20</v>
      </c>
      <c r="J77" s="43"/>
      <c r="K77" s="44">
        <f t="shared" si="2"/>
        <v>0</v>
      </c>
    </row>
    <row r="78" s="1" customFormat="1" spans="9:11">
      <c r="I78" s="42">
        <v>10</v>
      </c>
      <c r="J78" s="43"/>
      <c r="K78" s="44">
        <f t="shared" si="2"/>
        <v>0</v>
      </c>
    </row>
    <row r="79" s="1" customFormat="1" spans="9:11">
      <c r="I79" s="42">
        <v>5</v>
      </c>
      <c r="J79" s="43"/>
      <c r="K79" s="44">
        <f t="shared" si="2"/>
        <v>0</v>
      </c>
    </row>
    <row r="80" s="1" customFormat="1" spans="9:11">
      <c r="I80" s="42">
        <v>1</v>
      </c>
      <c r="J80" s="43"/>
      <c r="K80" s="44">
        <f t="shared" si="2"/>
        <v>0</v>
      </c>
    </row>
    <row r="81" s="1" customFormat="1" spans="9:11">
      <c r="I81" s="42">
        <v>0.25</v>
      </c>
      <c r="J81" s="43"/>
      <c r="K81" s="44">
        <f t="shared" si="2"/>
        <v>0</v>
      </c>
    </row>
    <row r="82" s="1" customFormat="1" spans="9:11">
      <c r="I82" s="45">
        <v>0.05</v>
      </c>
      <c r="J82" s="43"/>
      <c r="K82" s="44">
        <f t="shared" si="2"/>
        <v>0</v>
      </c>
    </row>
    <row r="83" s="1" customFormat="1" spans="9:11">
      <c r="I83" s="2" t="s">
        <v>29</v>
      </c>
      <c r="K83" s="50">
        <f>SUM(K72:K82)</f>
        <v>0</v>
      </c>
    </row>
    <row r="84" s="1" customFormat="1" spans="9:11">
      <c r="I84" s="2" t="s">
        <v>30</v>
      </c>
      <c r="K84" s="47">
        <f>K68</f>
        <v>148000</v>
      </c>
    </row>
    <row r="85" s="1" customFormat="1" ht="9.75" spans="11:11">
      <c r="K85" s="48">
        <f>SUM(K83:K84)</f>
        <v>148000</v>
      </c>
    </row>
    <row r="86" s="1" customFormat="1" ht="9.75"/>
    <row r="88" s="1" customFormat="1" spans="1:1">
      <c r="A88" s="2" t="s">
        <v>0</v>
      </c>
    </row>
    <row r="89" s="1" customFormat="1" spans="1:1">
      <c r="A89" s="2" t="s">
        <v>1</v>
      </c>
    </row>
    <row r="91" s="1" customFormat="1" spans="1:12">
      <c r="A91" s="3" t="s">
        <v>2</v>
      </c>
      <c r="B91" s="3" t="s">
        <v>3</v>
      </c>
      <c r="C91" s="3" t="s">
        <v>4</v>
      </c>
      <c r="D91" s="3" t="s">
        <v>5</v>
      </c>
      <c r="E91" s="3" t="s">
        <v>6</v>
      </c>
      <c r="F91" s="3" t="s">
        <v>7</v>
      </c>
      <c r="G91" s="4" t="s">
        <v>8</v>
      </c>
      <c r="H91" s="5"/>
      <c r="I91" s="5"/>
      <c r="J91" s="22"/>
      <c r="K91" s="3" t="s">
        <v>9</v>
      </c>
      <c r="L91" s="3" t="s">
        <v>10</v>
      </c>
    </row>
    <row r="92" s="1" customFormat="1" spans="1:12">
      <c r="A92" s="6"/>
      <c r="B92" s="6"/>
      <c r="C92" s="6"/>
      <c r="D92" s="6"/>
      <c r="E92" s="6"/>
      <c r="F92" s="6"/>
      <c r="G92" s="3" t="s">
        <v>11</v>
      </c>
      <c r="H92" s="3" t="s">
        <v>12</v>
      </c>
      <c r="I92" s="3" t="s">
        <v>13</v>
      </c>
      <c r="J92" s="3" t="s">
        <v>14</v>
      </c>
      <c r="K92" s="6"/>
      <c r="L92" s="6"/>
    </row>
    <row r="93" s="1" customFormat="1" spans="1:1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="1" customFormat="1" spans="1:13">
      <c r="A94" s="14">
        <v>45807</v>
      </c>
      <c r="B94" s="15">
        <v>21046</v>
      </c>
      <c r="C94" s="16" t="s">
        <v>243</v>
      </c>
      <c r="D94" s="17" t="s">
        <v>16</v>
      </c>
      <c r="E94" s="15">
        <v>60109</v>
      </c>
      <c r="F94" s="35"/>
      <c r="G94" s="19"/>
      <c r="H94" s="19"/>
      <c r="I94" s="14"/>
      <c r="J94" s="35">
        <v>37256.75</v>
      </c>
      <c r="K94" s="24">
        <f>F94+J94</f>
        <v>37256.75</v>
      </c>
      <c r="L94" s="14">
        <v>45807</v>
      </c>
      <c r="M94" s="2" t="s">
        <v>244</v>
      </c>
    </row>
    <row r="95" s="1" customFormat="1" spans="1:13">
      <c r="A95" s="14">
        <v>45807</v>
      </c>
      <c r="B95" s="15">
        <v>21046</v>
      </c>
      <c r="C95" s="16" t="s">
        <v>243</v>
      </c>
      <c r="D95" s="17" t="s">
        <v>16</v>
      </c>
      <c r="E95" s="15">
        <v>60111</v>
      </c>
      <c r="F95" s="35"/>
      <c r="G95" s="19"/>
      <c r="H95" s="19"/>
      <c r="I95" s="14"/>
      <c r="J95" s="35">
        <v>18628.38</v>
      </c>
      <c r="K95" s="24">
        <f>F95+J95</f>
        <v>18628.38</v>
      </c>
      <c r="L95" s="14">
        <v>45807</v>
      </c>
      <c r="M95" s="2" t="s">
        <v>245</v>
      </c>
    </row>
    <row r="96" s="1" customFormat="1" spans="6:11">
      <c r="F96" s="36">
        <f>SUM(F94:F95)</f>
        <v>0</v>
      </c>
      <c r="G96" s="2"/>
      <c r="H96" s="2"/>
      <c r="I96" s="2"/>
      <c r="J96" s="40">
        <f>SUM(J94:J95)</f>
        <v>55885.13</v>
      </c>
      <c r="K96" s="36">
        <f>SUM(K94:K95)</f>
        <v>55885.13</v>
      </c>
    </row>
    <row r="97" s="1" customFormat="1" spans="6:11">
      <c r="F97" s="36"/>
      <c r="G97" s="2"/>
      <c r="H97" s="2"/>
      <c r="I97" s="2"/>
      <c r="J97" s="36"/>
      <c r="K97" s="36"/>
    </row>
    <row r="98" s="1" customFormat="1" spans="6:11">
      <c r="F98" s="36"/>
      <c r="I98" s="1" t="s">
        <v>13</v>
      </c>
      <c r="K98" s="36"/>
    </row>
    <row r="99" s="1" customFormat="1" spans="8:10">
      <c r="H99" s="2" t="s">
        <v>17</v>
      </c>
      <c r="J99" s="41" t="s">
        <v>18</v>
      </c>
    </row>
    <row r="100" s="1" customFormat="1" spans="11:11">
      <c r="K100" s="41" t="s">
        <v>19</v>
      </c>
    </row>
    <row r="101" s="1" customFormat="1" spans="7:11">
      <c r="G101" s="2" t="s">
        <v>20</v>
      </c>
      <c r="I101" s="42">
        <v>1000</v>
      </c>
      <c r="J101" s="43"/>
      <c r="K101" s="44">
        <f t="shared" ref="K101:K112" si="3">J100*I100</f>
        <v>0</v>
      </c>
    </row>
    <row r="102" s="1" customFormat="1" spans="1:11">
      <c r="A102" s="2" t="s">
        <v>21</v>
      </c>
      <c r="D102" s="2" t="s">
        <v>22</v>
      </c>
      <c r="G102" s="2"/>
      <c r="I102" s="42">
        <v>500</v>
      </c>
      <c r="J102" s="43"/>
      <c r="K102" s="44">
        <f t="shared" si="3"/>
        <v>0</v>
      </c>
    </row>
    <row r="103" s="1" customFormat="1" spans="1:11">
      <c r="A103" s="2"/>
      <c r="G103" s="2"/>
      <c r="I103" s="42">
        <v>200</v>
      </c>
      <c r="J103" s="43"/>
      <c r="K103" s="44">
        <f t="shared" si="3"/>
        <v>0</v>
      </c>
    </row>
    <row r="104" s="1" customFormat="1" spans="1:11">
      <c r="A104" s="2"/>
      <c r="G104" s="2" t="s">
        <v>23</v>
      </c>
      <c r="I104" s="42">
        <v>100</v>
      </c>
      <c r="J104" s="43"/>
      <c r="K104" s="44">
        <f t="shared" si="3"/>
        <v>0</v>
      </c>
    </row>
    <row r="105" s="1" customFormat="1" spans="1:11">
      <c r="A105" s="2" t="s">
        <v>24</v>
      </c>
      <c r="D105" s="2" t="s">
        <v>25</v>
      </c>
      <c r="G105" s="1" t="s">
        <v>26</v>
      </c>
      <c r="I105" s="42">
        <v>50</v>
      </c>
      <c r="J105" s="43"/>
      <c r="K105" s="44">
        <f t="shared" si="3"/>
        <v>0</v>
      </c>
    </row>
    <row r="106" s="1" customFormat="1" spans="1:11">
      <c r="A106" s="1" t="s">
        <v>27</v>
      </c>
      <c r="D106" s="1" t="s">
        <v>28</v>
      </c>
      <c r="I106" s="42">
        <v>20</v>
      </c>
      <c r="J106" s="43"/>
      <c r="K106" s="44">
        <f t="shared" si="3"/>
        <v>0</v>
      </c>
    </row>
    <row r="107" s="1" customFormat="1" spans="9:11">
      <c r="I107" s="42">
        <v>10</v>
      </c>
      <c r="J107" s="43"/>
      <c r="K107" s="44">
        <f t="shared" si="3"/>
        <v>0</v>
      </c>
    </row>
    <row r="108" s="1" customFormat="1" spans="9:11">
      <c r="I108" s="42">
        <v>5</v>
      </c>
      <c r="J108" s="43"/>
      <c r="K108" s="44">
        <f t="shared" si="3"/>
        <v>0</v>
      </c>
    </row>
    <row r="109" s="1" customFormat="1" spans="9:11">
      <c r="I109" s="42">
        <v>1</v>
      </c>
      <c r="J109" s="43"/>
      <c r="K109" s="44">
        <f t="shared" si="3"/>
        <v>0</v>
      </c>
    </row>
    <row r="110" s="1" customFormat="1" spans="9:11">
      <c r="I110" s="42">
        <v>0.25</v>
      </c>
      <c r="J110" s="43"/>
      <c r="K110" s="44">
        <f t="shared" si="3"/>
        <v>0</v>
      </c>
    </row>
    <row r="111" s="1" customFormat="1" spans="9:11">
      <c r="I111" s="45">
        <v>0.05</v>
      </c>
      <c r="J111" s="43"/>
      <c r="K111" s="44">
        <f t="shared" si="3"/>
        <v>0</v>
      </c>
    </row>
    <row r="112" s="1" customFormat="1" spans="9:11">
      <c r="I112" s="2" t="s">
        <v>29</v>
      </c>
      <c r="K112" s="44">
        <f t="shared" si="3"/>
        <v>0</v>
      </c>
    </row>
    <row r="113" s="1" customFormat="1" spans="9:11">
      <c r="I113" s="2" t="s">
        <v>30</v>
      </c>
      <c r="K113" s="46">
        <f>SUM(K101:K112)</f>
        <v>0</v>
      </c>
    </row>
    <row r="114" s="1" customFormat="1" spans="11:11">
      <c r="K114" s="47">
        <f>J96</f>
        <v>55885.13</v>
      </c>
    </row>
    <row r="115" s="1" customFormat="1" ht="9.75" spans="11:11">
      <c r="K115" s="48">
        <f>SUM(K113:K114)</f>
        <v>55885.13</v>
      </c>
    </row>
    <row r="116" s="1" customFormat="1" ht="9.75"/>
    <row r="120" s="1" customFormat="1" spans="1:1">
      <c r="A120" s="2" t="s">
        <v>0</v>
      </c>
    </row>
    <row r="121" s="1" customFormat="1" spans="1:1">
      <c r="A121" s="2" t="s">
        <v>1</v>
      </c>
    </row>
    <row r="123" s="1" customFormat="1" spans="1:12">
      <c r="A123" s="3" t="s">
        <v>2</v>
      </c>
      <c r="B123" s="3" t="s">
        <v>3</v>
      </c>
      <c r="C123" s="3" t="s">
        <v>4</v>
      </c>
      <c r="D123" s="3" t="s">
        <v>5</v>
      </c>
      <c r="E123" s="3" t="s">
        <v>6</v>
      </c>
      <c r="F123" s="3" t="s">
        <v>7</v>
      </c>
      <c r="G123" s="4" t="s">
        <v>8</v>
      </c>
      <c r="H123" s="5"/>
      <c r="I123" s="5"/>
      <c r="J123" s="22"/>
      <c r="K123" s="3" t="s">
        <v>9</v>
      </c>
      <c r="L123" s="3" t="s">
        <v>10</v>
      </c>
    </row>
    <row r="124" s="1" customFormat="1" spans="1:12">
      <c r="A124" s="6"/>
      <c r="B124" s="6"/>
      <c r="C124" s="6"/>
      <c r="D124" s="6"/>
      <c r="E124" s="6"/>
      <c r="F124" s="6"/>
      <c r="G124" s="3" t="s">
        <v>11</v>
      </c>
      <c r="H124" s="3" t="s">
        <v>12</v>
      </c>
      <c r="I124" s="3" t="s">
        <v>13</v>
      </c>
      <c r="J124" s="3" t="s">
        <v>14</v>
      </c>
      <c r="K124" s="6"/>
      <c r="L124" s="6"/>
    </row>
    <row r="125" s="1" customFormat="1" spans="1:1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="1" customFormat="1" spans="1:13">
      <c r="A126" s="14">
        <v>45807</v>
      </c>
      <c r="B126" s="15">
        <v>18903</v>
      </c>
      <c r="C126" s="16" t="s">
        <v>172</v>
      </c>
      <c r="D126" s="17" t="s">
        <v>16</v>
      </c>
      <c r="E126" s="15">
        <v>60033</v>
      </c>
      <c r="F126" s="35"/>
      <c r="G126" s="19"/>
      <c r="H126" s="19"/>
      <c r="I126" s="14"/>
      <c r="J126" s="35">
        <v>35208.2</v>
      </c>
      <c r="K126" s="24">
        <f>F126+J126</f>
        <v>35208.2</v>
      </c>
      <c r="L126" s="14">
        <v>45807</v>
      </c>
      <c r="M126" s="2"/>
    </row>
    <row r="127" s="1" customFormat="1" spans="1:12">
      <c r="A127" s="14"/>
      <c r="B127" s="15"/>
      <c r="C127" s="16"/>
      <c r="D127" s="17"/>
      <c r="E127" s="15"/>
      <c r="F127" s="35"/>
      <c r="G127" s="19"/>
      <c r="H127" s="19"/>
      <c r="I127" s="14"/>
      <c r="J127" s="35"/>
      <c r="K127" s="24"/>
      <c r="L127" s="14"/>
    </row>
    <row r="128" s="1" customFormat="1" spans="6:11">
      <c r="F128" s="36">
        <f t="shared" ref="F128:K128" si="4">SUM(F126:F127)</f>
        <v>0</v>
      </c>
      <c r="G128" s="2"/>
      <c r="H128" s="2"/>
      <c r="I128" s="2"/>
      <c r="J128" s="40">
        <f t="shared" si="4"/>
        <v>35208.2</v>
      </c>
      <c r="K128" s="36">
        <f t="shared" si="4"/>
        <v>35208.2</v>
      </c>
    </row>
    <row r="129" s="1" customFormat="1" spans="6:11">
      <c r="F129" s="36"/>
      <c r="G129" s="2"/>
      <c r="H129" s="2"/>
      <c r="I129" s="2"/>
      <c r="J129" s="36"/>
      <c r="K129" s="36"/>
    </row>
    <row r="130" s="1" customFormat="1" spans="6:6">
      <c r="F130" s="36"/>
    </row>
    <row r="134" s="1" customFormat="1" spans="1:4">
      <c r="A134" s="2" t="s">
        <v>21</v>
      </c>
      <c r="D134" s="2" t="s">
        <v>22</v>
      </c>
    </row>
    <row r="135" s="1" customFormat="1" spans="1:1">
      <c r="A135" s="2"/>
    </row>
    <row r="136" s="1" customFormat="1" spans="1:1">
      <c r="A136" s="2"/>
    </row>
    <row r="137" s="1" customFormat="1" spans="1:4">
      <c r="A137" s="2" t="s">
        <v>24</v>
      </c>
      <c r="D137" s="2" t="s">
        <v>25</v>
      </c>
    </row>
    <row r="138" s="1" customFormat="1" spans="1:4">
      <c r="A138" s="1" t="s">
        <v>27</v>
      </c>
      <c r="D138" s="1" t="s">
        <v>28</v>
      </c>
    </row>
  </sheetData>
  <mergeCells count="65">
    <mergeCell ref="G4:J4"/>
    <mergeCell ref="G38:J38"/>
    <mergeCell ref="G63:J63"/>
    <mergeCell ref="G91:J91"/>
    <mergeCell ref="G123:J123"/>
    <mergeCell ref="A4:A6"/>
    <mergeCell ref="A38:A40"/>
    <mergeCell ref="A63:A65"/>
    <mergeCell ref="A91:A93"/>
    <mergeCell ref="A123:A125"/>
    <mergeCell ref="B4:B6"/>
    <mergeCell ref="B38:B40"/>
    <mergeCell ref="B63:B65"/>
    <mergeCell ref="B91:B93"/>
    <mergeCell ref="B123:B125"/>
    <mergeCell ref="C4:C6"/>
    <mergeCell ref="C38:C40"/>
    <mergeCell ref="C63:C65"/>
    <mergeCell ref="C91:C93"/>
    <mergeCell ref="C123:C125"/>
    <mergeCell ref="D4:D6"/>
    <mergeCell ref="D38:D40"/>
    <mergeCell ref="D63:D65"/>
    <mergeCell ref="D91:D93"/>
    <mergeCell ref="D123:D125"/>
    <mergeCell ref="E4:E6"/>
    <mergeCell ref="E38:E40"/>
    <mergeCell ref="E63:E65"/>
    <mergeCell ref="E91:E93"/>
    <mergeCell ref="E123:E125"/>
    <mergeCell ref="F4:F6"/>
    <mergeCell ref="F38:F40"/>
    <mergeCell ref="F63:F65"/>
    <mergeCell ref="F91:F93"/>
    <mergeCell ref="F123:F125"/>
    <mergeCell ref="G5:G6"/>
    <mergeCell ref="G39:G40"/>
    <mergeCell ref="G64:G65"/>
    <mergeCell ref="G92:G93"/>
    <mergeCell ref="G124:G125"/>
    <mergeCell ref="H5:H6"/>
    <mergeCell ref="H39:H40"/>
    <mergeCell ref="H64:H65"/>
    <mergeCell ref="H92:H93"/>
    <mergeCell ref="H124:H125"/>
    <mergeCell ref="I5:I6"/>
    <mergeCell ref="I39:I40"/>
    <mergeCell ref="I64:I65"/>
    <mergeCell ref="I92:I93"/>
    <mergeCell ref="I124:I125"/>
    <mergeCell ref="J5:J6"/>
    <mergeCell ref="J39:J40"/>
    <mergeCell ref="J64:J65"/>
    <mergeCell ref="J92:J93"/>
    <mergeCell ref="J124:J125"/>
    <mergeCell ref="K4:K6"/>
    <mergeCell ref="K38:K40"/>
    <mergeCell ref="K63:K65"/>
    <mergeCell ref="K91:K93"/>
    <mergeCell ref="K123:K125"/>
    <mergeCell ref="L4:L6"/>
    <mergeCell ref="L38:L40"/>
    <mergeCell ref="L63:L65"/>
    <mergeCell ref="L91:L93"/>
    <mergeCell ref="L123:L125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72"/>
  <sheetViews>
    <sheetView zoomScale="115" zoomScaleNormal="115" topLeftCell="A174" workbookViewId="0">
      <selection activeCell="A198" sqref="A198:I198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246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45784</v>
      </c>
      <c r="B7" s="9">
        <v>20930</v>
      </c>
      <c r="C7" s="10" t="s">
        <v>247</v>
      </c>
      <c r="D7" s="11" t="s">
        <v>248</v>
      </c>
      <c r="E7" s="3">
        <v>253524</v>
      </c>
      <c r="F7" s="12"/>
      <c r="G7" s="13" t="s">
        <v>120</v>
      </c>
      <c r="H7" s="13"/>
      <c r="I7" s="23"/>
      <c r="J7" s="24">
        <v>200</v>
      </c>
      <c r="K7" s="25">
        <f t="shared" ref="K7:K11" si="0">J7</f>
        <v>200</v>
      </c>
      <c r="L7" s="8">
        <v>45782</v>
      </c>
    </row>
    <row r="8" spans="1:12">
      <c r="A8" s="14"/>
      <c r="B8" s="15"/>
      <c r="C8" s="16"/>
      <c r="D8" s="17" t="s">
        <v>249</v>
      </c>
      <c r="E8" s="7"/>
      <c r="F8" s="18"/>
      <c r="G8" s="19" t="s">
        <v>120</v>
      </c>
      <c r="H8" s="19"/>
      <c r="I8" s="26"/>
      <c r="J8" s="24">
        <v>-39.99</v>
      </c>
      <c r="K8" s="25">
        <f t="shared" si="0"/>
        <v>-39.99</v>
      </c>
      <c r="L8" s="14"/>
    </row>
    <row r="9" spans="1:12">
      <c r="A9" s="20" t="s">
        <v>250</v>
      </c>
      <c r="B9" s="21"/>
      <c r="C9" s="21"/>
      <c r="D9" s="21"/>
      <c r="E9" s="21"/>
      <c r="F9" s="21"/>
      <c r="G9" s="21"/>
      <c r="H9" s="21"/>
      <c r="I9" s="27"/>
      <c r="J9" s="28">
        <f>SUM(J7:J8)</f>
        <v>160.01</v>
      </c>
      <c r="K9" s="28">
        <f>SUM(K7:K8)</f>
        <v>160.01</v>
      </c>
      <c r="L9" s="14"/>
    </row>
    <row r="10" spans="1:12">
      <c r="A10" s="8">
        <v>45784</v>
      </c>
      <c r="B10" s="9">
        <v>20930</v>
      </c>
      <c r="C10" s="10" t="s">
        <v>251</v>
      </c>
      <c r="D10" s="11" t="s">
        <v>248</v>
      </c>
      <c r="E10" s="3">
        <v>253290</v>
      </c>
      <c r="F10" s="12"/>
      <c r="G10" s="13" t="s">
        <v>120</v>
      </c>
      <c r="H10" s="13"/>
      <c r="I10" s="23"/>
      <c r="J10" s="24">
        <v>200</v>
      </c>
      <c r="K10" s="25">
        <f t="shared" si="0"/>
        <v>200</v>
      </c>
      <c r="L10" s="8">
        <v>45782</v>
      </c>
    </row>
    <row r="11" spans="1:12">
      <c r="A11" s="14"/>
      <c r="B11" s="15"/>
      <c r="C11" s="16"/>
      <c r="D11" s="17" t="s">
        <v>249</v>
      </c>
      <c r="E11" s="7"/>
      <c r="F11" s="18"/>
      <c r="G11" s="19" t="s">
        <v>120</v>
      </c>
      <c r="H11" s="19"/>
      <c r="I11" s="26"/>
      <c r="J11" s="24">
        <v>-41.75</v>
      </c>
      <c r="K11" s="25">
        <f t="shared" si="0"/>
        <v>-41.75</v>
      </c>
      <c r="L11" s="14"/>
    </row>
    <row r="12" spans="1:12">
      <c r="A12" s="20" t="s">
        <v>250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158.25</v>
      </c>
      <c r="K12" s="28">
        <f>SUM(K10:K11)</f>
        <v>158.25</v>
      </c>
      <c r="L12" s="14"/>
    </row>
    <row r="13" spans="1:12">
      <c r="A13" s="8">
        <v>45784</v>
      </c>
      <c r="B13" s="9">
        <v>20930</v>
      </c>
      <c r="C13" s="10" t="s">
        <v>252</v>
      </c>
      <c r="D13" s="11" t="s">
        <v>248</v>
      </c>
      <c r="E13" s="3">
        <v>253069</v>
      </c>
      <c r="F13" s="12"/>
      <c r="G13" s="13" t="s">
        <v>120</v>
      </c>
      <c r="H13" s="13"/>
      <c r="I13" s="23"/>
      <c r="J13" s="24">
        <v>200</v>
      </c>
      <c r="K13" s="25">
        <f t="shared" ref="K13:K17" si="1">J13</f>
        <v>200</v>
      </c>
      <c r="L13" s="8">
        <v>45782</v>
      </c>
    </row>
    <row r="14" spans="1:12">
      <c r="A14" s="14"/>
      <c r="B14" s="15"/>
      <c r="C14" s="16"/>
      <c r="D14" s="17" t="s">
        <v>249</v>
      </c>
      <c r="E14" s="7"/>
      <c r="F14" s="18"/>
      <c r="G14" s="19" t="s">
        <v>120</v>
      </c>
      <c r="H14" s="19"/>
      <c r="I14" s="26"/>
      <c r="J14" s="24">
        <v>-39.02</v>
      </c>
      <c r="K14" s="25">
        <f t="shared" si="1"/>
        <v>-39.02</v>
      </c>
      <c r="L14" s="14"/>
    </row>
    <row r="15" spans="1:12">
      <c r="A15" s="20" t="s">
        <v>250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160.98</v>
      </c>
      <c r="K15" s="28">
        <f>SUM(K13:K14)</f>
        <v>160.98</v>
      </c>
      <c r="L15" s="14"/>
    </row>
    <row r="16" spans="1:12">
      <c r="A16" s="8">
        <v>45784</v>
      </c>
      <c r="B16" s="9">
        <v>20930</v>
      </c>
      <c r="C16" s="10" t="s">
        <v>253</v>
      </c>
      <c r="D16" s="11" t="s">
        <v>248</v>
      </c>
      <c r="E16" s="3">
        <v>253292</v>
      </c>
      <c r="F16" s="12"/>
      <c r="G16" s="13" t="s">
        <v>120</v>
      </c>
      <c r="H16" s="13"/>
      <c r="I16" s="23"/>
      <c r="J16" s="24">
        <v>1100</v>
      </c>
      <c r="K16" s="25">
        <f t="shared" si="1"/>
        <v>1100</v>
      </c>
      <c r="L16" s="8">
        <v>45782</v>
      </c>
    </row>
    <row r="17" spans="1:12">
      <c r="A17" s="14"/>
      <c r="B17" s="15"/>
      <c r="C17" s="16"/>
      <c r="D17" s="17" t="s">
        <v>249</v>
      </c>
      <c r="E17" s="7"/>
      <c r="F17" s="18"/>
      <c r="G17" s="19" t="s">
        <v>120</v>
      </c>
      <c r="H17" s="19"/>
      <c r="I17" s="26"/>
      <c r="J17" s="24">
        <v>-230.5</v>
      </c>
      <c r="K17" s="25">
        <f t="shared" si="1"/>
        <v>-230.5</v>
      </c>
      <c r="L17" s="14"/>
    </row>
    <row r="18" spans="1:12">
      <c r="A18" s="20" t="s">
        <v>250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869.5</v>
      </c>
      <c r="K18" s="28">
        <f>SUM(K16:K17)</f>
        <v>869.5</v>
      </c>
      <c r="L18" s="14"/>
    </row>
    <row r="19" spans="1:12">
      <c r="A19" s="8">
        <v>45784</v>
      </c>
      <c r="B19" s="9">
        <v>20930</v>
      </c>
      <c r="C19" s="10" t="s">
        <v>254</v>
      </c>
      <c r="D19" s="11" t="s">
        <v>248</v>
      </c>
      <c r="E19" s="3">
        <v>252595</v>
      </c>
      <c r="F19" s="12"/>
      <c r="G19" s="13" t="s">
        <v>120</v>
      </c>
      <c r="H19" s="13"/>
      <c r="I19" s="23"/>
      <c r="J19" s="24">
        <v>200</v>
      </c>
      <c r="K19" s="25">
        <f t="shared" ref="K19:K23" si="2">J19</f>
        <v>200</v>
      </c>
      <c r="L19" s="8">
        <v>45782</v>
      </c>
    </row>
    <row r="20" spans="1:12">
      <c r="A20" s="14"/>
      <c r="B20" s="15"/>
      <c r="C20" s="16"/>
      <c r="D20" s="17" t="s">
        <v>249</v>
      </c>
      <c r="E20" s="7"/>
      <c r="F20" s="18"/>
      <c r="G20" s="19" t="s">
        <v>120</v>
      </c>
      <c r="H20" s="19"/>
      <c r="I20" s="26"/>
      <c r="J20" s="24">
        <v>-39.02</v>
      </c>
      <c r="K20" s="25">
        <f t="shared" si="2"/>
        <v>-39.02</v>
      </c>
      <c r="L20" s="14"/>
    </row>
    <row r="21" spans="1:12">
      <c r="A21" s="20" t="s">
        <v>250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160.98</v>
      </c>
      <c r="K21" s="28">
        <f>SUM(K19:K20)</f>
        <v>160.98</v>
      </c>
      <c r="L21" s="14"/>
    </row>
    <row r="22" spans="1:12">
      <c r="A22" s="8">
        <v>45784</v>
      </c>
      <c r="B22" s="9">
        <v>20930</v>
      </c>
      <c r="C22" s="10" t="s">
        <v>255</v>
      </c>
      <c r="D22" s="11" t="s">
        <v>248</v>
      </c>
      <c r="E22" s="3">
        <v>252464</v>
      </c>
      <c r="F22" s="12"/>
      <c r="G22" s="13" t="s">
        <v>120</v>
      </c>
      <c r="H22" s="13"/>
      <c r="I22" s="23"/>
      <c r="J22" s="24">
        <v>1100</v>
      </c>
      <c r="K22" s="25">
        <f t="shared" si="2"/>
        <v>1100</v>
      </c>
      <c r="L22" s="8">
        <v>45782</v>
      </c>
    </row>
    <row r="23" spans="1:12">
      <c r="A23" s="14"/>
      <c r="B23" s="15"/>
      <c r="C23" s="16"/>
      <c r="D23" s="17" t="s">
        <v>249</v>
      </c>
      <c r="E23" s="7"/>
      <c r="F23" s="18"/>
      <c r="G23" s="19" t="s">
        <v>120</v>
      </c>
      <c r="H23" s="19"/>
      <c r="I23" s="26"/>
      <c r="J23" s="24">
        <v>-220.2</v>
      </c>
      <c r="K23" s="25">
        <f t="shared" si="2"/>
        <v>-220.2</v>
      </c>
      <c r="L23" s="14"/>
    </row>
    <row r="24" spans="1:12">
      <c r="A24" s="20" t="s">
        <v>250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879.8</v>
      </c>
      <c r="K24" s="28">
        <f>SUM(K22:K23)</f>
        <v>879.8</v>
      </c>
      <c r="L24" s="14"/>
    </row>
    <row r="25" spans="1:12">
      <c r="A25" s="8">
        <v>45784</v>
      </c>
      <c r="B25" s="9">
        <v>20930</v>
      </c>
      <c r="C25" s="10" t="s">
        <v>256</v>
      </c>
      <c r="D25" s="11" t="s">
        <v>248</v>
      </c>
      <c r="E25" s="3">
        <v>253050</v>
      </c>
      <c r="F25" s="12"/>
      <c r="G25" s="13" t="s">
        <v>120</v>
      </c>
      <c r="H25" s="13"/>
      <c r="I25" s="23"/>
      <c r="J25" s="24">
        <v>200</v>
      </c>
      <c r="K25" s="25">
        <f t="shared" ref="K25:K29" si="3">J25</f>
        <v>200</v>
      </c>
      <c r="L25" s="8">
        <v>45782</v>
      </c>
    </row>
    <row r="26" spans="1:12">
      <c r="A26" s="14"/>
      <c r="B26" s="15"/>
      <c r="C26" s="16"/>
      <c r="D26" s="17" t="s">
        <v>249</v>
      </c>
      <c r="E26" s="7"/>
      <c r="F26" s="18"/>
      <c r="G26" s="19" t="s">
        <v>120</v>
      </c>
      <c r="H26" s="19"/>
      <c r="I26" s="26"/>
      <c r="J26" s="24">
        <v>-39.87</v>
      </c>
      <c r="K26" s="25">
        <f t="shared" si="3"/>
        <v>-39.87</v>
      </c>
      <c r="L26" s="14"/>
    </row>
    <row r="27" spans="1:12">
      <c r="A27" s="20" t="s">
        <v>250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160.13</v>
      </c>
      <c r="K27" s="28">
        <f>SUM(K25:K26)</f>
        <v>160.13</v>
      </c>
      <c r="L27" s="14"/>
    </row>
    <row r="28" spans="1:12">
      <c r="A28" s="8">
        <v>45784</v>
      </c>
      <c r="B28" s="9">
        <v>20930</v>
      </c>
      <c r="C28" s="10" t="s">
        <v>257</v>
      </c>
      <c r="D28" s="11" t="s">
        <v>248</v>
      </c>
      <c r="E28" s="3">
        <v>252482</v>
      </c>
      <c r="F28" s="12"/>
      <c r="G28" s="13" t="s">
        <v>120</v>
      </c>
      <c r="H28" s="13"/>
      <c r="I28" s="23"/>
      <c r="J28" s="24">
        <v>200</v>
      </c>
      <c r="K28" s="25">
        <f t="shared" si="3"/>
        <v>200</v>
      </c>
      <c r="L28" s="8">
        <v>45782</v>
      </c>
    </row>
    <row r="29" spans="1:12">
      <c r="A29" s="14"/>
      <c r="B29" s="15"/>
      <c r="C29" s="16"/>
      <c r="D29" s="17" t="s">
        <v>249</v>
      </c>
      <c r="E29" s="7"/>
      <c r="F29" s="18"/>
      <c r="G29" s="19" t="s">
        <v>120</v>
      </c>
      <c r="H29" s="19"/>
      <c r="I29" s="26"/>
      <c r="J29" s="24">
        <v>-39.02</v>
      </c>
      <c r="K29" s="25">
        <f t="shared" si="3"/>
        <v>-39.02</v>
      </c>
      <c r="L29" s="14"/>
    </row>
    <row r="30" spans="1:12">
      <c r="A30" s="20" t="s">
        <v>250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160.98</v>
      </c>
      <c r="K30" s="28">
        <f>SUM(K28:K29)</f>
        <v>160.98</v>
      </c>
      <c r="L30" s="14"/>
    </row>
    <row r="31" spans="1:12">
      <c r="A31" s="8">
        <v>45784</v>
      </c>
      <c r="B31" s="9">
        <v>20930</v>
      </c>
      <c r="C31" s="10" t="s">
        <v>258</v>
      </c>
      <c r="D31" s="11" t="s">
        <v>248</v>
      </c>
      <c r="E31" s="3">
        <v>253059</v>
      </c>
      <c r="F31" s="12"/>
      <c r="G31" s="13" t="s">
        <v>120</v>
      </c>
      <c r="H31" s="13"/>
      <c r="I31" s="23"/>
      <c r="J31" s="24">
        <v>200</v>
      </c>
      <c r="K31" s="25">
        <f t="shared" ref="K31:K35" si="4">J31</f>
        <v>200</v>
      </c>
      <c r="L31" s="8">
        <v>45782</v>
      </c>
    </row>
    <row r="32" spans="1:12">
      <c r="A32" s="14"/>
      <c r="B32" s="15"/>
      <c r="C32" s="16"/>
      <c r="D32" s="17" t="s">
        <v>249</v>
      </c>
      <c r="E32" s="7"/>
      <c r="F32" s="18"/>
      <c r="G32" s="19" t="s">
        <v>120</v>
      </c>
      <c r="H32" s="19"/>
      <c r="I32" s="26"/>
      <c r="J32" s="24">
        <v>-47.5</v>
      </c>
      <c r="K32" s="25">
        <f t="shared" si="4"/>
        <v>-47.5</v>
      </c>
      <c r="L32" s="14"/>
    </row>
    <row r="33" spans="1:12">
      <c r="A33" s="20" t="s">
        <v>250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152.5</v>
      </c>
      <c r="K33" s="28">
        <f>SUM(K31:K32)</f>
        <v>152.5</v>
      </c>
      <c r="L33" s="14"/>
    </row>
    <row r="34" spans="1:12">
      <c r="A34" s="8">
        <v>45784</v>
      </c>
      <c r="B34" s="9">
        <v>20930</v>
      </c>
      <c r="C34" s="10" t="s">
        <v>259</v>
      </c>
      <c r="D34" s="11" t="s">
        <v>248</v>
      </c>
      <c r="E34" s="3">
        <v>253066</v>
      </c>
      <c r="F34" s="12"/>
      <c r="G34" s="13" t="s">
        <v>120</v>
      </c>
      <c r="H34" s="13"/>
      <c r="I34" s="23"/>
      <c r="J34" s="24">
        <v>1100</v>
      </c>
      <c r="K34" s="25">
        <f t="shared" si="4"/>
        <v>1100</v>
      </c>
      <c r="L34" s="8">
        <v>45782</v>
      </c>
    </row>
    <row r="35" spans="1:12">
      <c r="A35" s="14"/>
      <c r="B35" s="15"/>
      <c r="C35" s="16"/>
      <c r="D35" s="17" t="s">
        <v>249</v>
      </c>
      <c r="E35" s="7"/>
      <c r="F35" s="18"/>
      <c r="G35" s="19" t="s">
        <v>120</v>
      </c>
      <c r="H35" s="19"/>
      <c r="I35" s="26"/>
      <c r="J35" s="24">
        <v>-219.6</v>
      </c>
      <c r="K35" s="25">
        <f t="shared" si="4"/>
        <v>-219.6</v>
      </c>
      <c r="L35" s="14"/>
    </row>
    <row r="36" spans="1:12">
      <c r="A36" s="20" t="s">
        <v>250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880.4</v>
      </c>
      <c r="K36" s="28">
        <f>SUM(K34:K35)</f>
        <v>880.4</v>
      </c>
      <c r="L36" s="14"/>
    </row>
    <row r="37" spans="1:12">
      <c r="A37" s="8">
        <v>45784</v>
      </c>
      <c r="B37" s="9">
        <v>20930</v>
      </c>
      <c r="C37" s="10" t="s">
        <v>260</v>
      </c>
      <c r="D37" s="11" t="s">
        <v>248</v>
      </c>
      <c r="E37" s="3">
        <v>253289</v>
      </c>
      <c r="F37" s="12"/>
      <c r="G37" s="13" t="s">
        <v>120</v>
      </c>
      <c r="H37" s="13"/>
      <c r="I37" s="23"/>
      <c r="J37" s="24">
        <v>200</v>
      </c>
      <c r="K37" s="25">
        <f t="shared" ref="K37:K41" si="5">J37</f>
        <v>200</v>
      </c>
      <c r="L37" s="8">
        <v>45782</v>
      </c>
    </row>
    <row r="38" spans="1:12">
      <c r="A38" s="14"/>
      <c r="B38" s="15"/>
      <c r="C38" s="16"/>
      <c r="D38" s="17" t="s">
        <v>249</v>
      </c>
      <c r="E38" s="7"/>
      <c r="F38" s="18"/>
      <c r="G38" s="19" t="s">
        <v>120</v>
      </c>
      <c r="H38" s="19"/>
      <c r="I38" s="26"/>
      <c r="J38" s="24">
        <v>-39.02</v>
      </c>
      <c r="K38" s="25">
        <f t="shared" si="5"/>
        <v>-39.02</v>
      </c>
      <c r="L38" s="14"/>
    </row>
    <row r="39" spans="1:12">
      <c r="A39" s="20" t="s">
        <v>250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160.98</v>
      </c>
      <c r="K39" s="28">
        <f>SUM(K37:K38)</f>
        <v>160.98</v>
      </c>
      <c r="L39" s="14"/>
    </row>
    <row r="40" spans="1:12">
      <c r="A40" s="8">
        <v>45784</v>
      </c>
      <c r="B40" s="9">
        <v>20930</v>
      </c>
      <c r="C40" s="10" t="s">
        <v>261</v>
      </c>
      <c r="D40" s="11" t="s">
        <v>248</v>
      </c>
      <c r="E40" s="3">
        <v>253062</v>
      </c>
      <c r="F40" s="12"/>
      <c r="G40" s="13" t="s">
        <v>120</v>
      </c>
      <c r="H40" s="13"/>
      <c r="I40" s="23"/>
      <c r="J40" s="24">
        <v>200</v>
      </c>
      <c r="K40" s="25">
        <f t="shared" si="5"/>
        <v>200</v>
      </c>
      <c r="L40" s="8">
        <v>45782</v>
      </c>
    </row>
    <row r="41" spans="1:12">
      <c r="A41" s="14"/>
      <c r="B41" s="15"/>
      <c r="C41" s="16"/>
      <c r="D41" s="17" t="s">
        <v>249</v>
      </c>
      <c r="E41" s="7"/>
      <c r="F41" s="18"/>
      <c r="G41" s="19" t="s">
        <v>120</v>
      </c>
      <c r="H41" s="19"/>
      <c r="I41" s="26"/>
      <c r="J41" s="24">
        <v>-39.02</v>
      </c>
      <c r="K41" s="25">
        <f t="shared" si="5"/>
        <v>-39.02</v>
      </c>
      <c r="L41" s="14"/>
    </row>
    <row r="42" spans="1:12">
      <c r="A42" s="20" t="s">
        <v>250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160.98</v>
      </c>
      <c r="K42" s="28">
        <f>SUM(K40:K41)</f>
        <v>160.98</v>
      </c>
      <c r="L42" s="14"/>
    </row>
    <row r="43" spans="1:12">
      <c r="A43" s="8">
        <v>45784</v>
      </c>
      <c r="B43" s="9">
        <v>20930</v>
      </c>
      <c r="C43" s="10" t="s">
        <v>262</v>
      </c>
      <c r="D43" s="11" t="s">
        <v>248</v>
      </c>
      <c r="E43" s="3">
        <v>253076</v>
      </c>
      <c r="F43" s="12"/>
      <c r="G43" s="13" t="s">
        <v>120</v>
      </c>
      <c r="H43" s="13"/>
      <c r="I43" s="23"/>
      <c r="J43" s="24">
        <v>200</v>
      </c>
      <c r="K43" s="25">
        <f t="shared" ref="K43:K47" si="6">J43</f>
        <v>200</v>
      </c>
      <c r="L43" s="8">
        <v>45782</v>
      </c>
    </row>
    <row r="44" spans="1:12">
      <c r="A44" s="14"/>
      <c r="B44" s="15"/>
      <c r="C44" s="16"/>
      <c r="D44" s="17" t="s">
        <v>249</v>
      </c>
      <c r="E44" s="7"/>
      <c r="F44" s="18"/>
      <c r="G44" s="19" t="s">
        <v>120</v>
      </c>
      <c r="H44" s="19"/>
      <c r="I44" s="26"/>
      <c r="J44" s="24">
        <v>-39.02</v>
      </c>
      <c r="K44" s="25">
        <f t="shared" si="6"/>
        <v>-39.02</v>
      </c>
      <c r="L44" s="14"/>
    </row>
    <row r="45" spans="1:12">
      <c r="A45" s="20" t="s">
        <v>250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160.98</v>
      </c>
      <c r="K45" s="28">
        <f>SUM(K43:K44)</f>
        <v>160.98</v>
      </c>
      <c r="L45" s="14"/>
    </row>
    <row r="46" spans="1:12">
      <c r="A46" s="8">
        <v>45784</v>
      </c>
      <c r="B46" s="9">
        <v>20930</v>
      </c>
      <c r="C46" s="10" t="s">
        <v>263</v>
      </c>
      <c r="D46" s="11" t="s">
        <v>248</v>
      </c>
      <c r="E46" s="3">
        <v>253067</v>
      </c>
      <c r="F46" s="12"/>
      <c r="G46" s="13" t="s">
        <v>120</v>
      </c>
      <c r="H46" s="13"/>
      <c r="I46" s="23"/>
      <c r="J46" s="24">
        <v>1100</v>
      </c>
      <c r="K46" s="25">
        <f t="shared" si="6"/>
        <v>1100</v>
      </c>
      <c r="L46" s="8">
        <v>45782</v>
      </c>
    </row>
    <row r="47" spans="1:12">
      <c r="A47" s="14"/>
      <c r="B47" s="15"/>
      <c r="C47" s="16"/>
      <c r="D47" s="17" t="s">
        <v>249</v>
      </c>
      <c r="E47" s="7"/>
      <c r="F47" s="18"/>
      <c r="G47" s="19" t="s">
        <v>120</v>
      </c>
      <c r="H47" s="19"/>
      <c r="I47" s="26"/>
      <c r="J47" s="24">
        <v>-229.65</v>
      </c>
      <c r="K47" s="25">
        <f t="shared" si="6"/>
        <v>-229.65</v>
      </c>
      <c r="L47" s="14"/>
    </row>
    <row r="48" spans="1:12">
      <c r="A48" s="20" t="s">
        <v>250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870.35</v>
      </c>
      <c r="K48" s="28">
        <f>SUM(K46:K47)</f>
        <v>870.35</v>
      </c>
      <c r="L48" s="14"/>
    </row>
    <row r="49" spans="1:12">
      <c r="A49" s="8">
        <v>45784</v>
      </c>
      <c r="B49" s="9">
        <v>20930</v>
      </c>
      <c r="C49" s="10" t="s">
        <v>264</v>
      </c>
      <c r="D49" s="11" t="s">
        <v>248</v>
      </c>
      <c r="E49" s="3">
        <v>253065</v>
      </c>
      <c r="F49" s="12"/>
      <c r="G49" s="13" t="s">
        <v>120</v>
      </c>
      <c r="H49" s="13"/>
      <c r="I49" s="23"/>
      <c r="J49" s="24">
        <v>400</v>
      </c>
      <c r="K49" s="25">
        <f t="shared" ref="K49:K53" si="7">J49</f>
        <v>400</v>
      </c>
      <c r="L49" s="8">
        <v>45782</v>
      </c>
    </row>
    <row r="50" spans="1:12">
      <c r="A50" s="14"/>
      <c r="B50" s="15"/>
      <c r="C50" s="16"/>
      <c r="D50" s="17" t="s">
        <v>249</v>
      </c>
      <c r="E50" s="7"/>
      <c r="F50" s="18"/>
      <c r="G50" s="19" t="s">
        <v>120</v>
      </c>
      <c r="H50" s="19"/>
      <c r="I50" s="26"/>
      <c r="J50" s="24">
        <v>-78.04</v>
      </c>
      <c r="K50" s="25">
        <f t="shared" si="7"/>
        <v>-78.04</v>
      </c>
      <c r="L50" s="14"/>
    </row>
    <row r="51" spans="1:12">
      <c r="A51" s="20" t="s">
        <v>250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321.96</v>
      </c>
      <c r="K51" s="28">
        <f>SUM(K49:K50)</f>
        <v>321.96</v>
      </c>
      <c r="L51" s="14"/>
    </row>
    <row r="52" spans="1:12">
      <c r="A52" s="8">
        <v>45784</v>
      </c>
      <c r="B52" s="9">
        <v>20930</v>
      </c>
      <c r="C52" s="10" t="s">
        <v>265</v>
      </c>
      <c r="D52" s="11" t="s">
        <v>248</v>
      </c>
      <c r="E52" s="3">
        <v>253057</v>
      </c>
      <c r="F52" s="12"/>
      <c r="G52" s="13" t="s">
        <v>120</v>
      </c>
      <c r="H52" s="13"/>
      <c r="I52" s="23"/>
      <c r="J52" s="24">
        <v>1100</v>
      </c>
      <c r="K52" s="25">
        <f t="shared" si="7"/>
        <v>1100</v>
      </c>
      <c r="L52" s="8">
        <v>45782</v>
      </c>
    </row>
    <row r="53" spans="1:12">
      <c r="A53" s="14"/>
      <c r="B53" s="15"/>
      <c r="C53" s="16"/>
      <c r="D53" s="17" t="s">
        <v>249</v>
      </c>
      <c r="E53" s="7"/>
      <c r="F53" s="18"/>
      <c r="G53" s="19" t="s">
        <v>120</v>
      </c>
      <c r="H53" s="19"/>
      <c r="I53" s="26"/>
      <c r="J53" s="24">
        <v>-230.5</v>
      </c>
      <c r="K53" s="25">
        <f t="shared" si="7"/>
        <v>-230.5</v>
      </c>
      <c r="L53" s="14"/>
    </row>
    <row r="54" spans="1:12">
      <c r="A54" s="20" t="s">
        <v>250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869.5</v>
      </c>
      <c r="K54" s="28">
        <f>SUM(K52:K53)</f>
        <v>869.5</v>
      </c>
      <c r="L54" s="14"/>
    </row>
    <row r="55" spans="1:12">
      <c r="A55" s="8">
        <v>45784</v>
      </c>
      <c r="B55" s="9">
        <v>20930</v>
      </c>
      <c r="C55" s="10" t="s">
        <v>266</v>
      </c>
      <c r="D55" s="11" t="s">
        <v>248</v>
      </c>
      <c r="E55" s="3">
        <v>252460</v>
      </c>
      <c r="F55" s="12"/>
      <c r="G55" s="13" t="s">
        <v>120</v>
      </c>
      <c r="H55" s="13"/>
      <c r="I55" s="23"/>
      <c r="J55" s="24">
        <v>200</v>
      </c>
      <c r="K55" s="25">
        <f t="shared" ref="K55:K59" si="8">J55</f>
        <v>200</v>
      </c>
      <c r="L55" s="8">
        <v>45782</v>
      </c>
    </row>
    <row r="56" spans="1:12">
      <c r="A56" s="14"/>
      <c r="B56" s="15"/>
      <c r="C56" s="16"/>
      <c r="D56" s="17" t="s">
        <v>249</v>
      </c>
      <c r="E56" s="7"/>
      <c r="F56" s="18"/>
      <c r="G56" s="19" t="s">
        <v>120</v>
      </c>
      <c r="H56" s="19"/>
      <c r="I56" s="26"/>
      <c r="J56" s="24">
        <v>-39.02</v>
      </c>
      <c r="K56" s="25">
        <f t="shared" si="8"/>
        <v>-39.02</v>
      </c>
      <c r="L56" s="14"/>
    </row>
    <row r="57" spans="1:12">
      <c r="A57" s="20" t="s">
        <v>250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160.98</v>
      </c>
      <c r="K57" s="28">
        <f>SUM(K55:K56)</f>
        <v>160.98</v>
      </c>
      <c r="L57" s="14"/>
    </row>
    <row r="58" spans="1:12">
      <c r="A58" s="8">
        <v>45784</v>
      </c>
      <c r="B58" s="9">
        <v>20930</v>
      </c>
      <c r="C58" s="10" t="s">
        <v>267</v>
      </c>
      <c r="D58" s="11" t="s">
        <v>248</v>
      </c>
      <c r="E58" s="3">
        <v>252592</v>
      </c>
      <c r="F58" s="12"/>
      <c r="G58" s="13" t="s">
        <v>120</v>
      </c>
      <c r="H58" s="13"/>
      <c r="I58" s="23"/>
      <c r="J58" s="24">
        <v>1300</v>
      </c>
      <c r="K58" s="25">
        <f t="shared" si="8"/>
        <v>1300</v>
      </c>
      <c r="L58" s="8">
        <v>45782</v>
      </c>
    </row>
    <row r="59" spans="1:12">
      <c r="A59" s="14"/>
      <c r="B59" s="15"/>
      <c r="C59" s="16"/>
      <c r="D59" s="17" t="s">
        <v>249</v>
      </c>
      <c r="E59" s="7"/>
      <c r="F59" s="18"/>
      <c r="G59" s="19" t="s">
        <v>120</v>
      </c>
      <c r="H59" s="19"/>
      <c r="I59" s="26"/>
      <c r="J59" s="24">
        <v>-254.52</v>
      </c>
      <c r="K59" s="25">
        <f t="shared" si="8"/>
        <v>-254.52</v>
      </c>
      <c r="L59" s="14"/>
    </row>
    <row r="60" spans="1:12">
      <c r="A60" s="20" t="s">
        <v>250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1045.48</v>
      </c>
      <c r="K60" s="28">
        <f>SUM(K58:K59)</f>
        <v>1045.48</v>
      </c>
      <c r="L60" s="14"/>
    </row>
    <row r="61" spans="1:12">
      <c r="A61" s="8">
        <v>45784</v>
      </c>
      <c r="B61" s="9">
        <v>20930</v>
      </c>
      <c r="C61" s="10" t="s">
        <v>268</v>
      </c>
      <c r="D61" s="11" t="s">
        <v>248</v>
      </c>
      <c r="E61" s="3">
        <v>252474</v>
      </c>
      <c r="F61" s="12"/>
      <c r="G61" s="13" t="s">
        <v>120</v>
      </c>
      <c r="H61" s="13"/>
      <c r="I61" s="23"/>
      <c r="J61" s="24">
        <v>350</v>
      </c>
      <c r="K61" s="25">
        <f t="shared" ref="K61:K65" si="9">J61</f>
        <v>350</v>
      </c>
      <c r="L61" s="8">
        <v>45782</v>
      </c>
    </row>
    <row r="62" spans="1:12">
      <c r="A62" s="14"/>
      <c r="B62" s="15"/>
      <c r="C62" s="16"/>
      <c r="D62" s="17" t="s">
        <v>249</v>
      </c>
      <c r="E62" s="7"/>
      <c r="F62" s="18"/>
      <c r="G62" s="19" t="s">
        <v>120</v>
      </c>
      <c r="H62" s="19"/>
      <c r="I62" s="26"/>
      <c r="J62" s="24">
        <v>-69.98</v>
      </c>
      <c r="K62" s="25">
        <f t="shared" si="9"/>
        <v>-69.98</v>
      </c>
      <c r="L62" s="14"/>
    </row>
    <row r="63" spans="1:12">
      <c r="A63" s="20" t="s">
        <v>250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280.02</v>
      </c>
      <c r="K63" s="28">
        <f>SUM(K61:K62)</f>
        <v>280.02</v>
      </c>
      <c r="L63" s="14"/>
    </row>
    <row r="64" spans="1:12">
      <c r="A64" s="8">
        <v>45784</v>
      </c>
      <c r="B64" s="9">
        <v>20930</v>
      </c>
      <c r="C64" s="10" t="s">
        <v>269</v>
      </c>
      <c r="D64" s="11" t="s">
        <v>248</v>
      </c>
      <c r="E64" s="3">
        <v>251663</v>
      </c>
      <c r="F64" s="12"/>
      <c r="G64" s="13" t="s">
        <v>120</v>
      </c>
      <c r="H64" s="13"/>
      <c r="I64" s="23"/>
      <c r="J64" s="24">
        <v>400</v>
      </c>
      <c r="K64" s="25">
        <f t="shared" si="9"/>
        <v>400</v>
      </c>
      <c r="L64" s="8">
        <v>45782</v>
      </c>
    </row>
    <row r="65" spans="1:12">
      <c r="A65" s="14"/>
      <c r="B65" s="15"/>
      <c r="C65" s="16"/>
      <c r="D65" s="17" t="s">
        <v>249</v>
      </c>
      <c r="E65" s="7"/>
      <c r="F65" s="18"/>
      <c r="G65" s="19" t="s">
        <v>120</v>
      </c>
      <c r="H65" s="19"/>
      <c r="I65" s="26"/>
      <c r="J65" s="24">
        <v>-83.62</v>
      </c>
      <c r="K65" s="25">
        <f t="shared" si="9"/>
        <v>-83.62</v>
      </c>
      <c r="L65" s="14"/>
    </row>
    <row r="66" spans="1:12">
      <c r="A66" s="20" t="s">
        <v>250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316.38</v>
      </c>
      <c r="K66" s="28">
        <f>SUM(K64:K65)</f>
        <v>316.38</v>
      </c>
      <c r="L66" s="14"/>
    </row>
    <row r="67" spans="1:12">
      <c r="A67" s="8">
        <v>45784</v>
      </c>
      <c r="B67" s="9">
        <v>20930</v>
      </c>
      <c r="C67" s="10" t="s">
        <v>270</v>
      </c>
      <c r="D67" s="11" t="s">
        <v>248</v>
      </c>
      <c r="E67" s="3">
        <v>252486</v>
      </c>
      <c r="F67" s="12"/>
      <c r="G67" s="13" t="s">
        <v>120</v>
      </c>
      <c r="H67" s="13"/>
      <c r="I67" s="23"/>
      <c r="J67" s="24">
        <v>200</v>
      </c>
      <c r="K67" s="25">
        <f t="shared" ref="K67:K71" si="10">J67</f>
        <v>200</v>
      </c>
      <c r="L67" s="8">
        <v>45782</v>
      </c>
    </row>
    <row r="68" spans="1:12">
      <c r="A68" s="14"/>
      <c r="B68" s="15"/>
      <c r="C68" s="16"/>
      <c r="D68" s="17" t="s">
        <v>249</v>
      </c>
      <c r="E68" s="7"/>
      <c r="F68" s="18"/>
      <c r="G68" s="19" t="s">
        <v>120</v>
      </c>
      <c r="H68" s="19"/>
      <c r="I68" s="26"/>
      <c r="J68" s="24">
        <v>-47.5</v>
      </c>
      <c r="K68" s="25">
        <f t="shared" si="10"/>
        <v>-47.5</v>
      </c>
      <c r="L68" s="14"/>
    </row>
    <row r="69" spans="1:12">
      <c r="A69" s="20" t="s">
        <v>250</v>
      </c>
      <c r="B69" s="21"/>
      <c r="C69" s="21"/>
      <c r="D69" s="21"/>
      <c r="E69" s="21"/>
      <c r="F69" s="21"/>
      <c r="G69" s="21"/>
      <c r="H69" s="21"/>
      <c r="I69" s="27"/>
      <c r="J69" s="28">
        <f>SUM(J67:J68)</f>
        <v>152.5</v>
      </c>
      <c r="K69" s="28">
        <f>SUM(K67:K68)</f>
        <v>152.5</v>
      </c>
      <c r="L69" s="14"/>
    </row>
    <row r="70" spans="1:12">
      <c r="A70" s="8">
        <v>45784</v>
      </c>
      <c r="B70" s="9">
        <v>20930</v>
      </c>
      <c r="C70" s="10" t="s">
        <v>271</v>
      </c>
      <c r="D70" s="11" t="s">
        <v>248</v>
      </c>
      <c r="E70" s="3">
        <v>253291</v>
      </c>
      <c r="F70" s="12"/>
      <c r="G70" s="13" t="s">
        <v>120</v>
      </c>
      <c r="H70" s="13"/>
      <c r="I70" s="23"/>
      <c r="J70" s="24">
        <v>1100</v>
      </c>
      <c r="K70" s="25">
        <f t="shared" si="10"/>
        <v>1100</v>
      </c>
      <c r="L70" s="8">
        <v>45782</v>
      </c>
    </row>
    <row r="71" spans="1:12">
      <c r="A71" s="14"/>
      <c r="B71" s="15"/>
      <c r="C71" s="16"/>
      <c r="D71" s="17" t="s">
        <v>249</v>
      </c>
      <c r="E71" s="7"/>
      <c r="F71" s="18"/>
      <c r="G71" s="19" t="s">
        <v>120</v>
      </c>
      <c r="H71" s="19"/>
      <c r="I71" s="26"/>
      <c r="J71" s="24">
        <v>-214.65</v>
      </c>
      <c r="K71" s="25">
        <f t="shared" si="10"/>
        <v>-214.65</v>
      </c>
      <c r="L71" s="14"/>
    </row>
    <row r="72" spans="1:12">
      <c r="A72" s="20" t="s">
        <v>250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885.35</v>
      </c>
      <c r="K72" s="28">
        <f>SUM(K70:K71)</f>
        <v>885.35</v>
      </c>
      <c r="L72" s="14"/>
    </row>
    <row r="73" spans="1:12">
      <c r="A73" s="8">
        <v>45784</v>
      </c>
      <c r="B73" s="9">
        <v>20930</v>
      </c>
      <c r="C73" s="10" t="s">
        <v>272</v>
      </c>
      <c r="D73" s="11" t="s">
        <v>248</v>
      </c>
      <c r="E73" s="3">
        <v>252471</v>
      </c>
      <c r="F73" s="12"/>
      <c r="G73" s="13" t="s">
        <v>120</v>
      </c>
      <c r="H73" s="13"/>
      <c r="I73" s="23"/>
      <c r="J73" s="24">
        <v>1100</v>
      </c>
      <c r="K73" s="25">
        <f t="shared" ref="K73:K77" si="11">J73</f>
        <v>1100</v>
      </c>
      <c r="L73" s="8">
        <v>45782</v>
      </c>
    </row>
    <row r="74" spans="1:12">
      <c r="A74" s="14"/>
      <c r="B74" s="15"/>
      <c r="C74" s="16"/>
      <c r="D74" s="17" t="s">
        <v>249</v>
      </c>
      <c r="E74" s="7"/>
      <c r="F74" s="18"/>
      <c r="G74" s="19" t="s">
        <v>120</v>
      </c>
      <c r="H74" s="19"/>
      <c r="I74" s="26"/>
      <c r="J74" s="24">
        <v>-231.83</v>
      </c>
      <c r="K74" s="25">
        <f t="shared" si="11"/>
        <v>-231.83</v>
      </c>
      <c r="L74" s="14"/>
    </row>
    <row r="75" spans="1:12">
      <c r="A75" s="20" t="s">
        <v>250</v>
      </c>
      <c r="B75" s="21"/>
      <c r="C75" s="21"/>
      <c r="D75" s="21"/>
      <c r="E75" s="21"/>
      <c r="F75" s="21"/>
      <c r="G75" s="21"/>
      <c r="H75" s="21"/>
      <c r="I75" s="27"/>
      <c r="J75" s="28">
        <f>SUM(J73:J74)</f>
        <v>868.17</v>
      </c>
      <c r="K75" s="28">
        <f>SUM(K73:K74)</f>
        <v>868.17</v>
      </c>
      <c r="L75" s="14"/>
    </row>
    <row r="76" spans="1:12">
      <c r="A76" s="8">
        <v>45784</v>
      </c>
      <c r="B76" s="9">
        <v>20930</v>
      </c>
      <c r="C76" s="10" t="s">
        <v>273</v>
      </c>
      <c r="D76" s="11" t="s">
        <v>248</v>
      </c>
      <c r="E76" s="3">
        <v>252492</v>
      </c>
      <c r="F76" s="12"/>
      <c r="G76" s="13" t="s">
        <v>120</v>
      </c>
      <c r="H76" s="13"/>
      <c r="I76" s="23"/>
      <c r="J76" s="24">
        <v>200</v>
      </c>
      <c r="K76" s="25">
        <f t="shared" si="11"/>
        <v>200</v>
      </c>
      <c r="L76" s="8">
        <v>45782</v>
      </c>
    </row>
    <row r="77" spans="1:12">
      <c r="A77" s="14"/>
      <c r="B77" s="15"/>
      <c r="C77" s="16"/>
      <c r="D77" s="17" t="s">
        <v>249</v>
      </c>
      <c r="E77" s="7"/>
      <c r="F77" s="18"/>
      <c r="G77" s="19" t="s">
        <v>120</v>
      </c>
      <c r="H77" s="19"/>
      <c r="I77" s="26"/>
      <c r="J77" s="24">
        <v>-39.02</v>
      </c>
      <c r="K77" s="25">
        <f t="shared" si="11"/>
        <v>-39.02</v>
      </c>
      <c r="L77" s="14"/>
    </row>
    <row r="78" spans="1:12">
      <c r="A78" s="20" t="s">
        <v>250</v>
      </c>
      <c r="B78" s="21"/>
      <c r="C78" s="21"/>
      <c r="D78" s="21"/>
      <c r="E78" s="21"/>
      <c r="F78" s="21"/>
      <c r="G78" s="21"/>
      <c r="H78" s="21"/>
      <c r="I78" s="27"/>
      <c r="J78" s="28">
        <f>SUM(J76:J77)</f>
        <v>160.98</v>
      </c>
      <c r="K78" s="28">
        <f>SUM(K76:K77)</f>
        <v>160.98</v>
      </c>
      <c r="L78" s="14"/>
    </row>
    <row r="79" spans="1:12">
      <c r="A79" s="8">
        <v>45784</v>
      </c>
      <c r="B79" s="9">
        <v>20930</v>
      </c>
      <c r="C79" s="10" t="s">
        <v>274</v>
      </c>
      <c r="D79" s="11" t="s">
        <v>248</v>
      </c>
      <c r="E79" s="3">
        <v>251946</v>
      </c>
      <c r="F79" s="12"/>
      <c r="G79" s="13" t="s">
        <v>120</v>
      </c>
      <c r="H79" s="13"/>
      <c r="I79" s="23"/>
      <c r="J79" s="24">
        <v>200</v>
      </c>
      <c r="K79" s="25">
        <f t="shared" ref="K79:K83" si="12">J79</f>
        <v>200</v>
      </c>
      <c r="L79" s="8">
        <v>45782</v>
      </c>
    </row>
    <row r="80" spans="1:12">
      <c r="A80" s="14"/>
      <c r="B80" s="15"/>
      <c r="C80" s="16"/>
      <c r="D80" s="17" t="s">
        <v>249</v>
      </c>
      <c r="E80" s="7"/>
      <c r="F80" s="18"/>
      <c r="G80" s="19" t="s">
        <v>120</v>
      </c>
      <c r="H80" s="19"/>
      <c r="I80" s="26"/>
      <c r="J80" s="24">
        <v>-42.76</v>
      </c>
      <c r="K80" s="25">
        <f t="shared" si="12"/>
        <v>-42.76</v>
      </c>
      <c r="L80" s="14"/>
    </row>
    <row r="81" spans="1:12">
      <c r="A81" s="20" t="s">
        <v>250</v>
      </c>
      <c r="B81" s="21"/>
      <c r="C81" s="21"/>
      <c r="D81" s="21"/>
      <c r="E81" s="21"/>
      <c r="F81" s="21"/>
      <c r="G81" s="21"/>
      <c r="H81" s="21"/>
      <c r="I81" s="27"/>
      <c r="J81" s="28">
        <f>SUM(J79:J80)</f>
        <v>157.24</v>
      </c>
      <c r="K81" s="28">
        <f>SUM(K79:K80)</f>
        <v>157.24</v>
      </c>
      <c r="L81" s="14"/>
    </row>
    <row r="82" spans="1:12">
      <c r="A82" s="8">
        <v>45784</v>
      </c>
      <c r="B82" s="9">
        <v>20930</v>
      </c>
      <c r="C82" s="10" t="s">
        <v>275</v>
      </c>
      <c r="D82" s="11" t="s">
        <v>248</v>
      </c>
      <c r="E82" s="3">
        <v>251932</v>
      </c>
      <c r="F82" s="12"/>
      <c r="G82" s="13" t="s">
        <v>120</v>
      </c>
      <c r="H82" s="13"/>
      <c r="I82" s="23"/>
      <c r="J82" s="24">
        <v>600</v>
      </c>
      <c r="K82" s="25">
        <f t="shared" si="12"/>
        <v>600</v>
      </c>
      <c r="L82" s="8">
        <v>45782</v>
      </c>
    </row>
    <row r="83" spans="1:12">
      <c r="A83" s="14"/>
      <c r="B83" s="15"/>
      <c r="C83" s="16"/>
      <c r="D83" s="17" t="s">
        <v>249</v>
      </c>
      <c r="E83" s="7"/>
      <c r="F83" s="18"/>
      <c r="G83" s="19" t="s">
        <v>120</v>
      </c>
      <c r="H83" s="19"/>
      <c r="I83" s="26"/>
      <c r="J83" s="24">
        <v>-125.49</v>
      </c>
      <c r="K83" s="25">
        <f t="shared" si="12"/>
        <v>-125.49</v>
      </c>
      <c r="L83" s="14"/>
    </row>
    <row r="84" spans="1:12">
      <c r="A84" s="20" t="s">
        <v>250</v>
      </c>
      <c r="B84" s="21"/>
      <c r="C84" s="21"/>
      <c r="D84" s="21"/>
      <c r="E84" s="21"/>
      <c r="F84" s="21"/>
      <c r="G84" s="21"/>
      <c r="H84" s="21"/>
      <c r="I84" s="27"/>
      <c r="J84" s="28">
        <f>SUM(J82:J83)</f>
        <v>474.51</v>
      </c>
      <c r="K84" s="28">
        <f>SUM(K82:K83)</f>
        <v>474.51</v>
      </c>
      <c r="L84" s="14"/>
    </row>
    <row r="85" spans="1:12">
      <c r="A85" s="8">
        <v>45784</v>
      </c>
      <c r="B85" s="9">
        <v>20930</v>
      </c>
      <c r="C85" s="10" t="s">
        <v>276</v>
      </c>
      <c r="D85" s="11" t="s">
        <v>248</v>
      </c>
      <c r="E85" s="3">
        <v>252479</v>
      </c>
      <c r="F85" s="12"/>
      <c r="G85" s="13" t="s">
        <v>120</v>
      </c>
      <c r="H85" s="13"/>
      <c r="I85" s="23"/>
      <c r="J85" s="24">
        <v>200</v>
      </c>
      <c r="K85" s="25">
        <f t="shared" ref="K85:K89" si="13">J85</f>
        <v>200</v>
      </c>
      <c r="L85" s="8">
        <v>45782</v>
      </c>
    </row>
    <row r="86" spans="1:12">
      <c r="A86" s="14"/>
      <c r="B86" s="15"/>
      <c r="C86" s="16"/>
      <c r="D86" s="17" t="s">
        <v>249</v>
      </c>
      <c r="E86" s="7"/>
      <c r="F86" s="18"/>
      <c r="G86" s="19" t="s">
        <v>120</v>
      </c>
      <c r="H86" s="19"/>
      <c r="I86" s="26"/>
      <c r="J86" s="24">
        <v>-39.02</v>
      </c>
      <c r="K86" s="25">
        <f t="shared" si="13"/>
        <v>-39.02</v>
      </c>
      <c r="L86" s="14"/>
    </row>
    <row r="87" spans="1:12">
      <c r="A87" s="20" t="s">
        <v>250</v>
      </c>
      <c r="B87" s="21"/>
      <c r="C87" s="21"/>
      <c r="D87" s="21"/>
      <c r="E87" s="21"/>
      <c r="F87" s="21"/>
      <c r="G87" s="21"/>
      <c r="H87" s="21"/>
      <c r="I87" s="27"/>
      <c r="J87" s="28">
        <f>SUM(J85:J86)</f>
        <v>160.98</v>
      </c>
      <c r="K87" s="28">
        <f>SUM(K85:K86)</f>
        <v>160.98</v>
      </c>
      <c r="L87" s="14"/>
    </row>
    <row r="88" spans="1:12">
      <c r="A88" s="8">
        <v>45784</v>
      </c>
      <c r="B88" s="9">
        <v>20930</v>
      </c>
      <c r="C88" s="10" t="s">
        <v>277</v>
      </c>
      <c r="D88" s="11" t="s">
        <v>248</v>
      </c>
      <c r="E88" s="3">
        <v>251292</v>
      </c>
      <c r="F88" s="12"/>
      <c r="G88" s="13" t="s">
        <v>120</v>
      </c>
      <c r="H88" s="13"/>
      <c r="I88" s="23"/>
      <c r="J88" s="24">
        <v>200</v>
      </c>
      <c r="K88" s="25">
        <f t="shared" si="13"/>
        <v>200</v>
      </c>
      <c r="L88" s="8">
        <v>45782</v>
      </c>
    </row>
    <row r="89" spans="1:12">
      <c r="A89" s="14"/>
      <c r="B89" s="15"/>
      <c r="C89" s="16"/>
      <c r="D89" s="17" t="s">
        <v>249</v>
      </c>
      <c r="E89" s="7"/>
      <c r="F89" s="18"/>
      <c r="G89" s="19" t="s">
        <v>120</v>
      </c>
      <c r="H89" s="19"/>
      <c r="I89" s="26"/>
      <c r="J89" s="24">
        <v>-39.99</v>
      </c>
      <c r="K89" s="25">
        <f t="shared" si="13"/>
        <v>-39.99</v>
      </c>
      <c r="L89" s="14"/>
    </row>
    <row r="90" spans="1:12">
      <c r="A90" s="20" t="s">
        <v>250</v>
      </c>
      <c r="B90" s="21"/>
      <c r="C90" s="21"/>
      <c r="D90" s="21"/>
      <c r="E90" s="21"/>
      <c r="F90" s="21"/>
      <c r="G90" s="21"/>
      <c r="H90" s="21"/>
      <c r="I90" s="27"/>
      <c r="J90" s="28">
        <f>SUM(J88:J89)</f>
        <v>160.01</v>
      </c>
      <c r="K90" s="28">
        <f>SUM(K88:K89)</f>
        <v>160.01</v>
      </c>
      <c r="L90" s="14"/>
    </row>
    <row r="91" spans="1:12">
      <c r="A91" s="8">
        <v>45784</v>
      </c>
      <c r="B91" s="9">
        <v>20930</v>
      </c>
      <c r="C91" s="10" t="s">
        <v>278</v>
      </c>
      <c r="D91" s="11" t="s">
        <v>248</v>
      </c>
      <c r="E91" s="3">
        <v>251309</v>
      </c>
      <c r="F91" s="12"/>
      <c r="G91" s="13" t="s">
        <v>120</v>
      </c>
      <c r="H91" s="13"/>
      <c r="I91" s="23"/>
      <c r="J91" s="24">
        <v>350</v>
      </c>
      <c r="K91" s="25">
        <f t="shared" ref="K91:K95" si="14">J91</f>
        <v>350</v>
      </c>
      <c r="L91" s="8">
        <v>45782</v>
      </c>
    </row>
    <row r="92" spans="1:12">
      <c r="A92" s="14"/>
      <c r="B92" s="15"/>
      <c r="C92" s="16"/>
      <c r="D92" s="17" t="s">
        <v>249</v>
      </c>
      <c r="E92" s="7"/>
      <c r="F92" s="18"/>
      <c r="G92" s="19" t="s">
        <v>120</v>
      </c>
      <c r="H92" s="19"/>
      <c r="I92" s="26"/>
      <c r="J92" s="24">
        <v>-71.86</v>
      </c>
      <c r="K92" s="25">
        <f t="shared" si="14"/>
        <v>-71.86</v>
      </c>
      <c r="L92" s="14"/>
    </row>
    <row r="93" spans="1:12">
      <c r="A93" s="20" t="s">
        <v>250</v>
      </c>
      <c r="B93" s="21"/>
      <c r="C93" s="21"/>
      <c r="D93" s="21"/>
      <c r="E93" s="21"/>
      <c r="F93" s="21"/>
      <c r="G93" s="21"/>
      <c r="H93" s="21"/>
      <c r="I93" s="27"/>
      <c r="J93" s="28">
        <f>SUM(J91:J92)</f>
        <v>278.14</v>
      </c>
      <c r="K93" s="28">
        <f>SUM(K91:K92)</f>
        <v>278.14</v>
      </c>
      <c r="L93" s="14"/>
    </row>
    <row r="94" spans="1:12">
      <c r="A94" s="8">
        <v>45784</v>
      </c>
      <c r="B94" s="9">
        <v>20930</v>
      </c>
      <c r="C94" s="10" t="s">
        <v>279</v>
      </c>
      <c r="D94" s="11" t="s">
        <v>248</v>
      </c>
      <c r="E94" s="3">
        <v>251956</v>
      </c>
      <c r="F94" s="12"/>
      <c r="G94" s="13" t="s">
        <v>120</v>
      </c>
      <c r="H94" s="13"/>
      <c r="I94" s="23"/>
      <c r="J94" s="24">
        <v>200</v>
      </c>
      <c r="K94" s="25">
        <f t="shared" si="14"/>
        <v>200</v>
      </c>
      <c r="L94" s="8">
        <v>45782</v>
      </c>
    </row>
    <row r="95" spans="1:12">
      <c r="A95" s="14"/>
      <c r="B95" s="15"/>
      <c r="C95" s="16"/>
      <c r="D95" s="17" t="s">
        <v>249</v>
      </c>
      <c r="E95" s="7"/>
      <c r="F95" s="18"/>
      <c r="G95" s="19" t="s">
        <v>120</v>
      </c>
      <c r="H95" s="19"/>
      <c r="I95" s="26"/>
      <c r="J95" s="24">
        <v>-42.76</v>
      </c>
      <c r="K95" s="25">
        <f t="shared" si="14"/>
        <v>-42.76</v>
      </c>
      <c r="L95" s="14"/>
    </row>
    <row r="96" spans="1:12">
      <c r="A96" s="20" t="s">
        <v>250</v>
      </c>
      <c r="B96" s="21"/>
      <c r="C96" s="21"/>
      <c r="D96" s="21"/>
      <c r="E96" s="21"/>
      <c r="F96" s="21"/>
      <c r="G96" s="21"/>
      <c r="H96" s="21"/>
      <c r="I96" s="27"/>
      <c r="J96" s="28">
        <f>SUM(J94:J95)</f>
        <v>157.24</v>
      </c>
      <c r="K96" s="28">
        <f>SUM(K94:K95)</f>
        <v>157.24</v>
      </c>
      <c r="L96" s="14"/>
    </row>
    <row r="97" spans="1:12">
      <c r="A97" s="8">
        <v>45784</v>
      </c>
      <c r="B97" s="9">
        <v>20930</v>
      </c>
      <c r="C97" s="10" t="s">
        <v>280</v>
      </c>
      <c r="D97" s="11" t="s">
        <v>248</v>
      </c>
      <c r="E97" s="3">
        <v>251928</v>
      </c>
      <c r="F97" s="12"/>
      <c r="G97" s="13" t="s">
        <v>120</v>
      </c>
      <c r="H97" s="13"/>
      <c r="I97" s="23"/>
      <c r="J97" s="24">
        <v>200</v>
      </c>
      <c r="K97" s="25">
        <f t="shared" ref="K97:K101" si="15">J97</f>
        <v>200</v>
      </c>
      <c r="L97" s="8">
        <v>45782</v>
      </c>
    </row>
    <row r="98" spans="1:12">
      <c r="A98" s="14"/>
      <c r="B98" s="15"/>
      <c r="C98" s="16"/>
      <c r="D98" s="17" t="s">
        <v>249</v>
      </c>
      <c r="E98" s="7"/>
      <c r="F98" s="18"/>
      <c r="G98" s="19" t="s">
        <v>120</v>
      </c>
      <c r="H98" s="19"/>
      <c r="I98" s="26"/>
      <c r="J98" s="24">
        <v>-39.99</v>
      </c>
      <c r="K98" s="25">
        <f t="shared" si="15"/>
        <v>-39.99</v>
      </c>
      <c r="L98" s="14"/>
    </row>
    <row r="99" spans="1:12">
      <c r="A99" s="20" t="s">
        <v>250</v>
      </c>
      <c r="B99" s="21"/>
      <c r="C99" s="21"/>
      <c r="D99" s="21"/>
      <c r="E99" s="21"/>
      <c r="F99" s="21"/>
      <c r="G99" s="21"/>
      <c r="H99" s="21"/>
      <c r="I99" s="27"/>
      <c r="J99" s="28">
        <f>SUM(J97:J98)</f>
        <v>160.01</v>
      </c>
      <c r="K99" s="28">
        <f>SUM(K97:K98)</f>
        <v>160.01</v>
      </c>
      <c r="L99" s="14"/>
    </row>
    <row r="100" spans="1:12">
      <c r="A100" s="8">
        <v>45784</v>
      </c>
      <c r="B100" s="9">
        <v>20930</v>
      </c>
      <c r="C100" s="10" t="s">
        <v>281</v>
      </c>
      <c r="D100" s="11" t="s">
        <v>248</v>
      </c>
      <c r="E100" s="3">
        <v>251951</v>
      </c>
      <c r="F100" s="12"/>
      <c r="G100" s="13" t="s">
        <v>120</v>
      </c>
      <c r="H100" s="13"/>
      <c r="I100" s="23"/>
      <c r="J100" s="24">
        <v>350</v>
      </c>
      <c r="K100" s="25">
        <f t="shared" si="15"/>
        <v>350</v>
      </c>
      <c r="L100" s="8">
        <v>45782</v>
      </c>
    </row>
    <row r="101" spans="1:12">
      <c r="A101" s="14"/>
      <c r="B101" s="15"/>
      <c r="C101" s="16"/>
      <c r="D101" s="17" t="s">
        <v>249</v>
      </c>
      <c r="E101" s="7"/>
      <c r="F101" s="18"/>
      <c r="G101" s="19" t="s">
        <v>120</v>
      </c>
      <c r="H101" s="19"/>
      <c r="I101" s="26"/>
      <c r="J101" s="24">
        <v>-74.84</v>
      </c>
      <c r="K101" s="25">
        <f t="shared" si="15"/>
        <v>-74.84</v>
      </c>
      <c r="L101" s="14"/>
    </row>
    <row r="102" spans="1:12">
      <c r="A102" s="20" t="s">
        <v>250</v>
      </c>
      <c r="B102" s="21"/>
      <c r="C102" s="21"/>
      <c r="D102" s="21"/>
      <c r="E102" s="21"/>
      <c r="F102" s="21"/>
      <c r="G102" s="21"/>
      <c r="H102" s="21"/>
      <c r="I102" s="27"/>
      <c r="J102" s="28">
        <f>SUM(J100:J101)</f>
        <v>275.16</v>
      </c>
      <c r="K102" s="28">
        <f>SUM(K100:K101)</f>
        <v>275.16</v>
      </c>
      <c r="L102" s="14"/>
    </row>
    <row r="103" spans="1:12">
      <c r="A103" s="8">
        <v>45784</v>
      </c>
      <c r="B103" s="9">
        <v>20930</v>
      </c>
      <c r="C103" s="10" t="s">
        <v>282</v>
      </c>
      <c r="D103" s="11" t="s">
        <v>248</v>
      </c>
      <c r="E103" s="3">
        <v>251940</v>
      </c>
      <c r="F103" s="12"/>
      <c r="G103" s="13" t="s">
        <v>120</v>
      </c>
      <c r="H103" s="13"/>
      <c r="I103" s="23"/>
      <c r="J103" s="24">
        <v>350</v>
      </c>
      <c r="K103" s="25">
        <f t="shared" ref="K103:K107" si="16">J103</f>
        <v>350</v>
      </c>
      <c r="L103" s="8">
        <v>45782</v>
      </c>
    </row>
    <row r="104" spans="1:12">
      <c r="A104" s="14"/>
      <c r="B104" s="15"/>
      <c r="C104" s="16"/>
      <c r="D104" s="17" t="s">
        <v>249</v>
      </c>
      <c r="E104" s="7"/>
      <c r="F104" s="18"/>
      <c r="G104" s="19" t="s">
        <v>120</v>
      </c>
      <c r="H104" s="19"/>
      <c r="I104" s="26"/>
      <c r="J104" s="24">
        <v>-72.36</v>
      </c>
      <c r="K104" s="25">
        <f t="shared" si="16"/>
        <v>-72.36</v>
      </c>
      <c r="L104" s="14"/>
    </row>
    <row r="105" spans="1:12">
      <c r="A105" s="20" t="s">
        <v>250</v>
      </c>
      <c r="B105" s="21"/>
      <c r="C105" s="21"/>
      <c r="D105" s="21"/>
      <c r="E105" s="21"/>
      <c r="F105" s="21"/>
      <c r="G105" s="21"/>
      <c r="H105" s="21"/>
      <c r="I105" s="27"/>
      <c r="J105" s="28">
        <f>SUM(J103:J104)</f>
        <v>277.64</v>
      </c>
      <c r="K105" s="28">
        <f>SUM(K103:K104)</f>
        <v>277.64</v>
      </c>
      <c r="L105" s="14"/>
    </row>
    <row r="106" spans="1:12">
      <c r="A106" s="8">
        <v>45784</v>
      </c>
      <c r="B106" s="9">
        <v>20930</v>
      </c>
      <c r="C106" s="10" t="s">
        <v>283</v>
      </c>
      <c r="D106" s="11" t="s">
        <v>248</v>
      </c>
      <c r="E106" s="3">
        <v>251949</v>
      </c>
      <c r="F106" s="12"/>
      <c r="G106" s="13" t="s">
        <v>120</v>
      </c>
      <c r="H106" s="13"/>
      <c r="I106" s="23"/>
      <c r="J106" s="24">
        <v>200</v>
      </c>
      <c r="K106" s="25">
        <f t="shared" si="16"/>
        <v>200</v>
      </c>
      <c r="L106" s="8">
        <v>45782</v>
      </c>
    </row>
    <row r="107" spans="1:12">
      <c r="A107" s="14"/>
      <c r="B107" s="15"/>
      <c r="C107" s="16"/>
      <c r="D107" s="17" t="s">
        <v>249</v>
      </c>
      <c r="E107" s="7"/>
      <c r="F107" s="18"/>
      <c r="G107" s="19" t="s">
        <v>120</v>
      </c>
      <c r="H107" s="19"/>
      <c r="I107" s="26"/>
      <c r="J107" s="24">
        <v>-43.58</v>
      </c>
      <c r="K107" s="25">
        <f t="shared" si="16"/>
        <v>-43.58</v>
      </c>
      <c r="L107" s="14"/>
    </row>
    <row r="108" spans="1:12">
      <c r="A108" s="20" t="s">
        <v>250</v>
      </c>
      <c r="B108" s="21"/>
      <c r="C108" s="21"/>
      <c r="D108" s="21"/>
      <c r="E108" s="21"/>
      <c r="F108" s="21"/>
      <c r="G108" s="21"/>
      <c r="H108" s="21"/>
      <c r="I108" s="27"/>
      <c r="J108" s="28">
        <f>SUM(J106:J107)</f>
        <v>156.42</v>
      </c>
      <c r="K108" s="28">
        <f>SUM(K106:K107)</f>
        <v>156.42</v>
      </c>
      <c r="L108" s="14"/>
    </row>
    <row r="109" spans="1:12">
      <c r="A109" s="8">
        <v>45784</v>
      </c>
      <c r="B109" s="9">
        <v>20930</v>
      </c>
      <c r="C109" s="10" t="s">
        <v>284</v>
      </c>
      <c r="D109" s="11" t="s">
        <v>248</v>
      </c>
      <c r="E109" s="3">
        <v>251675</v>
      </c>
      <c r="F109" s="12"/>
      <c r="G109" s="13" t="s">
        <v>120</v>
      </c>
      <c r="H109" s="13"/>
      <c r="I109" s="23"/>
      <c r="J109" s="24">
        <v>200</v>
      </c>
      <c r="K109" s="25">
        <f t="shared" ref="K109:K113" si="17">J109</f>
        <v>200</v>
      </c>
      <c r="L109" s="8">
        <v>45782</v>
      </c>
    </row>
    <row r="110" spans="1:12">
      <c r="A110" s="14"/>
      <c r="B110" s="15"/>
      <c r="C110" s="16"/>
      <c r="D110" s="17" t="s">
        <v>249</v>
      </c>
      <c r="E110" s="7"/>
      <c r="F110" s="18"/>
      <c r="G110" s="19" t="s">
        <v>120</v>
      </c>
      <c r="H110" s="19"/>
      <c r="I110" s="26"/>
      <c r="J110" s="24">
        <v>-42.76</v>
      </c>
      <c r="K110" s="25">
        <f t="shared" si="17"/>
        <v>-42.76</v>
      </c>
      <c r="L110" s="14"/>
    </row>
    <row r="111" spans="1:12">
      <c r="A111" s="20" t="s">
        <v>250</v>
      </c>
      <c r="B111" s="21"/>
      <c r="C111" s="21"/>
      <c r="D111" s="21"/>
      <c r="E111" s="21"/>
      <c r="F111" s="21"/>
      <c r="G111" s="21"/>
      <c r="H111" s="21"/>
      <c r="I111" s="27"/>
      <c r="J111" s="28">
        <f>SUM(J109:J110)</f>
        <v>157.24</v>
      </c>
      <c r="K111" s="28">
        <f>SUM(K109:K110)</f>
        <v>157.24</v>
      </c>
      <c r="L111" s="14"/>
    </row>
    <row r="112" spans="1:12">
      <c r="A112" s="8">
        <v>45784</v>
      </c>
      <c r="B112" s="9">
        <v>20930</v>
      </c>
      <c r="C112" s="10" t="s">
        <v>285</v>
      </c>
      <c r="D112" s="11" t="s">
        <v>248</v>
      </c>
      <c r="E112" s="3">
        <v>251686</v>
      </c>
      <c r="F112" s="12"/>
      <c r="G112" s="13" t="s">
        <v>120</v>
      </c>
      <c r="H112" s="13"/>
      <c r="I112" s="23"/>
      <c r="J112" s="24">
        <v>1100</v>
      </c>
      <c r="K112" s="25">
        <f t="shared" si="17"/>
        <v>1100</v>
      </c>
      <c r="L112" s="8">
        <v>45782</v>
      </c>
    </row>
    <row r="113" spans="1:12">
      <c r="A113" s="14"/>
      <c r="B113" s="15"/>
      <c r="C113" s="16"/>
      <c r="D113" s="17" t="s">
        <v>249</v>
      </c>
      <c r="E113" s="7"/>
      <c r="F113" s="18"/>
      <c r="G113" s="19" t="s">
        <v>120</v>
      </c>
      <c r="H113" s="19"/>
      <c r="I113" s="26"/>
      <c r="J113" s="24">
        <v>-234.38</v>
      </c>
      <c r="K113" s="25">
        <f t="shared" si="17"/>
        <v>-234.38</v>
      </c>
      <c r="L113" s="14"/>
    </row>
    <row r="114" spans="1:12">
      <c r="A114" s="20" t="s">
        <v>250</v>
      </c>
      <c r="B114" s="21"/>
      <c r="C114" s="21"/>
      <c r="D114" s="21"/>
      <c r="E114" s="21"/>
      <c r="F114" s="21"/>
      <c r="G114" s="21"/>
      <c r="H114" s="21"/>
      <c r="I114" s="27"/>
      <c r="J114" s="28">
        <f>SUM(J112:J113)</f>
        <v>865.62</v>
      </c>
      <c r="K114" s="28">
        <f>SUM(K112:K113)</f>
        <v>865.62</v>
      </c>
      <c r="L114" s="14"/>
    </row>
    <row r="115" spans="1:12">
      <c r="A115" s="8">
        <v>45784</v>
      </c>
      <c r="B115" s="9">
        <v>20930</v>
      </c>
      <c r="C115" s="10" t="s">
        <v>286</v>
      </c>
      <c r="D115" s="11" t="s">
        <v>248</v>
      </c>
      <c r="E115" s="3">
        <v>251943</v>
      </c>
      <c r="F115" s="12"/>
      <c r="G115" s="13" t="s">
        <v>120</v>
      </c>
      <c r="H115" s="13"/>
      <c r="I115" s="23"/>
      <c r="J115" s="24">
        <v>200</v>
      </c>
      <c r="K115" s="25">
        <f t="shared" ref="K115:K119" si="18">J115</f>
        <v>200</v>
      </c>
      <c r="L115" s="8">
        <v>45782</v>
      </c>
    </row>
    <row r="116" spans="1:12">
      <c r="A116" s="14"/>
      <c r="B116" s="15"/>
      <c r="C116" s="16"/>
      <c r="D116" s="17" t="s">
        <v>249</v>
      </c>
      <c r="E116" s="7"/>
      <c r="F116" s="18"/>
      <c r="G116" s="19" t="s">
        <v>120</v>
      </c>
      <c r="H116" s="19"/>
      <c r="I116" s="26"/>
      <c r="J116" s="24">
        <v>-48.4</v>
      </c>
      <c r="K116" s="25">
        <f t="shared" si="18"/>
        <v>-48.4</v>
      </c>
      <c r="L116" s="14"/>
    </row>
    <row r="117" spans="1:12">
      <c r="A117" s="20" t="s">
        <v>250</v>
      </c>
      <c r="B117" s="21"/>
      <c r="C117" s="21"/>
      <c r="D117" s="21"/>
      <c r="E117" s="21"/>
      <c r="F117" s="21"/>
      <c r="G117" s="21"/>
      <c r="H117" s="21"/>
      <c r="I117" s="27"/>
      <c r="J117" s="28">
        <f>SUM(J115:J116)</f>
        <v>151.6</v>
      </c>
      <c r="K117" s="28">
        <f>SUM(K115:K116)</f>
        <v>151.6</v>
      </c>
      <c r="L117" s="14"/>
    </row>
    <row r="118" spans="1:12">
      <c r="A118" s="8">
        <v>45784</v>
      </c>
      <c r="B118" s="9">
        <v>20930</v>
      </c>
      <c r="C118" s="10" t="s">
        <v>287</v>
      </c>
      <c r="D118" s="11" t="s">
        <v>248</v>
      </c>
      <c r="E118" s="3">
        <v>251655</v>
      </c>
      <c r="F118" s="12"/>
      <c r="G118" s="13" t="s">
        <v>120</v>
      </c>
      <c r="H118" s="13"/>
      <c r="I118" s="23"/>
      <c r="J118" s="24">
        <v>1100</v>
      </c>
      <c r="K118" s="25">
        <f t="shared" si="18"/>
        <v>1100</v>
      </c>
      <c r="L118" s="8">
        <v>45782</v>
      </c>
    </row>
    <row r="119" spans="1:12">
      <c r="A119" s="14"/>
      <c r="B119" s="15"/>
      <c r="C119" s="16"/>
      <c r="D119" s="17" t="s">
        <v>249</v>
      </c>
      <c r="E119" s="7"/>
      <c r="F119" s="18"/>
      <c r="G119" s="19" t="s">
        <v>120</v>
      </c>
      <c r="H119" s="19"/>
      <c r="I119" s="26"/>
      <c r="J119" s="24">
        <v>-233.54</v>
      </c>
      <c r="K119" s="25">
        <f t="shared" si="18"/>
        <v>-233.54</v>
      </c>
      <c r="L119" s="14"/>
    </row>
    <row r="120" spans="1:12">
      <c r="A120" s="20" t="s">
        <v>250</v>
      </c>
      <c r="B120" s="21"/>
      <c r="C120" s="21"/>
      <c r="D120" s="21"/>
      <c r="E120" s="21"/>
      <c r="F120" s="21"/>
      <c r="G120" s="21"/>
      <c r="H120" s="21"/>
      <c r="I120" s="27"/>
      <c r="J120" s="28">
        <f>SUM(J118:J119)</f>
        <v>866.46</v>
      </c>
      <c r="K120" s="28">
        <f>SUM(K118:K119)</f>
        <v>866.46</v>
      </c>
      <c r="L120" s="14"/>
    </row>
    <row r="121" spans="1:12">
      <c r="A121" s="8">
        <v>45784</v>
      </c>
      <c r="B121" s="9">
        <v>20930</v>
      </c>
      <c r="C121" s="10" t="s">
        <v>288</v>
      </c>
      <c r="D121" s="11" t="s">
        <v>248</v>
      </c>
      <c r="E121" s="3">
        <v>251670</v>
      </c>
      <c r="F121" s="12"/>
      <c r="G121" s="13" t="s">
        <v>120</v>
      </c>
      <c r="H121" s="13"/>
      <c r="I121" s="23"/>
      <c r="J121" s="24">
        <v>1400</v>
      </c>
      <c r="K121" s="25">
        <f t="shared" ref="K121:K125" si="19">J121</f>
        <v>1400</v>
      </c>
      <c r="L121" s="8">
        <v>45782</v>
      </c>
    </row>
    <row r="122" spans="1:12">
      <c r="A122" s="14"/>
      <c r="B122" s="15"/>
      <c r="C122" s="16"/>
      <c r="D122" s="17" t="s">
        <v>249</v>
      </c>
      <c r="E122" s="7"/>
      <c r="F122" s="18"/>
      <c r="G122" s="19" t="s">
        <v>120</v>
      </c>
      <c r="H122" s="19"/>
      <c r="I122" s="26"/>
      <c r="J122" s="24">
        <v>-300.18</v>
      </c>
      <c r="K122" s="25">
        <f t="shared" si="19"/>
        <v>-300.18</v>
      </c>
      <c r="L122" s="14"/>
    </row>
    <row r="123" spans="1:12">
      <c r="A123" s="20" t="s">
        <v>250</v>
      </c>
      <c r="B123" s="21"/>
      <c r="C123" s="21"/>
      <c r="D123" s="21"/>
      <c r="E123" s="21"/>
      <c r="F123" s="21"/>
      <c r="G123" s="21"/>
      <c r="H123" s="21"/>
      <c r="I123" s="27"/>
      <c r="J123" s="28">
        <f>SUM(J121:J122)</f>
        <v>1099.82</v>
      </c>
      <c r="K123" s="28">
        <f>SUM(K121:K122)</f>
        <v>1099.82</v>
      </c>
      <c r="L123" s="14"/>
    </row>
    <row r="124" spans="1:12">
      <c r="A124" s="8">
        <v>45784</v>
      </c>
      <c r="B124" s="9">
        <v>20930</v>
      </c>
      <c r="C124" s="10" t="s">
        <v>289</v>
      </c>
      <c r="D124" s="11" t="s">
        <v>248</v>
      </c>
      <c r="E124" s="3">
        <v>251651</v>
      </c>
      <c r="F124" s="12"/>
      <c r="G124" s="13" t="s">
        <v>120</v>
      </c>
      <c r="H124" s="13"/>
      <c r="I124" s="23"/>
      <c r="J124" s="24">
        <v>200</v>
      </c>
      <c r="K124" s="25">
        <f t="shared" si="19"/>
        <v>200</v>
      </c>
      <c r="L124" s="8">
        <v>45782</v>
      </c>
    </row>
    <row r="125" spans="1:12">
      <c r="A125" s="14"/>
      <c r="B125" s="15"/>
      <c r="C125" s="16"/>
      <c r="D125" s="17" t="s">
        <v>249</v>
      </c>
      <c r="E125" s="7"/>
      <c r="F125" s="18"/>
      <c r="G125" s="19" t="s">
        <v>120</v>
      </c>
      <c r="H125" s="19"/>
      <c r="I125" s="26"/>
      <c r="J125" s="24">
        <v>-39.99</v>
      </c>
      <c r="K125" s="25">
        <f t="shared" si="19"/>
        <v>-39.99</v>
      </c>
      <c r="L125" s="14"/>
    </row>
    <row r="126" spans="1:12">
      <c r="A126" s="20" t="s">
        <v>250</v>
      </c>
      <c r="B126" s="21"/>
      <c r="C126" s="21"/>
      <c r="D126" s="21"/>
      <c r="E126" s="21"/>
      <c r="F126" s="21"/>
      <c r="G126" s="21"/>
      <c r="H126" s="21"/>
      <c r="I126" s="27"/>
      <c r="J126" s="28">
        <f>SUM(J124:J125)</f>
        <v>160.01</v>
      </c>
      <c r="K126" s="28">
        <f>SUM(K124:K125)</f>
        <v>160.01</v>
      </c>
      <c r="L126" s="14"/>
    </row>
    <row r="127" spans="1:12">
      <c r="A127" s="8">
        <v>45784</v>
      </c>
      <c r="B127" s="9">
        <v>20930</v>
      </c>
      <c r="C127" s="10" t="s">
        <v>290</v>
      </c>
      <c r="D127" s="11" t="s">
        <v>248</v>
      </c>
      <c r="E127" s="3">
        <v>251929</v>
      </c>
      <c r="F127" s="12"/>
      <c r="G127" s="13" t="s">
        <v>120</v>
      </c>
      <c r="H127" s="13"/>
      <c r="I127" s="23"/>
      <c r="J127" s="24">
        <v>400</v>
      </c>
      <c r="K127" s="25">
        <f t="shared" ref="K127:K131" si="20">J127</f>
        <v>400</v>
      </c>
      <c r="L127" s="8">
        <v>45782</v>
      </c>
    </row>
    <row r="128" spans="1:12">
      <c r="A128" s="14"/>
      <c r="B128" s="15"/>
      <c r="C128" s="16"/>
      <c r="D128" s="17" t="s">
        <v>249</v>
      </c>
      <c r="E128" s="7"/>
      <c r="F128" s="18"/>
      <c r="G128" s="19" t="s">
        <v>120</v>
      </c>
      <c r="H128" s="19"/>
      <c r="I128" s="26"/>
      <c r="J128" s="24">
        <v>-80.16</v>
      </c>
      <c r="K128" s="25">
        <f t="shared" si="20"/>
        <v>-80.16</v>
      </c>
      <c r="L128" s="14"/>
    </row>
    <row r="129" spans="1:12">
      <c r="A129" s="20" t="s">
        <v>250</v>
      </c>
      <c r="B129" s="21"/>
      <c r="C129" s="21"/>
      <c r="D129" s="21"/>
      <c r="E129" s="21"/>
      <c r="F129" s="21"/>
      <c r="G129" s="21"/>
      <c r="H129" s="21"/>
      <c r="I129" s="27"/>
      <c r="J129" s="28">
        <f>SUM(J127:J128)</f>
        <v>319.84</v>
      </c>
      <c r="K129" s="28">
        <f>SUM(K127:K128)</f>
        <v>319.84</v>
      </c>
      <c r="L129" s="14"/>
    </row>
    <row r="130" spans="1:12">
      <c r="A130" s="8">
        <v>45784</v>
      </c>
      <c r="B130" s="9">
        <v>20930</v>
      </c>
      <c r="C130" s="10" t="s">
        <v>291</v>
      </c>
      <c r="D130" s="11" t="s">
        <v>248</v>
      </c>
      <c r="E130" s="3">
        <v>251313</v>
      </c>
      <c r="F130" s="12"/>
      <c r="G130" s="13" t="s">
        <v>120</v>
      </c>
      <c r="H130" s="13"/>
      <c r="I130" s="23"/>
      <c r="J130" s="24">
        <v>200</v>
      </c>
      <c r="K130" s="25">
        <f t="shared" si="20"/>
        <v>200</v>
      </c>
      <c r="L130" s="8">
        <v>45782</v>
      </c>
    </row>
    <row r="131" spans="1:12">
      <c r="A131" s="14"/>
      <c r="B131" s="15"/>
      <c r="C131" s="16"/>
      <c r="D131" s="17" t="s">
        <v>249</v>
      </c>
      <c r="E131" s="7"/>
      <c r="F131" s="18"/>
      <c r="G131" s="19" t="s">
        <v>120</v>
      </c>
      <c r="H131" s="19"/>
      <c r="I131" s="26"/>
      <c r="J131" s="24">
        <v>-48.4</v>
      </c>
      <c r="K131" s="25">
        <f t="shared" si="20"/>
        <v>-48.4</v>
      </c>
      <c r="L131" s="14"/>
    </row>
    <row r="132" spans="1:12">
      <c r="A132" s="20" t="s">
        <v>250</v>
      </c>
      <c r="B132" s="21"/>
      <c r="C132" s="21"/>
      <c r="D132" s="21"/>
      <c r="E132" s="21"/>
      <c r="F132" s="21"/>
      <c r="G132" s="21"/>
      <c r="H132" s="21"/>
      <c r="I132" s="27"/>
      <c r="J132" s="28">
        <f>SUM(J130:J131)</f>
        <v>151.6</v>
      </c>
      <c r="K132" s="28">
        <f>SUM(K130:K131)</f>
        <v>151.6</v>
      </c>
      <c r="L132" s="14"/>
    </row>
    <row r="133" spans="1:12">
      <c r="A133" s="8">
        <v>45784</v>
      </c>
      <c r="B133" s="9">
        <v>20930</v>
      </c>
      <c r="C133" s="10" t="s">
        <v>292</v>
      </c>
      <c r="D133" s="11" t="s">
        <v>248</v>
      </c>
      <c r="E133" s="3">
        <v>251668</v>
      </c>
      <c r="F133" s="12"/>
      <c r="G133" s="13" t="s">
        <v>120</v>
      </c>
      <c r="H133" s="13"/>
      <c r="I133" s="23"/>
      <c r="J133" s="24">
        <v>400</v>
      </c>
      <c r="K133" s="25">
        <f t="shared" ref="K133:K137" si="21">J133</f>
        <v>400</v>
      </c>
      <c r="L133" s="8">
        <v>45782</v>
      </c>
    </row>
    <row r="134" spans="1:12">
      <c r="A134" s="14"/>
      <c r="B134" s="15"/>
      <c r="C134" s="16"/>
      <c r="D134" s="17" t="s">
        <v>249</v>
      </c>
      <c r="E134" s="7"/>
      <c r="F134" s="18"/>
      <c r="G134" s="19" t="s">
        <v>120</v>
      </c>
      <c r="H134" s="19"/>
      <c r="I134" s="26"/>
      <c r="J134" s="24">
        <v>-85.52</v>
      </c>
      <c r="K134" s="25">
        <f t="shared" si="21"/>
        <v>-85.52</v>
      </c>
      <c r="L134" s="14"/>
    </row>
    <row r="135" spans="1:12">
      <c r="A135" s="20" t="s">
        <v>250</v>
      </c>
      <c r="B135" s="21"/>
      <c r="C135" s="21"/>
      <c r="D135" s="21"/>
      <c r="E135" s="21"/>
      <c r="F135" s="21"/>
      <c r="G135" s="21"/>
      <c r="H135" s="21"/>
      <c r="I135" s="27"/>
      <c r="J135" s="28">
        <f>SUM(J133:J134)</f>
        <v>314.48</v>
      </c>
      <c r="K135" s="28">
        <f>SUM(K133:K134)</f>
        <v>314.48</v>
      </c>
      <c r="L135" s="14"/>
    </row>
    <row r="136" spans="1:12">
      <c r="A136" s="8">
        <v>45784</v>
      </c>
      <c r="B136" s="9">
        <v>20930</v>
      </c>
      <c r="C136" s="10" t="s">
        <v>293</v>
      </c>
      <c r="D136" s="11" t="s">
        <v>248</v>
      </c>
      <c r="E136" s="3">
        <v>251678</v>
      </c>
      <c r="F136" s="12"/>
      <c r="G136" s="13" t="s">
        <v>120</v>
      </c>
      <c r="H136" s="13"/>
      <c r="I136" s="23"/>
      <c r="J136" s="24">
        <v>200</v>
      </c>
      <c r="K136" s="25">
        <f t="shared" si="21"/>
        <v>200</v>
      </c>
      <c r="L136" s="8">
        <v>45782</v>
      </c>
    </row>
    <row r="137" spans="1:12">
      <c r="A137" s="14"/>
      <c r="B137" s="15"/>
      <c r="C137" s="16"/>
      <c r="D137" s="17" t="s">
        <v>249</v>
      </c>
      <c r="E137" s="7"/>
      <c r="F137" s="18"/>
      <c r="G137" s="19" t="s">
        <v>120</v>
      </c>
      <c r="H137" s="19"/>
      <c r="I137" s="26"/>
      <c r="J137" s="24">
        <v>-42.76</v>
      </c>
      <c r="K137" s="25">
        <f t="shared" si="21"/>
        <v>-42.76</v>
      </c>
      <c r="L137" s="14"/>
    </row>
    <row r="138" spans="1:12">
      <c r="A138" s="20" t="s">
        <v>250</v>
      </c>
      <c r="B138" s="21"/>
      <c r="C138" s="21"/>
      <c r="D138" s="21"/>
      <c r="E138" s="21"/>
      <c r="F138" s="21"/>
      <c r="G138" s="21"/>
      <c r="H138" s="21"/>
      <c r="I138" s="27"/>
      <c r="J138" s="28">
        <f>SUM(J136:J137)</f>
        <v>157.24</v>
      </c>
      <c r="K138" s="28">
        <f>SUM(K136:K137)</f>
        <v>157.24</v>
      </c>
      <c r="L138" s="14"/>
    </row>
    <row r="139" ht="10.5" spans="1:10">
      <c r="A139" s="2"/>
      <c r="I139" s="29" t="s">
        <v>294</v>
      </c>
      <c r="J139" s="30">
        <f>SUM(J9,J12,J15,J18,J21,J24,J27,J30,J33,J36,J39,J42,J45,J48,J51,J54,J57,J63,J66,J69,J72,J75,J78,J81,J84,J87,J90,J93,J96,J99,J102,J105,J108,J111,J114,J117,J120,J123,J126,J129,J132,J135,J138)</f>
        <v>15613.92</v>
      </c>
    </row>
    <row r="141" ht="10.5" spans="1:10">
      <c r="A141" s="2" t="s">
        <v>21</v>
      </c>
      <c r="D141" s="2" t="s">
        <v>22</v>
      </c>
      <c r="I141" s="31"/>
      <c r="J141" s="30"/>
    </row>
    <row r="142" spans="1:1">
      <c r="A142" s="2"/>
    </row>
    <row r="143" spans="1:1">
      <c r="A143" s="2"/>
    </row>
    <row r="144" spans="1:4">
      <c r="A144" s="2" t="s">
        <v>24</v>
      </c>
      <c r="D144" s="2" t="s">
        <v>25</v>
      </c>
    </row>
    <row r="145" spans="1:4">
      <c r="A145" s="1" t="s">
        <v>27</v>
      </c>
      <c r="D145" s="1" t="s">
        <v>28</v>
      </c>
    </row>
    <row r="151" spans="1:1">
      <c r="A151" s="2" t="s">
        <v>0</v>
      </c>
    </row>
    <row r="152" spans="1:1">
      <c r="A152" s="2" t="s">
        <v>1</v>
      </c>
    </row>
    <row r="154" spans="1:12">
      <c r="A154" s="3" t="s">
        <v>2</v>
      </c>
      <c r="B154" s="3" t="s">
        <v>3</v>
      </c>
      <c r="C154" s="3" t="s">
        <v>4</v>
      </c>
      <c r="D154" s="3" t="s">
        <v>5</v>
      </c>
      <c r="E154" s="3" t="s">
        <v>246</v>
      </c>
      <c r="F154" s="3" t="s">
        <v>7</v>
      </c>
      <c r="G154" s="4" t="s">
        <v>8</v>
      </c>
      <c r="H154" s="5"/>
      <c r="I154" s="5"/>
      <c r="J154" s="22"/>
      <c r="K154" s="3" t="s">
        <v>9</v>
      </c>
      <c r="L154" s="3" t="s">
        <v>10</v>
      </c>
    </row>
    <row r="155" spans="1:12">
      <c r="A155" s="6"/>
      <c r="B155" s="6"/>
      <c r="C155" s="6"/>
      <c r="D155" s="6"/>
      <c r="E155" s="6"/>
      <c r="F155" s="6"/>
      <c r="G155" s="3" t="s">
        <v>11</v>
      </c>
      <c r="H155" s="3" t="s">
        <v>12</v>
      </c>
      <c r="I155" s="3" t="s">
        <v>13</v>
      </c>
      <c r="J155" s="3" t="s">
        <v>14</v>
      </c>
      <c r="K155" s="6"/>
      <c r="L155" s="6"/>
    </row>
    <row r="156" spans="1:1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</row>
    <row r="157" spans="1:12">
      <c r="A157" s="8">
        <v>45791</v>
      </c>
      <c r="B157" s="9">
        <v>20958</v>
      </c>
      <c r="C157" s="10" t="s">
        <v>295</v>
      </c>
      <c r="D157" s="11" t="s">
        <v>248</v>
      </c>
      <c r="E157" s="3">
        <v>255116</v>
      </c>
      <c r="F157" s="12"/>
      <c r="G157" s="13" t="s">
        <v>120</v>
      </c>
      <c r="H157" s="13"/>
      <c r="I157" s="23"/>
      <c r="J157" s="24">
        <v>200</v>
      </c>
      <c r="K157" s="25">
        <f t="shared" ref="K157:K220" si="22">J157+F157</f>
        <v>200</v>
      </c>
      <c r="L157" s="8">
        <v>45790</v>
      </c>
    </row>
    <row r="158" spans="1:12">
      <c r="A158" s="14"/>
      <c r="B158" s="15"/>
      <c r="C158" s="16"/>
      <c r="D158" s="17" t="s">
        <v>249</v>
      </c>
      <c r="E158" s="7"/>
      <c r="F158" s="18"/>
      <c r="G158" s="19" t="s">
        <v>120</v>
      </c>
      <c r="H158" s="19"/>
      <c r="I158" s="26"/>
      <c r="J158" s="24">
        <v>-48.4</v>
      </c>
      <c r="K158" s="25">
        <f t="shared" si="22"/>
        <v>-48.4</v>
      </c>
      <c r="L158" s="14"/>
    </row>
    <row r="159" spans="1:12">
      <c r="A159" s="20" t="s">
        <v>250</v>
      </c>
      <c r="B159" s="21"/>
      <c r="C159" s="21"/>
      <c r="D159" s="21"/>
      <c r="E159" s="21"/>
      <c r="F159" s="21"/>
      <c r="G159" s="21"/>
      <c r="H159" s="21"/>
      <c r="I159" s="27"/>
      <c r="J159" s="28">
        <f>SUM(J157:J158)</f>
        <v>151.6</v>
      </c>
      <c r="K159" s="32">
        <f t="shared" si="22"/>
        <v>151.6</v>
      </c>
      <c r="L159" s="14"/>
    </row>
    <row r="160" spans="1:12">
      <c r="A160" s="8">
        <v>45791</v>
      </c>
      <c r="B160" s="9">
        <v>20958</v>
      </c>
      <c r="C160" s="10" t="s">
        <v>296</v>
      </c>
      <c r="D160" s="11" t="s">
        <v>248</v>
      </c>
      <c r="E160" s="3">
        <v>254113</v>
      </c>
      <c r="F160" s="12"/>
      <c r="G160" s="13" t="s">
        <v>120</v>
      </c>
      <c r="H160" s="13"/>
      <c r="I160" s="23"/>
      <c r="J160" s="24">
        <v>350</v>
      </c>
      <c r="K160" s="25">
        <f t="shared" si="22"/>
        <v>350</v>
      </c>
      <c r="L160" s="8">
        <v>45790</v>
      </c>
    </row>
    <row r="161" spans="1:12">
      <c r="A161" s="14"/>
      <c r="B161" s="15"/>
      <c r="C161" s="16"/>
      <c r="D161" s="17" t="s">
        <v>249</v>
      </c>
      <c r="E161" s="7"/>
      <c r="F161" s="18"/>
      <c r="G161" s="19" t="s">
        <v>120</v>
      </c>
      <c r="H161" s="19"/>
      <c r="I161" s="26"/>
      <c r="J161" s="24">
        <v>-84.72</v>
      </c>
      <c r="K161" s="25">
        <f t="shared" si="22"/>
        <v>-84.72</v>
      </c>
      <c r="L161" s="14"/>
    </row>
    <row r="162" spans="1:12">
      <c r="A162" s="20" t="s">
        <v>250</v>
      </c>
      <c r="B162" s="21"/>
      <c r="C162" s="21"/>
      <c r="D162" s="21"/>
      <c r="E162" s="21"/>
      <c r="F162" s="21"/>
      <c r="G162" s="21"/>
      <c r="H162" s="21"/>
      <c r="I162" s="27"/>
      <c r="J162" s="28">
        <f>SUM(J160:J161)</f>
        <v>265.28</v>
      </c>
      <c r="K162" s="32">
        <f t="shared" si="22"/>
        <v>265.28</v>
      </c>
      <c r="L162" s="14"/>
    </row>
    <row r="163" spans="1:12">
      <c r="A163" s="8">
        <v>45791</v>
      </c>
      <c r="B163" s="9">
        <v>20958</v>
      </c>
      <c r="C163" s="10" t="s">
        <v>297</v>
      </c>
      <c r="D163" s="11" t="s">
        <v>248</v>
      </c>
      <c r="E163" s="3">
        <v>255048</v>
      </c>
      <c r="F163" s="12"/>
      <c r="G163" s="13" t="s">
        <v>120</v>
      </c>
      <c r="H163" s="13"/>
      <c r="I163" s="23"/>
      <c r="J163" s="24">
        <v>1100</v>
      </c>
      <c r="K163" s="25">
        <f t="shared" si="22"/>
        <v>1100</v>
      </c>
      <c r="L163" s="8">
        <v>45790</v>
      </c>
    </row>
    <row r="164" spans="1:12">
      <c r="A164" s="14"/>
      <c r="B164" s="15"/>
      <c r="C164" s="16"/>
      <c r="D164" s="17" t="s">
        <v>249</v>
      </c>
      <c r="E164" s="7"/>
      <c r="F164" s="18"/>
      <c r="G164" s="19" t="s">
        <v>120</v>
      </c>
      <c r="H164" s="19"/>
      <c r="I164" s="26"/>
      <c r="J164" s="24">
        <v>-236.04</v>
      </c>
      <c r="K164" s="25">
        <f t="shared" si="22"/>
        <v>-236.04</v>
      </c>
      <c r="L164" s="14"/>
    </row>
    <row r="165" spans="1:12">
      <c r="A165" s="20" t="s">
        <v>250</v>
      </c>
      <c r="B165" s="21"/>
      <c r="C165" s="21"/>
      <c r="D165" s="21"/>
      <c r="E165" s="21"/>
      <c r="F165" s="21"/>
      <c r="G165" s="21"/>
      <c r="H165" s="21"/>
      <c r="I165" s="27"/>
      <c r="J165" s="28">
        <f>SUM(J163:J164)</f>
        <v>863.96</v>
      </c>
      <c r="K165" s="32">
        <f t="shared" si="22"/>
        <v>863.96</v>
      </c>
      <c r="L165" s="14"/>
    </row>
    <row r="166" spans="1:12">
      <c r="A166" s="8">
        <v>45791</v>
      </c>
      <c r="B166" s="9">
        <v>20958</v>
      </c>
      <c r="C166" s="10" t="s">
        <v>298</v>
      </c>
      <c r="D166" s="11" t="s">
        <v>248</v>
      </c>
      <c r="E166" s="3">
        <v>255314</v>
      </c>
      <c r="F166" s="12"/>
      <c r="G166" s="13" t="s">
        <v>120</v>
      </c>
      <c r="H166" s="13"/>
      <c r="I166" s="23"/>
      <c r="J166" s="24">
        <v>200</v>
      </c>
      <c r="K166" s="25">
        <f t="shared" si="22"/>
        <v>200</v>
      </c>
      <c r="L166" s="8">
        <v>45790</v>
      </c>
    </row>
    <row r="167" spans="1:12">
      <c r="A167" s="14"/>
      <c r="B167" s="15"/>
      <c r="C167" s="16"/>
      <c r="D167" s="17" t="s">
        <v>249</v>
      </c>
      <c r="E167" s="7"/>
      <c r="F167" s="18"/>
      <c r="G167" s="19" t="s">
        <v>120</v>
      </c>
      <c r="H167" s="19"/>
      <c r="I167" s="26"/>
      <c r="J167" s="24">
        <v>-48.4</v>
      </c>
      <c r="K167" s="25">
        <f t="shared" si="22"/>
        <v>-48.4</v>
      </c>
      <c r="L167" s="14"/>
    </row>
    <row r="168" spans="1:12">
      <c r="A168" s="20" t="s">
        <v>250</v>
      </c>
      <c r="B168" s="21"/>
      <c r="C168" s="21"/>
      <c r="D168" s="21"/>
      <c r="E168" s="21"/>
      <c r="F168" s="21"/>
      <c r="G168" s="21"/>
      <c r="H168" s="21"/>
      <c r="I168" s="27"/>
      <c r="J168" s="28">
        <f>SUM(J166:J167)</f>
        <v>151.6</v>
      </c>
      <c r="K168" s="32">
        <f t="shared" si="22"/>
        <v>151.6</v>
      </c>
      <c r="L168" s="14"/>
    </row>
    <row r="169" spans="1:12">
      <c r="A169" s="8">
        <v>45791</v>
      </c>
      <c r="B169" s="9">
        <v>20958</v>
      </c>
      <c r="C169" s="10" t="s">
        <v>299</v>
      </c>
      <c r="D169" s="11" t="s">
        <v>248</v>
      </c>
      <c r="E169" s="3">
        <v>254099</v>
      </c>
      <c r="F169" s="12"/>
      <c r="G169" s="13" t="s">
        <v>120</v>
      </c>
      <c r="H169" s="13"/>
      <c r="I169" s="23"/>
      <c r="J169" s="24">
        <v>200</v>
      </c>
      <c r="K169" s="25">
        <f t="shared" si="22"/>
        <v>200</v>
      </c>
      <c r="L169" s="8">
        <v>45790</v>
      </c>
    </row>
    <row r="170" spans="1:12">
      <c r="A170" s="14"/>
      <c r="B170" s="15"/>
      <c r="C170" s="16"/>
      <c r="D170" s="17" t="s">
        <v>249</v>
      </c>
      <c r="E170" s="7"/>
      <c r="F170" s="18"/>
      <c r="G170" s="19" t="s">
        <v>120</v>
      </c>
      <c r="H170" s="19"/>
      <c r="I170" s="26"/>
      <c r="J170" s="24">
        <v>-42.76</v>
      </c>
      <c r="K170" s="25">
        <f t="shared" si="22"/>
        <v>-42.76</v>
      </c>
      <c r="L170" s="14"/>
    </row>
    <row r="171" spans="1:12">
      <c r="A171" s="20" t="s">
        <v>250</v>
      </c>
      <c r="B171" s="21"/>
      <c r="C171" s="21"/>
      <c r="D171" s="21"/>
      <c r="E171" s="21"/>
      <c r="F171" s="21"/>
      <c r="G171" s="21"/>
      <c r="H171" s="21"/>
      <c r="I171" s="27"/>
      <c r="J171" s="28">
        <f>SUM(J169:J170)</f>
        <v>157.24</v>
      </c>
      <c r="K171" s="32">
        <f t="shared" si="22"/>
        <v>157.24</v>
      </c>
      <c r="L171" s="14"/>
    </row>
    <row r="172" spans="1:12">
      <c r="A172" s="8">
        <v>45791</v>
      </c>
      <c r="B172" s="9">
        <v>20958</v>
      </c>
      <c r="C172" s="10" t="s">
        <v>300</v>
      </c>
      <c r="D172" s="11" t="s">
        <v>248</v>
      </c>
      <c r="E172" s="3">
        <v>254438</v>
      </c>
      <c r="F172" s="12"/>
      <c r="G172" s="13" t="s">
        <v>120</v>
      </c>
      <c r="H172" s="13"/>
      <c r="I172" s="23"/>
      <c r="J172" s="24">
        <v>1100</v>
      </c>
      <c r="K172" s="25">
        <f t="shared" si="22"/>
        <v>1100</v>
      </c>
      <c r="L172" s="8">
        <v>45790</v>
      </c>
    </row>
    <row r="173" spans="1:12">
      <c r="A173" s="14"/>
      <c r="B173" s="15"/>
      <c r="C173" s="16"/>
      <c r="D173" s="17" t="s">
        <v>249</v>
      </c>
      <c r="E173" s="7"/>
      <c r="F173" s="18"/>
      <c r="G173" s="19" t="s">
        <v>120</v>
      </c>
      <c r="H173" s="19"/>
      <c r="I173" s="26"/>
      <c r="J173" s="24">
        <v>-235.19</v>
      </c>
      <c r="K173" s="25">
        <f t="shared" si="22"/>
        <v>-235.19</v>
      </c>
      <c r="L173" s="14"/>
    </row>
    <row r="174" spans="1:12">
      <c r="A174" s="20" t="s">
        <v>250</v>
      </c>
      <c r="B174" s="21"/>
      <c r="C174" s="21"/>
      <c r="D174" s="21"/>
      <c r="E174" s="21"/>
      <c r="F174" s="21"/>
      <c r="G174" s="21"/>
      <c r="H174" s="21"/>
      <c r="I174" s="27"/>
      <c r="J174" s="28">
        <f>SUM(J172:J173)</f>
        <v>864.81</v>
      </c>
      <c r="K174" s="32">
        <f t="shared" si="22"/>
        <v>864.81</v>
      </c>
      <c r="L174" s="14"/>
    </row>
    <row r="175" spans="1:12">
      <c r="A175" s="8">
        <v>45791</v>
      </c>
      <c r="B175" s="9">
        <v>20958</v>
      </c>
      <c r="C175" s="10" t="s">
        <v>301</v>
      </c>
      <c r="D175" s="11" t="s">
        <v>248</v>
      </c>
      <c r="E175" s="3">
        <v>255199</v>
      </c>
      <c r="F175" s="12"/>
      <c r="G175" s="13" t="s">
        <v>120</v>
      </c>
      <c r="H175" s="13"/>
      <c r="I175" s="23"/>
      <c r="J175" s="24">
        <v>200</v>
      </c>
      <c r="K175" s="25">
        <f t="shared" si="22"/>
        <v>200</v>
      </c>
      <c r="L175" s="8">
        <v>45790</v>
      </c>
    </row>
    <row r="176" spans="1:12">
      <c r="A176" s="14"/>
      <c r="B176" s="15"/>
      <c r="C176" s="16"/>
      <c r="D176" s="17" t="s">
        <v>249</v>
      </c>
      <c r="E176" s="7"/>
      <c r="F176" s="18"/>
      <c r="G176" s="19" t="s">
        <v>120</v>
      </c>
      <c r="H176" s="19"/>
      <c r="I176" s="26"/>
      <c r="J176" s="24">
        <v>-48.4</v>
      </c>
      <c r="K176" s="25">
        <f t="shared" si="22"/>
        <v>-48.4</v>
      </c>
      <c r="L176" s="14"/>
    </row>
    <row r="177" spans="1:12">
      <c r="A177" s="20" t="s">
        <v>250</v>
      </c>
      <c r="B177" s="21"/>
      <c r="C177" s="21"/>
      <c r="D177" s="21"/>
      <c r="E177" s="21"/>
      <c r="F177" s="21"/>
      <c r="G177" s="21"/>
      <c r="H177" s="21"/>
      <c r="I177" s="27"/>
      <c r="J177" s="28">
        <f>SUM(J175:J176)</f>
        <v>151.6</v>
      </c>
      <c r="K177" s="32">
        <f t="shared" si="22"/>
        <v>151.6</v>
      </c>
      <c r="L177" s="14"/>
    </row>
    <row r="178" spans="1:12">
      <c r="A178" s="8">
        <v>45791</v>
      </c>
      <c r="B178" s="9">
        <v>20958</v>
      </c>
      <c r="C178" s="10" t="s">
        <v>302</v>
      </c>
      <c r="D178" s="11" t="s">
        <v>248</v>
      </c>
      <c r="E178" s="3">
        <v>254116</v>
      </c>
      <c r="F178" s="12"/>
      <c r="G178" s="13" t="s">
        <v>120</v>
      </c>
      <c r="H178" s="13"/>
      <c r="I178" s="23"/>
      <c r="J178" s="24">
        <v>400</v>
      </c>
      <c r="K178" s="25">
        <f t="shared" si="22"/>
        <v>400</v>
      </c>
      <c r="L178" s="8">
        <v>45790</v>
      </c>
    </row>
    <row r="179" spans="1:12">
      <c r="A179" s="14"/>
      <c r="B179" s="15"/>
      <c r="C179" s="16"/>
      <c r="D179" s="17" t="s">
        <v>249</v>
      </c>
      <c r="E179" s="7"/>
      <c r="F179" s="18"/>
      <c r="G179" s="19" t="s">
        <v>120</v>
      </c>
      <c r="H179" s="19"/>
      <c r="I179" s="26"/>
      <c r="J179" s="24">
        <v>-85.52</v>
      </c>
      <c r="K179" s="25">
        <f t="shared" si="22"/>
        <v>-85.52</v>
      </c>
      <c r="L179" s="14"/>
    </row>
    <row r="180" spans="1:12">
      <c r="A180" s="20" t="s">
        <v>250</v>
      </c>
      <c r="B180" s="21"/>
      <c r="C180" s="21"/>
      <c r="D180" s="21"/>
      <c r="E180" s="21"/>
      <c r="F180" s="21"/>
      <c r="G180" s="21"/>
      <c r="H180" s="21"/>
      <c r="I180" s="27"/>
      <c r="J180" s="28">
        <f>SUM(J178:J179)</f>
        <v>314.48</v>
      </c>
      <c r="K180" s="32">
        <f t="shared" si="22"/>
        <v>314.48</v>
      </c>
      <c r="L180" s="14"/>
    </row>
    <row r="181" spans="1:12">
      <c r="A181" s="8">
        <v>45791</v>
      </c>
      <c r="B181" s="9">
        <v>20958</v>
      </c>
      <c r="C181" s="10" t="s">
        <v>303</v>
      </c>
      <c r="D181" s="11" t="s">
        <v>248</v>
      </c>
      <c r="E181" s="3">
        <v>254119</v>
      </c>
      <c r="F181" s="12"/>
      <c r="G181" s="13" t="s">
        <v>120</v>
      </c>
      <c r="H181" s="13"/>
      <c r="I181" s="23"/>
      <c r="J181" s="24">
        <v>200</v>
      </c>
      <c r="K181" s="25">
        <f t="shared" si="22"/>
        <v>200</v>
      </c>
      <c r="L181" s="8">
        <v>45790</v>
      </c>
    </row>
    <row r="182" spans="1:12">
      <c r="A182" s="14"/>
      <c r="B182" s="15"/>
      <c r="C182" s="16"/>
      <c r="D182" s="17" t="s">
        <v>249</v>
      </c>
      <c r="E182" s="7"/>
      <c r="F182" s="18"/>
      <c r="G182" s="19" t="s">
        <v>120</v>
      </c>
      <c r="H182" s="19"/>
      <c r="I182" s="26"/>
      <c r="J182" s="24">
        <v>-39.99</v>
      </c>
      <c r="K182" s="25">
        <f t="shared" si="22"/>
        <v>-39.99</v>
      </c>
      <c r="L182" s="14"/>
    </row>
    <row r="183" spans="1:12">
      <c r="A183" s="20" t="s">
        <v>250</v>
      </c>
      <c r="B183" s="21"/>
      <c r="C183" s="21"/>
      <c r="D183" s="21"/>
      <c r="E183" s="21"/>
      <c r="F183" s="21"/>
      <c r="G183" s="21"/>
      <c r="H183" s="21"/>
      <c r="I183" s="27"/>
      <c r="J183" s="28">
        <f>SUM(J181:J182)</f>
        <v>160.01</v>
      </c>
      <c r="K183" s="32">
        <f t="shared" si="22"/>
        <v>160.01</v>
      </c>
      <c r="L183" s="14"/>
    </row>
    <row r="184" spans="1:12">
      <c r="A184" s="8">
        <v>45791</v>
      </c>
      <c r="B184" s="9">
        <v>20958</v>
      </c>
      <c r="C184" s="10" t="s">
        <v>304</v>
      </c>
      <c r="D184" s="11" t="s">
        <v>248</v>
      </c>
      <c r="E184" s="3">
        <v>255045</v>
      </c>
      <c r="F184" s="12"/>
      <c r="G184" s="13" t="s">
        <v>120</v>
      </c>
      <c r="H184" s="13"/>
      <c r="I184" s="23"/>
      <c r="J184" s="24">
        <v>1100</v>
      </c>
      <c r="K184" s="25">
        <f t="shared" si="22"/>
        <v>1100</v>
      </c>
      <c r="L184" s="8">
        <v>45790</v>
      </c>
    </row>
    <row r="185" spans="1:12">
      <c r="A185" s="14"/>
      <c r="B185" s="15"/>
      <c r="C185" s="16"/>
      <c r="D185" s="17" t="s">
        <v>249</v>
      </c>
      <c r="E185" s="7"/>
      <c r="F185" s="18"/>
      <c r="G185" s="19" t="s">
        <v>120</v>
      </c>
      <c r="H185" s="19"/>
      <c r="I185" s="26"/>
      <c r="J185" s="24">
        <v>-219.92</v>
      </c>
      <c r="K185" s="25">
        <f t="shared" si="22"/>
        <v>-219.92</v>
      </c>
      <c r="L185" s="14"/>
    </row>
    <row r="186" spans="1:12">
      <c r="A186" s="20" t="s">
        <v>250</v>
      </c>
      <c r="B186" s="21"/>
      <c r="C186" s="21"/>
      <c r="D186" s="21"/>
      <c r="E186" s="21"/>
      <c r="F186" s="21"/>
      <c r="G186" s="21"/>
      <c r="H186" s="21"/>
      <c r="I186" s="27"/>
      <c r="J186" s="28">
        <f>SUM(J184:J185)</f>
        <v>880.08</v>
      </c>
      <c r="K186" s="32">
        <f t="shared" si="22"/>
        <v>880.08</v>
      </c>
      <c r="L186" s="14"/>
    </row>
    <row r="187" spans="1:12">
      <c r="A187" s="8">
        <v>45791</v>
      </c>
      <c r="B187" s="9">
        <v>20958</v>
      </c>
      <c r="C187" s="10" t="s">
        <v>305</v>
      </c>
      <c r="D187" s="11" t="s">
        <v>248</v>
      </c>
      <c r="E187" s="3">
        <v>254109</v>
      </c>
      <c r="F187" s="12"/>
      <c r="G187" s="13" t="s">
        <v>120</v>
      </c>
      <c r="H187" s="13"/>
      <c r="I187" s="23"/>
      <c r="J187" s="24">
        <v>350</v>
      </c>
      <c r="K187" s="25">
        <f t="shared" si="22"/>
        <v>350</v>
      </c>
      <c r="L187" s="8">
        <v>45790</v>
      </c>
    </row>
    <row r="188" spans="1:12">
      <c r="A188" s="14"/>
      <c r="B188" s="15"/>
      <c r="C188" s="16"/>
      <c r="D188" s="17" t="s">
        <v>249</v>
      </c>
      <c r="E188" s="7"/>
      <c r="F188" s="18"/>
      <c r="G188" s="19" t="s">
        <v>120</v>
      </c>
      <c r="H188" s="19"/>
      <c r="I188" s="26"/>
      <c r="J188" s="24">
        <v>-69.98</v>
      </c>
      <c r="K188" s="25">
        <f t="shared" si="22"/>
        <v>-69.98</v>
      </c>
      <c r="L188" s="14"/>
    </row>
    <row r="189" spans="1:12">
      <c r="A189" s="20" t="s">
        <v>250</v>
      </c>
      <c r="B189" s="21"/>
      <c r="C189" s="21"/>
      <c r="D189" s="21"/>
      <c r="E189" s="21"/>
      <c r="F189" s="21"/>
      <c r="G189" s="21"/>
      <c r="H189" s="21"/>
      <c r="I189" s="27"/>
      <c r="J189" s="28">
        <f>SUM(J187:J188)</f>
        <v>280.02</v>
      </c>
      <c r="K189" s="32">
        <f t="shared" si="22"/>
        <v>280.02</v>
      </c>
      <c r="L189" s="14"/>
    </row>
    <row r="190" spans="1:12">
      <c r="A190" s="8">
        <v>45791</v>
      </c>
      <c r="B190" s="9">
        <v>20958</v>
      </c>
      <c r="C190" s="10" t="s">
        <v>306</v>
      </c>
      <c r="D190" s="11" t="s">
        <v>248</v>
      </c>
      <c r="E190" s="3">
        <v>254125</v>
      </c>
      <c r="F190" s="12"/>
      <c r="G190" s="13" t="s">
        <v>120</v>
      </c>
      <c r="H190" s="13"/>
      <c r="I190" s="23"/>
      <c r="J190" s="24">
        <v>1100</v>
      </c>
      <c r="K190" s="25">
        <f t="shared" si="22"/>
        <v>1100</v>
      </c>
      <c r="L190" s="8">
        <v>45790</v>
      </c>
    </row>
    <row r="191" spans="1:12">
      <c r="A191" s="14"/>
      <c r="B191" s="15"/>
      <c r="C191" s="16"/>
      <c r="D191" s="17" t="s">
        <v>249</v>
      </c>
      <c r="E191" s="7"/>
      <c r="F191" s="18"/>
      <c r="G191" s="19" t="s">
        <v>120</v>
      </c>
      <c r="H191" s="19"/>
      <c r="I191" s="26"/>
      <c r="J191" s="24">
        <v>-236.04</v>
      </c>
      <c r="K191" s="25">
        <f t="shared" si="22"/>
        <v>-236.04</v>
      </c>
      <c r="L191" s="14"/>
    </row>
    <row r="192" spans="1:12">
      <c r="A192" s="20" t="s">
        <v>250</v>
      </c>
      <c r="B192" s="21"/>
      <c r="C192" s="21"/>
      <c r="D192" s="21"/>
      <c r="E192" s="21"/>
      <c r="F192" s="21"/>
      <c r="G192" s="21"/>
      <c r="H192" s="21"/>
      <c r="I192" s="27"/>
      <c r="J192" s="28">
        <f>SUM(J190:J191)</f>
        <v>863.96</v>
      </c>
      <c r="K192" s="32">
        <f t="shared" si="22"/>
        <v>863.96</v>
      </c>
      <c r="L192" s="14"/>
    </row>
    <row r="193" spans="1:12">
      <c r="A193" s="8">
        <v>45791</v>
      </c>
      <c r="B193" s="9">
        <v>20958</v>
      </c>
      <c r="C193" s="10" t="s">
        <v>307</v>
      </c>
      <c r="D193" s="11" t="s">
        <v>248</v>
      </c>
      <c r="E193" s="3">
        <v>254118</v>
      </c>
      <c r="F193" s="12"/>
      <c r="G193" s="13" t="s">
        <v>120</v>
      </c>
      <c r="H193" s="13"/>
      <c r="I193" s="23"/>
      <c r="J193" s="24">
        <v>200</v>
      </c>
      <c r="K193" s="25">
        <f t="shared" si="22"/>
        <v>200</v>
      </c>
      <c r="L193" s="8">
        <v>45790</v>
      </c>
    </row>
    <row r="194" spans="1:12">
      <c r="A194" s="14"/>
      <c r="B194" s="15"/>
      <c r="C194" s="16"/>
      <c r="D194" s="17" t="s">
        <v>249</v>
      </c>
      <c r="E194" s="7"/>
      <c r="F194" s="18"/>
      <c r="G194" s="19" t="s">
        <v>120</v>
      </c>
      <c r="H194" s="19"/>
      <c r="I194" s="26"/>
      <c r="J194" s="24">
        <v>-43.61</v>
      </c>
      <c r="K194" s="25">
        <f t="shared" si="22"/>
        <v>-43.61</v>
      </c>
      <c r="L194" s="14"/>
    </row>
    <row r="195" spans="1:12">
      <c r="A195" s="20" t="s">
        <v>250</v>
      </c>
      <c r="B195" s="21"/>
      <c r="C195" s="21"/>
      <c r="D195" s="21"/>
      <c r="E195" s="21"/>
      <c r="F195" s="21"/>
      <c r="G195" s="21"/>
      <c r="H195" s="21"/>
      <c r="I195" s="27"/>
      <c r="J195" s="28">
        <f>SUM(J193:J194)</f>
        <v>156.39</v>
      </c>
      <c r="K195" s="32">
        <f t="shared" si="22"/>
        <v>156.39</v>
      </c>
      <c r="L195" s="14"/>
    </row>
    <row r="196" spans="1:12">
      <c r="A196" s="8">
        <v>45791</v>
      </c>
      <c r="B196" s="9">
        <v>20958</v>
      </c>
      <c r="C196" s="10" t="s">
        <v>308</v>
      </c>
      <c r="D196" s="11" t="s">
        <v>248</v>
      </c>
      <c r="E196" s="3">
        <v>254093</v>
      </c>
      <c r="F196" s="12"/>
      <c r="G196" s="13" t="s">
        <v>120</v>
      </c>
      <c r="H196" s="13"/>
      <c r="I196" s="23"/>
      <c r="J196" s="24">
        <v>200</v>
      </c>
      <c r="K196" s="25">
        <f t="shared" si="22"/>
        <v>200</v>
      </c>
      <c r="L196" s="8">
        <v>45790</v>
      </c>
    </row>
    <row r="197" spans="1:12">
      <c r="A197" s="14"/>
      <c r="B197" s="15"/>
      <c r="C197" s="16"/>
      <c r="D197" s="17" t="s">
        <v>249</v>
      </c>
      <c r="E197" s="7"/>
      <c r="F197" s="18"/>
      <c r="G197" s="19" t="s">
        <v>120</v>
      </c>
      <c r="H197" s="19"/>
      <c r="I197" s="26"/>
      <c r="J197" s="24">
        <v>-41.64</v>
      </c>
      <c r="K197" s="25">
        <f t="shared" si="22"/>
        <v>-41.64</v>
      </c>
      <c r="L197" s="14"/>
    </row>
    <row r="198" spans="1:12">
      <c r="A198" s="20" t="s">
        <v>250</v>
      </c>
      <c r="B198" s="21"/>
      <c r="C198" s="21"/>
      <c r="D198" s="21"/>
      <c r="E198" s="21"/>
      <c r="F198" s="21"/>
      <c r="G198" s="21"/>
      <c r="H198" s="21"/>
      <c r="I198" s="27"/>
      <c r="J198" s="28">
        <f>SUM(J196:J197)</f>
        <v>158.36</v>
      </c>
      <c r="K198" s="32">
        <f t="shared" si="22"/>
        <v>158.36</v>
      </c>
      <c r="L198" s="14"/>
    </row>
    <row r="199" spans="1:12">
      <c r="A199" s="8">
        <v>45791</v>
      </c>
      <c r="B199" s="9">
        <v>20958</v>
      </c>
      <c r="C199" s="10" t="s">
        <v>309</v>
      </c>
      <c r="D199" s="11" t="s">
        <v>248</v>
      </c>
      <c r="E199" s="3">
        <v>254448</v>
      </c>
      <c r="F199" s="12"/>
      <c r="G199" s="13" t="s">
        <v>120</v>
      </c>
      <c r="H199" s="13"/>
      <c r="I199" s="23"/>
      <c r="J199" s="24">
        <v>1650</v>
      </c>
      <c r="K199" s="25">
        <f t="shared" si="22"/>
        <v>1650</v>
      </c>
      <c r="L199" s="8">
        <v>45790</v>
      </c>
    </row>
    <row r="200" spans="1:12">
      <c r="A200" s="14"/>
      <c r="B200" s="15"/>
      <c r="C200" s="16"/>
      <c r="D200" s="17" t="s">
        <v>249</v>
      </c>
      <c r="E200" s="7"/>
      <c r="F200" s="18"/>
      <c r="G200" s="19" t="s">
        <v>120</v>
      </c>
      <c r="H200" s="19"/>
      <c r="I200" s="26"/>
      <c r="J200" s="24">
        <v>-347.14</v>
      </c>
      <c r="K200" s="25">
        <f t="shared" si="22"/>
        <v>-347.14</v>
      </c>
      <c r="L200" s="14"/>
    </row>
    <row r="201" spans="1:12">
      <c r="A201" s="20" t="s">
        <v>250</v>
      </c>
      <c r="B201" s="21"/>
      <c r="C201" s="21"/>
      <c r="D201" s="21"/>
      <c r="E201" s="21"/>
      <c r="F201" s="21"/>
      <c r="G201" s="21"/>
      <c r="H201" s="21"/>
      <c r="I201" s="27"/>
      <c r="J201" s="28">
        <f>SUM(J199:J200)</f>
        <v>1302.86</v>
      </c>
      <c r="K201" s="32">
        <f t="shared" si="22"/>
        <v>1302.86</v>
      </c>
      <c r="L201" s="14"/>
    </row>
    <row r="202" spans="1:12">
      <c r="A202" s="8">
        <v>45791</v>
      </c>
      <c r="B202" s="9">
        <v>20958</v>
      </c>
      <c r="C202" s="10" t="s">
        <v>310</v>
      </c>
      <c r="D202" s="11" t="s">
        <v>248</v>
      </c>
      <c r="E202" s="3">
        <v>254088</v>
      </c>
      <c r="F202" s="12"/>
      <c r="G202" s="13" t="s">
        <v>120</v>
      </c>
      <c r="H202" s="13"/>
      <c r="I202" s="23"/>
      <c r="J202" s="24">
        <v>1100</v>
      </c>
      <c r="K202" s="25">
        <f t="shared" si="22"/>
        <v>1100</v>
      </c>
      <c r="L202" s="8">
        <v>45790</v>
      </c>
    </row>
    <row r="203" spans="1:12">
      <c r="A203" s="14"/>
      <c r="B203" s="15"/>
      <c r="C203" s="16"/>
      <c r="D203" s="17" t="s">
        <v>249</v>
      </c>
      <c r="E203" s="7"/>
      <c r="F203" s="18"/>
      <c r="G203" s="19" t="s">
        <v>120</v>
      </c>
      <c r="H203" s="19"/>
      <c r="I203" s="26"/>
      <c r="J203" s="24">
        <v>-236.04</v>
      </c>
      <c r="K203" s="25">
        <f t="shared" si="22"/>
        <v>-236.04</v>
      </c>
      <c r="L203" s="14"/>
    </row>
    <row r="204" spans="1:12">
      <c r="A204" s="20" t="s">
        <v>250</v>
      </c>
      <c r="B204" s="21"/>
      <c r="C204" s="21"/>
      <c r="D204" s="21"/>
      <c r="E204" s="21"/>
      <c r="F204" s="21"/>
      <c r="G204" s="21"/>
      <c r="H204" s="21"/>
      <c r="I204" s="27"/>
      <c r="J204" s="28">
        <f>SUM(J202:J203)</f>
        <v>863.96</v>
      </c>
      <c r="K204" s="32">
        <f t="shared" si="22"/>
        <v>863.96</v>
      </c>
      <c r="L204" s="14"/>
    </row>
    <row r="205" spans="1:12">
      <c r="A205" s="8">
        <v>45791</v>
      </c>
      <c r="B205" s="9">
        <v>20958</v>
      </c>
      <c r="C205" s="10" t="s">
        <v>311</v>
      </c>
      <c r="D205" s="11" t="s">
        <v>248</v>
      </c>
      <c r="E205" s="3">
        <v>254122</v>
      </c>
      <c r="F205" s="12"/>
      <c r="G205" s="13" t="s">
        <v>120</v>
      </c>
      <c r="H205" s="13"/>
      <c r="I205" s="23"/>
      <c r="J205" s="24">
        <v>1100</v>
      </c>
      <c r="K205" s="25">
        <f t="shared" si="22"/>
        <v>1100</v>
      </c>
      <c r="L205" s="8">
        <v>45790</v>
      </c>
    </row>
    <row r="206" spans="1:12">
      <c r="A206" s="14"/>
      <c r="B206" s="15"/>
      <c r="C206" s="16"/>
      <c r="D206" s="17" t="s">
        <v>249</v>
      </c>
      <c r="E206" s="7"/>
      <c r="F206" s="18"/>
      <c r="G206" s="19" t="s">
        <v>120</v>
      </c>
      <c r="H206" s="19"/>
      <c r="I206" s="26"/>
      <c r="J206" s="24">
        <v>-235.19</v>
      </c>
      <c r="K206" s="25">
        <f t="shared" si="22"/>
        <v>-235.19</v>
      </c>
      <c r="L206" s="14"/>
    </row>
    <row r="207" spans="1:12">
      <c r="A207" s="20" t="s">
        <v>250</v>
      </c>
      <c r="B207" s="21"/>
      <c r="C207" s="21"/>
      <c r="D207" s="21"/>
      <c r="E207" s="21"/>
      <c r="F207" s="21"/>
      <c r="G207" s="21"/>
      <c r="H207" s="21"/>
      <c r="I207" s="27"/>
      <c r="J207" s="28">
        <f>SUM(J205:J206)</f>
        <v>864.81</v>
      </c>
      <c r="K207" s="32">
        <f t="shared" si="22"/>
        <v>864.81</v>
      </c>
      <c r="L207" s="14"/>
    </row>
    <row r="208" spans="1:12">
      <c r="A208" s="8">
        <v>45791</v>
      </c>
      <c r="B208" s="9">
        <v>20958</v>
      </c>
      <c r="C208" s="10" t="s">
        <v>311</v>
      </c>
      <c r="D208" s="11" t="s">
        <v>248</v>
      </c>
      <c r="E208" s="3">
        <v>254114</v>
      </c>
      <c r="F208" s="12"/>
      <c r="G208" s="13" t="s">
        <v>120</v>
      </c>
      <c r="H208" s="13"/>
      <c r="I208" s="23"/>
      <c r="J208" s="24">
        <v>1150</v>
      </c>
      <c r="K208" s="25">
        <f t="shared" si="22"/>
        <v>1150</v>
      </c>
      <c r="L208" s="8">
        <v>45790</v>
      </c>
    </row>
    <row r="209" spans="1:12">
      <c r="A209" s="14"/>
      <c r="B209" s="15"/>
      <c r="C209" s="16"/>
      <c r="D209" s="17" t="s">
        <v>249</v>
      </c>
      <c r="E209" s="7"/>
      <c r="F209" s="18"/>
      <c r="G209" s="19" t="s">
        <v>120</v>
      </c>
      <c r="H209" s="19"/>
      <c r="I209" s="26"/>
      <c r="J209" s="24">
        <v>-229.94</v>
      </c>
      <c r="K209" s="25">
        <f t="shared" si="22"/>
        <v>-229.94</v>
      </c>
      <c r="L209" s="14"/>
    </row>
    <row r="210" spans="1:12">
      <c r="A210" s="20" t="s">
        <v>250</v>
      </c>
      <c r="B210" s="21"/>
      <c r="C210" s="21"/>
      <c r="D210" s="21"/>
      <c r="E210" s="21"/>
      <c r="F210" s="21"/>
      <c r="G210" s="21"/>
      <c r="H210" s="21"/>
      <c r="I210" s="27"/>
      <c r="J210" s="28">
        <f>SUM(J208:J209)</f>
        <v>920.06</v>
      </c>
      <c r="K210" s="32">
        <f t="shared" si="22"/>
        <v>920.06</v>
      </c>
      <c r="L210" s="14"/>
    </row>
    <row r="211" spans="1:12">
      <c r="A211" s="8">
        <v>45791</v>
      </c>
      <c r="B211" s="9">
        <v>20958</v>
      </c>
      <c r="C211" s="10" t="s">
        <v>312</v>
      </c>
      <c r="D211" s="11" t="s">
        <v>248</v>
      </c>
      <c r="E211" s="3">
        <v>254688</v>
      </c>
      <c r="F211" s="12"/>
      <c r="G211" s="13" t="s">
        <v>120</v>
      </c>
      <c r="H211" s="13"/>
      <c r="I211" s="23"/>
      <c r="J211" s="24">
        <v>3900</v>
      </c>
      <c r="K211" s="25">
        <f t="shared" si="22"/>
        <v>3900</v>
      </c>
      <c r="L211" s="8">
        <v>45790</v>
      </c>
    </row>
    <row r="212" spans="1:12">
      <c r="A212" s="14"/>
      <c r="B212" s="15"/>
      <c r="C212" s="16"/>
      <c r="D212" s="17" t="s">
        <v>249</v>
      </c>
      <c r="E212" s="7"/>
      <c r="F212" s="18"/>
      <c r="G212" s="19" t="s">
        <v>120</v>
      </c>
      <c r="H212" s="19"/>
      <c r="I212" s="26"/>
      <c r="J212" s="24">
        <v>-816.46</v>
      </c>
      <c r="K212" s="25">
        <f t="shared" si="22"/>
        <v>-816.46</v>
      </c>
      <c r="L212" s="14"/>
    </row>
    <row r="213" spans="1:12">
      <c r="A213" s="20" t="s">
        <v>250</v>
      </c>
      <c r="B213" s="21"/>
      <c r="C213" s="21"/>
      <c r="D213" s="21"/>
      <c r="E213" s="21"/>
      <c r="F213" s="21"/>
      <c r="G213" s="21"/>
      <c r="H213" s="21"/>
      <c r="I213" s="27"/>
      <c r="J213" s="28">
        <f>SUM(J211:J212)</f>
        <v>3083.54</v>
      </c>
      <c r="K213" s="32">
        <f t="shared" si="22"/>
        <v>3083.54</v>
      </c>
      <c r="L213" s="14"/>
    </row>
    <row r="214" spans="1:12">
      <c r="A214" s="8">
        <v>45791</v>
      </c>
      <c r="B214" s="9">
        <v>20958</v>
      </c>
      <c r="C214" s="10" t="s">
        <v>313</v>
      </c>
      <c r="D214" s="11" t="s">
        <v>248</v>
      </c>
      <c r="E214" s="3">
        <v>253765</v>
      </c>
      <c r="F214" s="12"/>
      <c r="G214" s="13" t="s">
        <v>120</v>
      </c>
      <c r="H214" s="13"/>
      <c r="I214" s="23"/>
      <c r="J214" s="24">
        <v>200</v>
      </c>
      <c r="K214" s="25">
        <f t="shared" si="22"/>
        <v>200</v>
      </c>
      <c r="L214" s="8">
        <v>45790</v>
      </c>
    </row>
    <row r="215" spans="1:12">
      <c r="A215" s="14"/>
      <c r="B215" s="15"/>
      <c r="C215" s="16"/>
      <c r="D215" s="17" t="s">
        <v>249</v>
      </c>
      <c r="E215" s="7"/>
      <c r="F215" s="18"/>
      <c r="G215" s="19" t="s">
        <v>120</v>
      </c>
      <c r="H215" s="19"/>
      <c r="I215" s="26"/>
      <c r="J215" s="24">
        <v>-39.99</v>
      </c>
      <c r="K215" s="25">
        <f t="shared" si="22"/>
        <v>-39.99</v>
      </c>
      <c r="L215" s="14"/>
    </row>
    <row r="216" spans="1:12">
      <c r="A216" s="20" t="s">
        <v>250</v>
      </c>
      <c r="B216" s="21"/>
      <c r="C216" s="21"/>
      <c r="D216" s="21"/>
      <c r="E216" s="21"/>
      <c r="F216" s="21"/>
      <c r="G216" s="21"/>
      <c r="H216" s="21"/>
      <c r="I216" s="27"/>
      <c r="J216" s="28">
        <f>SUM(J214:J215)</f>
        <v>160.01</v>
      </c>
      <c r="K216" s="32">
        <f t="shared" si="22"/>
        <v>160.01</v>
      </c>
      <c r="L216" s="14"/>
    </row>
    <row r="217" spans="1:12">
      <c r="A217" s="8">
        <v>45791</v>
      </c>
      <c r="B217" s="9">
        <v>20958</v>
      </c>
      <c r="C217" s="10" t="s">
        <v>314</v>
      </c>
      <c r="D217" s="11" t="s">
        <v>248</v>
      </c>
      <c r="E217" s="3">
        <v>254091</v>
      </c>
      <c r="F217" s="12"/>
      <c r="G217" s="13" t="s">
        <v>120</v>
      </c>
      <c r="H217" s="13"/>
      <c r="I217" s="23"/>
      <c r="J217" s="24">
        <v>1100</v>
      </c>
      <c r="K217" s="25">
        <f t="shared" si="22"/>
        <v>1100</v>
      </c>
      <c r="L217" s="8">
        <v>45790</v>
      </c>
    </row>
    <row r="218" spans="1:12">
      <c r="A218" s="14"/>
      <c r="B218" s="15"/>
      <c r="C218" s="16"/>
      <c r="D218" s="17" t="s">
        <v>249</v>
      </c>
      <c r="E218" s="7"/>
      <c r="F218" s="18"/>
      <c r="G218" s="19" t="s">
        <v>120</v>
      </c>
      <c r="H218" s="19"/>
      <c r="I218" s="26"/>
      <c r="J218" s="24">
        <v>-236.04</v>
      </c>
      <c r="K218" s="25">
        <f t="shared" si="22"/>
        <v>-236.04</v>
      </c>
      <c r="L218" s="14"/>
    </row>
    <row r="219" spans="1:12">
      <c r="A219" s="20" t="s">
        <v>250</v>
      </c>
      <c r="B219" s="21"/>
      <c r="C219" s="21"/>
      <c r="D219" s="21"/>
      <c r="E219" s="21"/>
      <c r="F219" s="21"/>
      <c r="G219" s="21"/>
      <c r="H219" s="21"/>
      <c r="I219" s="27"/>
      <c r="J219" s="28">
        <f>SUM(J217:J218)</f>
        <v>863.96</v>
      </c>
      <c r="K219" s="32">
        <f t="shared" si="22"/>
        <v>863.96</v>
      </c>
      <c r="L219" s="14"/>
    </row>
    <row r="220" spans="1:12">
      <c r="A220" s="8">
        <v>45791</v>
      </c>
      <c r="B220" s="9">
        <v>20958</v>
      </c>
      <c r="C220" s="10" t="s">
        <v>315</v>
      </c>
      <c r="D220" s="11" t="s">
        <v>248</v>
      </c>
      <c r="E220" s="3">
        <v>254087</v>
      </c>
      <c r="F220" s="12"/>
      <c r="G220" s="13" t="s">
        <v>120</v>
      </c>
      <c r="H220" s="13"/>
      <c r="I220" s="23"/>
      <c r="J220" s="24">
        <v>800</v>
      </c>
      <c r="K220" s="25">
        <f t="shared" si="22"/>
        <v>800</v>
      </c>
      <c r="L220" s="8">
        <v>45790</v>
      </c>
    </row>
    <row r="221" spans="1:12">
      <c r="A221" s="14"/>
      <c r="B221" s="15"/>
      <c r="C221" s="16"/>
      <c r="D221" s="17" t="s">
        <v>249</v>
      </c>
      <c r="E221" s="7"/>
      <c r="F221" s="18"/>
      <c r="G221" s="19" t="s">
        <v>120</v>
      </c>
      <c r="H221" s="19"/>
      <c r="I221" s="26"/>
      <c r="J221" s="24">
        <v>-164.86</v>
      </c>
      <c r="K221" s="25">
        <f t="shared" ref="K221:K267" si="23">J221+F221</f>
        <v>-164.86</v>
      </c>
      <c r="L221" s="14"/>
    </row>
    <row r="222" spans="1:12">
      <c r="A222" s="20" t="s">
        <v>250</v>
      </c>
      <c r="B222" s="21"/>
      <c r="C222" s="21"/>
      <c r="D222" s="21"/>
      <c r="E222" s="21"/>
      <c r="F222" s="21"/>
      <c r="G222" s="21"/>
      <c r="H222" s="21"/>
      <c r="I222" s="27"/>
      <c r="J222" s="28">
        <f>SUM(J220:J221)</f>
        <v>635.14</v>
      </c>
      <c r="K222" s="32">
        <f t="shared" si="23"/>
        <v>635.14</v>
      </c>
      <c r="L222" s="14"/>
    </row>
    <row r="223" spans="1:12">
      <c r="A223" s="8">
        <v>45791</v>
      </c>
      <c r="B223" s="9">
        <v>20958</v>
      </c>
      <c r="C223" s="10" t="s">
        <v>316</v>
      </c>
      <c r="D223" s="11" t="s">
        <v>248</v>
      </c>
      <c r="E223" s="3">
        <v>253839</v>
      </c>
      <c r="F223" s="12"/>
      <c r="G223" s="13" t="s">
        <v>120</v>
      </c>
      <c r="H223" s="13"/>
      <c r="I223" s="23"/>
      <c r="J223" s="24">
        <v>4485</v>
      </c>
      <c r="K223" s="25">
        <f t="shared" si="23"/>
        <v>4485</v>
      </c>
      <c r="L223" s="8">
        <v>45790</v>
      </c>
    </row>
    <row r="224" spans="1:12">
      <c r="A224" s="14"/>
      <c r="B224" s="15"/>
      <c r="C224" s="16"/>
      <c r="D224" s="17" t="s">
        <v>249</v>
      </c>
      <c r="E224" s="7"/>
      <c r="F224" s="18"/>
      <c r="G224" s="19" t="s">
        <v>120</v>
      </c>
      <c r="H224" s="19"/>
      <c r="I224" s="26"/>
      <c r="J224" s="24">
        <v>-831.85</v>
      </c>
      <c r="K224" s="25">
        <f t="shared" si="23"/>
        <v>-831.85</v>
      </c>
      <c r="L224" s="14"/>
    </row>
    <row r="225" spans="1:12">
      <c r="A225" s="20" t="s">
        <v>250</v>
      </c>
      <c r="B225" s="21"/>
      <c r="C225" s="21"/>
      <c r="D225" s="21"/>
      <c r="E225" s="21"/>
      <c r="F225" s="21"/>
      <c r="G225" s="21"/>
      <c r="H225" s="21"/>
      <c r="I225" s="27"/>
      <c r="J225" s="28">
        <f>SUM(J223:J224)</f>
        <v>3653.15</v>
      </c>
      <c r="K225" s="32">
        <f t="shared" si="23"/>
        <v>3653.15</v>
      </c>
      <c r="L225" s="14"/>
    </row>
    <row r="226" spans="1:12">
      <c r="A226" s="8">
        <v>45791</v>
      </c>
      <c r="B226" s="9">
        <v>20958</v>
      </c>
      <c r="C226" s="10" t="s">
        <v>317</v>
      </c>
      <c r="D226" s="11" t="s">
        <v>248</v>
      </c>
      <c r="E226" s="3">
        <v>253768</v>
      </c>
      <c r="F226" s="12"/>
      <c r="G226" s="13" t="s">
        <v>120</v>
      </c>
      <c r="H226" s="13"/>
      <c r="I226" s="23"/>
      <c r="J226" s="24">
        <v>200</v>
      </c>
      <c r="K226" s="25">
        <f t="shared" si="23"/>
        <v>200</v>
      </c>
      <c r="L226" s="8">
        <v>45790</v>
      </c>
    </row>
    <row r="227" spans="1:12">
      <c r="A227" s="14"/>
      <c r="B227" s="15"/>
      <c r="C227" s="16"/>
      <c r="D227" s="17" t="s">
        <v>249</v>
      </c>
      <c r="E227" s="7"/>
      <c r="F227" s="18"/>
      <c r="G227" s="19" t="s">
        <v>120</v>
      </c>
      <c r="H227" s="19"/>
      <c r="I227" s="26"/>
      <c r="J227" s="24">
        <v>-39.99</v>
      </c>
      <c r="K227" s="25">
        <f t="shared" si="23"/>
        <v>-39.99</v>
      </c>
      <c r="L227" s="14"/>
    </row>
    <row r="228" spans="1:12">
      <c r="A228" s="20" t="s">
        <v>250</v>
      </c>
      <c r="B228" s="21"/>
      <c r="C228" s="21"/>
      <c r="D228" s="21"/>
      <c r="E228" s="21"/>
      <c r="F228" s="21"/>
      <c r="G228" s="21"/>
      <c r="H228" s="21"/>
      <c r="I228" s="27"/>
      <c r="J228" s="28">
        <f>SUM(J226:J227)</f>
        <v>160.01</v>
      </c>
      <c r="K228" s="32">
        <f t="shared" si="23"/>
        <v>160.01</v>
      </c>
      <c r="L228" s="14"/>
    </row>
    <row r="229" spans="1:12">
      <c r="A229" s="8">
        <v>45791</v>
      </c>
      <c r="B229" s="9">
        <v>20958</v>
      </c>
      <c r="C229" s="10" t="s">
        <v>318</v>
      </c>
      <c r="D229" s="11" t="s">
        <v>248</v>
      </c>
      <c r="E229" s="3">
        <v>253767</v>
      </c>
      <c r="F229" s="12"/>
      <c r="G229" s="13" t="s">
        <v>120</v>
      </c>
      <c r="H229" s="13"/>
      <c r="I229" s="23"/>
      <c r="J229" s="24">
        <v>200</v>
      </c>
      <c r="K229" s="25">
        <f t="shared" si="23"/>
        <v>200</v>
      </c>
      <c r="L229" s="8">
        <v>45790</v>
      </c>
    </row>
    <row r="230" spans="1:12">
      <c r="A230" s="14"/>
      <c r="B230" s="15"/>
      <c r="C230" s="16"/>
      <c r="D230" s="17" t="s">
        <v>249</v>
      </c>
      <c r="E230" s="7"/>
      <c r="F230" s="18"/>
      <c r="G230" s="19" t="s">
        <v>120</v>
      </c>
      <c r="H230" s="19"/>
      <c r="I230" s="26"/>
      <c r="J230" s="24">
        <v>-48.4</v>
      </c>
      <c r="K230" s="25">
        <f t="shared" si="23"/>
        <v>-48.4</v>
      </c>
      <c r="L230" s="14"/>
    </row>
    <row r="231" spans="1:12">
      <c r="A231" s="20" t="s">
        <v>250</v>
      </c>
      <c r="B231" s="21"/>
      <c r="C231" s="21"/>
      <c r="D231" s="21"/>
      <c r="E231" s="21"/>
      <c r="F231" s="21"/>
      <c r="G231" s="21"/>
      <c r="H231" s="21"/>
      <c r="I231" s="27"/>
      <c r="J231" s="28">
        <f>SUM(J229:J230)</f>
        <v>151.6</v>
      </c>
      <c r="K231" s="32">
        <f t="shared" si="23"/>
        <v>151.6</v>
      </c>
      <c r="L231" s="14"/>
    </row>
    <row r="232" spans="1:12">
      <c r="A232" s="8">
        <v>45791</v>
      </c>
      <c r="B232" s="9">
        <v>20958</v>
      </c>
      <c r="C232" s="10" t="s">
        <v>319</v>
      </c>
      <c r="D232" s="11" t="s">
        <v>248</v>
      </c>
      <c r="E232" s="3">
        <v>253769</v>
      </c>
      <c r="F232" s="12"/>
      <c r="G232" s="13" t="s">
        <v>120</v>
      </c>
      <c r="H232" s="13"/>
      <c r="I232" s="23"/>
      <c r="J232" s="24">
        <v>200</v>
      </c>
      <c r="K232" s="25">
        <f t="shared" si="23"/>
        <v>200</v>
      </c>
      <c r="L232" s="8">
        <v>45790</v>
      </c>
    </row>
    <row r="233" spans="1:12">
      <c r="A233" s="14"/>
      <c r="B233" s="15"/>
      <c r="C233" s="16"/>
      <c r="D233" s="17" t="s">
        <v>249</v>
      </c>
      <c r="E233" s="7"/>
      <c r="F233" s="18"/>
      <c r="G233" s="19" t="s">
        <v>120</v>
      </c>
      <c r="H233" s="19"/>
      <c r="I233" s="26"/>
      <c r="J233" s="24">
        <v>-39.99</v>
      </c>
      <c r="K233" s="25">
        <f t="shared" si="23"/>
        <v>-39.99</v>
      </c>
      <c r="L233" s="14"/>
    </row>
    <row r="234" spans="1:12">
      <c r="A234" s="20" t="s">
        <v>250</v>
      </c>
      <c r="B234" s="21"/>
      <c r="C234" s="21"/>
      <c r="D234" s="21"/>
      <c r="E234" s="21"/>
      <c r="F234" s="21"/>
      <c r="G234" s="21"/>
      <c r="H234" s="21"/>
      <c r="I234" s="27"/>
      <c r="J234" s="28">
        <f>SUM(J232:J233)</f>
        <v>160.01</v>
      </c>
      <c r="K234" s="32">
        <f t="shared" si="23"/>
        <v>160.01</v>
      </c>
      <c r="L234" s="14"/>
    </row>
    <row r="235" spans="1:12">
      <c r="A235" s="8">
        <v>45791</v>
      </c>
      <c r="B235" s="9">
        <v>20958</v>
      </c>
      <c r="C235" s="10" t="s">
        <v>320</v>
      </c>
      <c r="D235" s="11" t="s">
        <v>248</v>
      </c>
      <c r="E235" s="3">
        <v>254101</v>
      </c>
      <c r="F235" s="12"/>
      <c r="G235" s="13" t="s">
        <v>120</v>
      </c>
      <c r="H235" s="13"/>
      <c r="I235" s="23"/>
      <c r="J235" s="24">
        <v>350</v>
      </c>
      <c r="K235" s="25">
        <f t="shared" si="23"/>
        <v>350</v>
      </c>
      <c r="L235" s="8">
        <v>45790</v>
      </c>
    </row>
    <row r="236" spans="1:12">
      <c r="A236" s="14"/>
      <c r="B236" s="15"/>
      <c r="C236" s="16"/>
      <c r="D236" s="17" t="s">
        <v>249</v>
      </c>
      <c r="E236" s="7"/>
      <c r="F236" s="18"/>
      <c r="G236" s="19" t="s">
        <v>120</v>
      </c>
      <c r="H236" s="19"/>
      <c r="I236" s="26"/>
      <c r="J236" s="24">
        <v>-70.83</v>
      </c>
      <c r="K236" s="25">
        <f t="shared" si="23"/>
        <v>-70.83</v>
      </c>
      <c r="L236" s="14"/>
    </row>
    <row r="237" spans="1:12">
      <c r="A237" s="20" t="s">
        <v>250</v>
      </c>
      <c r="B237" s="21"/>
      <c r="C237" s="21"/>
      <c r="D237" s="21"/>
      <c r="E237" s="21"/>
      <c r="F237" s="21"/>
      <c r="G237" s="21"/>
      <c r="H237" s="21"/>
      <c r="I237" s="27"/>
      <c r="J237" s="28">
        <f>SUM(J235:J236)</f>
        <v>279.17</v>
      </c>
      <c r="K237" s="32">
        <f t="shared" si="23"/>
        <v>279.17</v>
      </c>
      <c r="L237" s="14"/>
    </row>
    <row r="238" spans="1:12">
      <c r="A238" s="8">
        <v>45791</v>
      </c>
      <c r="B238" s="9">
        <v>20958</v>
      </c>
      <c r="C238" s="10" t="s">
        <v>321</v>
      </c>
      <c r="D238" s="11" t="s">
        <v>248</v>
      </c>
      <c r="E238" s="3">
        <v>253054</v>
      </c>
      <c r="F238" s="12"/>
      <c r="G238" s="13" t="s">
        <v>120</v>
      </c>
      <c r="H238" s="13"/>
      <c r="I238" s="23"/>
      <c r="J238" s="24">
        <v>400</v>
      </c>
      <c r="K238" s="25">
        <f t="shared" si="23"/>
        <v>400</v>
      </c>
      <c r="L238" s="8">
        <v>45790</v>
      </c>
    </row>
    <row r="239" spans="1:12">
      <c r="A239" s="14"/>
      <c r="B239" s="15"/>
      <c r="C239" s="16"/>
      <c r="D239" s="17" t="s">
        <v>249</v>
      </c>
      <c r="E239" s="7"/>
      <c r="F239" s="18"/>
      <c r="G239" s="19" t="s">
        <v>120</v>
      </c>
      <c r="H239" s="19"/>
      <c r="I239" s="26"/>
      <c r="J239" s="24">
        <v>-79.92</v>
      </c>
      <c r="K239" s="25">
        <f t="shared" si="23"/>
        <v>-79.92</v>
      </c>
      <c r="L239" s="14"/>
    </row>
    <row r="240" spans="1:12">
      <c r="A240" s="20" t="s">
        <v>250</v>
      </c>
      <c r="B240" s="21"/>
      <c r="C240" s="21"/>
      <c r="D240" s="21"/>
      <c r="E240" s="21"/>
      <c r="F240" s="21"/>
      <c r="G240" s="21"/>
      <c r="H240" s="21"/>
      <c r="I240" s="27"/>
      <c r="J240" s="28">
        <f>SUM(J238:J239)</f>
        <v>320.08</v>
      </c>
      <c r="K240" s="32">
        <f t="shared" si="23"/>
        <v>320.08</v>
      </c>
      <c r="L240" s="14"/>
    </row>
    <row r="241" spans="1:12">
      <c r="A241" s="8">
        <v>45791</v>
      </c>
      <c r="B241" s="9">
        <v>20958</v>
      </c>
      <c r="C241" s="10" t="s">
        <v>322</v>
      </c>
      <c r="D241" s="11" t="s">
        <v>248</v>
      </c>
      <c r="E241" s="3">
        <v>253766</v>
      </c>
      <c r="F241" s="12"/>
      <c r="G241" s="13" t="s">
        <v>120</v>
      </c>
      <c r="H241" s="13"/>
      <c r="I241" s="23"/>
      <c r="J241" s="24">
        <v>550</v>
      </c>
      <c r="K241" s="25">
        <f t="shared" si="23"/>
        <v>550</v>
      </c>
      <c r="L241" s="8">
        <v>45790</v>
      </c>
    </row>
    <row r="242" spans="1:12">
      <c r="A242" s="14"/>
      <c r="B242" s="15"/>
      <c r="C242" s="16"/>
      <c r="D242" s="17" t="s">
        <v>249</v>
      </c>
      <c r="E242" s="7"/>
      <c r="F242" s="18"/>
      <c r="G242" s="19" t="s">
        <v>120</v>
      </c>
      <c r="H242" s="19"/>
      <c r="I242" s="26"/>
      <c r="J242" s="24">
        <v>-110.81</v>
      </c>
      <c r="K242" s="25">
        <f t="shared" si="23"/>
        <v>-110.81</v>
      </c>
      <c r="L242" s="14"/>
    </row>
    <row r="243" spans="1:12">
      <c r="A243" s="20" t="s">
        <v>250</v>
      </c>
      <c r="B243" s="21"/>
      <c r="C243" s="21"/>
      <c r="D243" s="21"/>
      <c r="E243" s="21"/>
      <c r="F243" s="21"/>
      <c r="G243" s="21"/>
      <c r="H243" s="21"/>
      <c r="I243" s="27"/>
      <c r="J243" s="28">
        <f>SUM(J241:J242)</f>
        <v>439.19</v>
      </c>
      <c r="K243" s="32">
        <f t="shared" si="23"/>
        <v>439.19</v>
      </c>
      <c r="L243" s="14"/>
    </row>
    <row r="244" spans="1:12">
      <c r="A244" s="8">
        <v>45791</v>
      </c>
      <c r="B244" s="9">
        <v>20958</v>
      </c>
      <c r="C244" s="10" t="s">
        <v>323</v>
      </c>
      <c r="D244" s="11" t="s">
        <v>248</v>
      </c>
      <c r="E244" s="3">
        <v>253526</v>
      </c>
      <c r="F244" s="12"/>
      <c r="G244" s="13" t="s">
        <v>120</v>
      </c>
      <c r="H244" s="13"/>
      <c r="I244" s="23"/>
      <c r="J244" s="24">
        <v>200</v>
      </c>
      <c r="K244" s="25">
        <f t="shared" si="23"/>
        <v>200</v>
      </c>
      <c r="L244" s="8">
        <v>45790</v>
      </c>
    </row>
    <row r="245" spans="1:12">
      <c r="A245" s="14"/>
      <c r="B245" s="15"/>
      <c r="C245" s="16"/>
      <c r="D245" s="17" t="s">
        <v>249</v>
      </c>
      <c r="E245" s="7"/>
      <c r="F245" s="18"/>
      <c r="G245" s="19" t="s">
        <v>120</v>
      </c>
      <c r="H245" s="19"/>
      <c r="I245" s="26"/>
      <c r="J245" s="24">
        <v>-39.99</v>
      </c>
      <c r="K245" s="25">
        <f t="shared" si="23"/>
        <v>-39.99</v>
      </c>
      <c r="L245" s="14"/>
    </row>
    <row r="246" spans="1:12">
      <c r="A246" s="20" t="s">
        <v>250</v>
      </c>
      <c r="B246" s="21"/>
      <c r="C246" s="21"/>
      <c r="D246" s="21"/>
      <c r="E246" s="21"/>
      <c r="F246" s="21"/>
      <c r="G246" s="21"/>
      <c r="H246" s="21"/>
      <c r="I246" s="27"/>
      <c r="J246" s="28">
        <f>SUM(J244:J245)</f>
        <v>160.01</v>
      </c>
      <c r="K246" s="32">
        <f t="shared" si="23"/>
        <v>160.01</v>
      </c>
      <c r="L246" s="14"/>
    </row>
    <row r="247" spans="1:12">
      <c r="A247" s="8">
        <v>45791</v>
      </c>
      <c r="B247" s="9">
        <v>20958</v>
      </c>
      <c r="C247" s="10" t="s">
        <v>324</v>
      </c>
      <c r="D247" s="11" t="s">
        <v>248</v>
      </c>
      <c r="E247" s="3">
        <v>253073</v>
      </c>
      <c r="F247" s="12"/>
      <c r="G247" s="13" t="s">
        <v>120</v>
      </c>
      <c r="H247" s="13"/>
      <c r="I247" s="23"/>
      <c r="J247" s="24">
        <v>200</v>
      </c>
      <c r="K247" s="25">
        <f t="shared" si="23"/>
        <v>200</v>
      </c>
      <c r="L247" s="8">
        <v>45790</v>
      </c>
    </row>
    <row r="248" spans="1:12">
      <c r="A248" s="14"/>
      <c r="B248" s="15"/>
      <c r="C248" s="16"/>
      <c r="D248" s="17" t="s">
        <v>249</v>
      </c>
      <c r="E248" s="7"/>
      <c r="F248" s="18"/>
      <c r="G248" s="19" t="s">
        <v>120</v>
      </c>
      <c r="H248" s="19"/>
      <c r="I248" s="26"/>
      <c r="J248" s="24">
        <v>-39.02</v>
      </c>
      <c r="K248" s="25">
        <f t="shared" si="23"/>
        <v>-39.02</v>
      </c>
      <c r="L248" s="14"/>
    </row>
    <row r="249" spans="1:12">
      <c r="A249" s="20" t="s">
        <v>250</v>
      </c>
      <c r="B249" s="21"/>
      <c r="C249" s="21"/>
      <c r="D249" s="21"/>
      <c r="E249" s="21"/>
      <c r="F249" s="21"/>
      <c r="G249" s="21"/>
      <c r="H249" s="21"/>
      <c r="I249" s="27"/>
      <c r="J249" s="28">
        <f>SUM(J247:J248)</f>
        <v>160.98</v>
      </c>
      <c r="K249" s="32">
        <f t="shared" si="23"/>
        <v>160.98</v>
      </c>
      <c r="L249" s="14"/>
    </row>
    <row r="250" spans="1:12">
      <c r="A250" s="8">
        <v>45791</v>
      </c>
      <c r="B250" s="9">
        <v>20958</v>
      </c>
      <c r="C250" s="10" t="s">
        <v>325</v>
      </c>
      <c r="D250" s="11" t="s">
        <v>248</v>
      </c>
      <c r="E250" s="3">
        <v>253523</v>
      </c>
      <c r="F250" s="12"/>
      <c r="G250" s="13" t="s">
        <v>120</v>
      </c>
      <c r="H250" s="13"/>
      <c r="I250" s="23"/>
      <c r="J250" s="24">
        <v>400</v>
      </c>
      <c r="K250" s="25">
        <f t="shared" si="23"/>
        <v>400</v>
      </c>
      <c r="L250" s="8">
        <v>45790</v>
      </c>
    </row>
    <row r="251" spans="1:12">
      <c r="A251" s="14"/>
      <c r="B251" s="15"/>
      <c r="C251" s="16"/>
      <c r="D251" s="17" t="s">
        <v>249</v>
      </c>
      <c r="E251" s="7"/>
      <c r="F251" s="18"/>
      <c r="G251" s="19" t="s">
        <v>120</v>
      </c>
      <c r="H251" s="19"/>
      <c r="I251" s="26"/>
      <c r="J251" s="24">
        <v>-79.98</v>
      </c>
      <c r="K251" s="25">
        <f t="shared" si="23"/>
        <v>-79.98</v>
      </c>
      <c r="L251" s="14"/>
    </row>
    <row r="252" spans="1:12">
      <c r="A252" s="20" t="s">
        <v>250</v>
      </c>
      <c r="B252" s="21"/>
      <c r="C252" s="21"/>
      <c r="D252" s="21"/>
      <c r="E252" s="21"/>
      <c r="F252" s="21"/>
      <c r="G252" s="21"/>
      <c r="H252" s="21"/>
      <c r="I252" s="27"/>
      <c r="J252" s="28">
        <f>SUM(J250:J251)</f>
        <v>320.02</v>
      </c>
      <c r="K252" s="32">
        <f t="shared" si="23"/>
        <v>320.02</v>
      </c>
      <c r="L252" s="14"/>
    </row>
    <row r="253" spans="1:12">
      <c r="A253" s="8">
        <v>45791</v>
      </c>
      <c r="B253" s="9">
        <v>20958</v>
      </c>
      <c r="C253" s="10" t="s">
        <v>326</v>
      </c>
      <c r="D253" s="11" t="s">
        <v>248</v>
      </c>
      <c r="E253" s="3">
        <v>252461</v>
      </c>
      <c r="F253" s="12"/>
      <c r="G253" s="13" t="s">
        <v>120</v>
      </c>
      <c r="H253" s="13"/>
      <c r="I253" s="23"/>
      <c r="J253" s="24">
        <v>200</v>
      </c>
      <c r="K253" s="25">
        <f t="shared" si="23"/>
        <v>200</v>
      </c>
      <c r="L253" s="8">
        <v>45790</v>
      </c>
    </row>
    <row r="254" spans="1:12">
      <c r="A254" s="14"/>
      <c r="B254" s="15"/>
      <c r="C254" s="16"/>
      <c r="D254" s="17" t="s">
        <v>249</v>
      </c>
      <c r="E254" s="7"/>
      <c r="F254" s="18"/>
      <c r="G254" s="19" t="s">
        <v>120</v>
      </c>
      <c r="H254" s="19"/>
      <c r="I254" s="26"/>
      <c r="J254" s="24">
        <v>-39.35</v>
      </c>
      <c r="K254" s="25">
        <f t="shared" si="23"/>
        <v>-39.35</v>
      </c>
      <c r="L254" s="14"/>
    </row>
    <row r="255" spans="1:12">
      <c r="A255" s="20" t="s">
        <v>250</v>
      </c>
      <c r="B255" s="21"/>
      <c r="C255" s="21"/>
      <c r="D255" s="21"/>
      <c r="E255" s="21"/>
      <c r="F255" s="21"/>
      <c r="G255" s="21"/>
      <c r="H255" s="21"/>
      <c r="I255" s="27"/>
      <c r="J255" s="28">
        <f>SUM(J253:J254)</f>
        <v>160.65</v>
      </c>
      <c r="K255" s="32">
        <f t="shared" si="23"/>
        <v>160.65</v>
      </c>
      <c r="L255" s="14"/>
    </row>
    <row r="256" spans="1:12">
      <c r="A256" s="8">
        <v>45791</v>
      </c>
      <c r="B256" s="9">
        <v>20958</v>
      </c>
      <c r="C256" s="10" t="s">
        <v>327</v>
      </c>
      <c r="D256" s="11" t="s">
        <v>248</v>
      </c>
      <c r="E256" s="3">
        <v>253760</v>
      </c>
      <c r="F256" s="12"/>
      <c r="G256" s="13" t="s">
        <v>120</v>
      </c>
      <c r="H256" s="13"/>
      <c r="I256" s="23"/>
      <c r="J256" s="24">
        <v>200</v>
      </c>
      <c r="K256" s="25">
        <f t="shared" si="23"/>
        <v>200</v>
      </c>
      <c r="L256" s="8">
        <v>45790</v>
      </c>
    </row>
    <row r="257" spans="1:12">
      <c r="A257" s="14"/>
      <c r="B257" s="15"/>
      <c r="C257" s="16"/>
      <c r="D257" s="17" t="s">
        <v>249</v>
      </c>
      <c r="E257" s="7"/>
      <c r="F257" s="18"/>
      <c r="G257" s="19" t="s">
        <v>120</v>
      </c>
      <c r="H257" s="19"/>
      <c r="I257" s="26"/>
      <c r="J257" s="24">
        <v>-48.4</v>
      </c>
      <c r="K257" s="25">
        <f t="shared" si="23"/>
        <v>-48.4</v>
      </c>
      <c r="L257" s="14"/>
    </row>
    <row r="258" spans="1:12">
      <c r="A258" s="20" t="s">
        <v>250</v>
      </c>
      <c r="B258" s="21"/>
      <c r="C258" s="21"/>
      <c r="D258" s="21"/>
      <c r="E258" s="21"/>
      <c r="F258" s="21"/>
      <c r="G258" s="21"/>
      <c r="H258" s="21"/>
      <c r="I258" s="27"/>
      <c r="J258" s="28">
        <f>SUM(J256:J257)</f>
        <v>151.6</v>
      </c>
      <c r="K258" s="32">
        <f t="shared" si="23"/>
        <v>151.6</v>
      </c>
      <c r="L258" s="14"/>
    </row>
    <row r="259" spans="1:12">
      <c r="A259" s="8">
        <v>45791</v>
      </c>
      <c r="B259" s="9">
        <v>20958</v>
      </c>
      <c r="C259" s="10" t="s">
        <v>328</v>
      </c>
      <c r="D259" s="11" t="s">
        <v>248</v>
      </c>
      <c r="E259" s="3">
        <v>253525</v>
      </c>
      <c r="F259" s="12"/>
      <c r="G259" s="13" t="s">
        <v>120</v>
      </c>
      <c r="H259" s="13"/>
      <c r="I259" s="23"/>
      <c r="J259" s="24">
        <v>200</v>
      </c>
      <c r="K259" s="25">
        <f t="shared" si="23"/>
        <v>200</v>
      </c>
      <c r="L259" s="8">
        <v>45790</v>
      </c>
    </row>
    <row r="260" spans="1:12">
      <c r="A260" s="14"/>
      <c r="B260" s="15"/>
      <c r="C260" s="16"/>
      <c r="D260" s="17" t="s">
        <v>249</v>
      </c>
      <c r="E260" s="7"/>
      <c r="F260" s="18"/>
      <c r="G260" s="19" t="s">
        <v>120</v>
      </c>
      <c r="H260" s="19"/>
      <c r="I260" s="26"/>
      <c r="J260" s="24">
        <v>-39.99</v>
      </c>
      <c r="K260" s="25">
        <f t="shared" si="23"/>
        <v>-39.99</v>
      </c>
      <c r="L260" s="14"/>
    </row>
    <row r="261" spans="1:12">
      <c r="A261" s="20" t="s">
        <v>250</v>
      </c>
      <c r="B261" s="21"/>
      <c r="C261" s="21"/>
      <c r="D261" s="21"/>
      <c r="E261" s="21"/>
      <c r="F261" s="21"/>
      <c r="G261" s="21"/>
      <c r="H261" s="21"/>
      <c r="I261" s="27"/>
      <c r="J261" s="28">
        <f>SUM(J259:J260)</f>
        <v>160.01</v>
      </c>
      <c r="K261" s="32">
        <f t="shared" si="23"/>
        <v>160.01</v>
      </c>
      <c r="L261" s="14"/>
    </row>
    <row r="262" spans="1:12">
      <c r="A262" s="8">
        <v>45791</v>
      </c>
      <c r="B262" s="9">
        <v>20958</v>
      </c>
      <c r="C262" s="10" t="s">
        <v>329</v>
      </c>
      <c r="D262" s="11" t="s">
        <v>248</v>
      </c>
      <c r="E262" s="3">
        <v>253527</v>
      </c>
      <c r="F262" s="12"/>
      <c r="G262" s="13" t="s">
        <v>120</v>
      </c>
      <c r="H262" s="13"/>
      <c r="I262" s="23"/>
      <c r="J262" s="24">
        <v>550</v>
      </c>
      <c r="K262" s="25">
        <f t="shared" si="23"/>
        <v>550</v>
      </c>
      <c r="L262" s="8">
        <v>45790</v>
      </c>
    </row>
    <row r="263" spans="1:12">
      <c r="A263" s="14"/>
      <c r="B263" s="15"/>
      <c r="C263" s="16"/>
      <c r="D263" s="17" t="s">
        <v>249</v>
      </c>
      <c r="E263" s="7"/>
      <c r="F263" s="18"/>
      <c r="G263" s="19" t="s">
        <v>120</v>
      </c>
      <c r="H263" s="19"/>
      <c r="I263" s="26"/>
      <c r="J263" s="24">
        <v>-109.97</v>
      </c>
      <c r="K263" s="25">
        <f t="shared" si="23"/>
        <v>-109.97</v>
      </c>
      <c r="L263" s="14"/>
    </row>
    <row r="264" spans="1:12">
      <c r="A264" s="20" t="s">
        <v>250</v>
      </c>
      <c r="B264" s="21"/>
      <c r="C264" s="21"/>
      <c r="D264" s="21"/>
      <c r="E264" s="21"/>
      <c r="F264" s="21"/>
      <c r="G264" s="21"/>
      <c r="H264" s="21"/>
      <c r="I264" s="27"/>
      <c r="J264" s="28">
        <f>SUM(J262:J263)</f>
        <v>440.03</v>
      </c>
      <c r="K264" s="32">
        <f t="shared" si="23"/>
        <v>440.03</v>
      </c>
      <c r="L264" s="14"/>
    </row>
    <row r="265" spans="1:12">
      <c r="A265" s="8">
        <v>45791</v>
      </c>
      <c r="B265" s="9">
        <v>20958</v>
      </c>
      <c r="C265" s="10" t="s">
        <v>330</v>
      </c>
      <c r="D265" s="11" t="s">
        <v>248</v>
      </c>
      <c r="E265" s="3">
        <v>253080</v>
      </c>
      <c r="F265" s="12"/>
      <c r="G265" s="13" t="s">
        <v>120</v>
      </c>
      <c r="H265" s="13"/>
      <c r="I265" s="23"/>
      <c r="J265" s="24">
        <v>1100</v>
      </c>
      <c r="K265" s="25">
        <f t="shared" si="23"/>
        <v>1100</v>
      </c>
      <c r="L265" s="8">
        <v>45790</v>
      </c>
    </row>
    <row r="266" spans="1:12">
      <c r="A266" s="14"/>
      <c r="B266" s="15"/>
      <c r="C266" s="16"/>
      <c r="D266" s="17" t="s">
        <v>249</v>
      </c>
      <c r="E266" s="7"/>
      <c r="F266" s="18"/>
      <c r="G266" s="19" t="s">
        <v>120</v>
      </c>
      <c r="H266" s="19"/>
      <c r="I266" s="26"/>
      <c r="J266" s="24">
        <v>-215.96</v>
      </c>
      <c r="K266" s="25">
        <f t="shared" si="23"/>
        <v>-215.96</v>
      </c>
      <c r="L266" s="14"/>
    </row>
    <row r="267" spans="1:12">
      <c r="A267" s="20" t="s">
        <v>250</v>
      </c>
      <c r="B267" s="21"/>
      <c r="C267" s="21"/>
      <c r="D267" s="21"/>
      <c r="E267" s="21"/>
      <c r="F267" s="21"/>
      <c r="G267" s="21"/>
      <c r="H267" s="21"/>
      <c r="I267" s="27"/>
      <c r="J267" s="28">
        <f>SUM(J265:J266)</f>
        <v>884.04</v>
      </c>
      <c r="K267" s="32">
        <f t="shared" si="23"/>
        <v>884.04</v>
      </c>
      <c r="L267" s="14"/>
    </row>
    <row r="268" ht="10.5" spans="1:10">
      <c r="A268" s="2"/>
      <c r="I268" s="29" t="s">
        <v>294</v>
      </c>
      <c r="J268" s="30">
        <f>SUM(J159,J162,J165,J168,J171,J174,J177,J180,J183,J186,J189,J192,J195,J198,J201,J204,J207,J210,J213,J216,J219,J222,J225,J228,J231,J234,J237,J240,J243,J246,J249,J252,J255,J258,J261,J264,J267)</f>
        <v>21714.28</v>
      </c>
    </row>
    <row r="269" ht="10.5" spans="1:10">
      <c r="A269" s="2" t="s">
        <v>21</v>
      </c>
      <c r="D269" s="2" t="s">
        <v>22</v>
      </c>
      <c r="I269" s="31"/>
      <c r="J269" s="30"/>
    </row>
    <row r="270" spans="1:1">
      <c r="A270" s="2"/>
    </row>
    <row r="271" spans="1:1">
      <c r="A271" s="2"/>
    </row>
    <row r="272" spans="1:4">
      <c r="A272" s="2" t="s">
        <v>24</v>
      </c>
      <c r="D272" s="2" t="s">
        <v>25</v>
      </c>
    </row>
    <row r="273" spans="1:4">
      <c r="A273" s="1" t="s">
        <v>27</v>
      </c>
      <c r="D273" s="1" t="s">
        <v>28</v>
      </c>
    </row>
    <row r="280" spans="1:1">
      <c r="A280" s="2" t="s">
        <v>0</v>
      </c>
    </row>
    <row r="281" spans="1:1">
      <c r="A281" s="2" t="s">
        <v>1</v>
      </c>
    </row>
    <row r="283" spans="1:12">
      <c r="A283" s="3" t="s">
        <v>2</v>
      </c>
      <c r="B283" s="3" t="s">
        <v>3</v>
      </c>
      <c r="C283" s="3" t="s">
        <v>4</v>
      </c>
      <c r="D283" s="3" t="s">
        <v>5</v>
      </c>
      <c r="E283" s="3" t="s">
        <v>246</v>
      </c>
      <c r="F283" s="3" t="s">
        <v>7</v>
      </c>
      <c r="G283" s="4" t="s">
        <v>8</v>
      </c>
      <c r="H283" s="5"/>
      <c r="I283" s="5"/>
      <c r="J283" s="22"/>
      <c r="K283" s="3" t="s">
        <v>9</v>
      </c>
      <c r="L283" s="3" t="s">
        <v>10</v>
      </c>
    </row>
    <row r="284" spans="1:12">
      <c r="A284" s="6"/>
      <c r="B284" s="6"/>
      <c r="C284" s="6"/>
      <c r="D284" s="6"/>
      <c r="E284" s="6"/>
      <c r="F284" s="6"/>
      <c r="G284" s="3" t="s">
        <v>11</v>
      </c>
      <c r="H284" s="3" t="s">
        <v>12</v>
      </c>
      <c r="I284" s="3" t="s">
        <v>13</v>
      </c>
      <c r="J284" s="3" t="s">
        <v>14</v>
      </c>
      <c r="K284" s="6"/>
      <c r="L284" s="6"/>
    </row>
    <row r="285" spans="1:1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</row>
    <row r="286" spans="1:12">
      <c r="A286" s="8">
        <v>45797</v>
      </c>
      <c r="B286" s="9">
        <v>20982</v>
      </c>
      <c r="C286" s="10" t="s">
        <v>331</v>
      </c>
      <c r="D286" s="11" t="s">
        <v>248</v>
      </c>
      <c r="E286" s="3">
        <v>255628</v>
      </c>
      <c r="F286" s="12"/>
      <c r="G286" s="13" t="s">
        <v>120</v>
      </c>
      <c r="H286" s="13"/>
      <c r="I286" s="23"/>
      <c r="J286" s="24">
        <v>350</v>
      </c>
      <c r="K286" s="25">
        <f t="shared" ref="K286:K336" si="24">J286+F286</f>
        <v>350</v>
      </c>
      <c r="L286" s="8">
        <v>45796</v>
      </c>
    </row>
    <row r="287" spans="1:12">
      <c r="A287" s="14"/>
      <c r="B287" s="15"/>
      <c r="C287" s="16"/>
      <c r="D287" s="17" t="s">
        <v>249</v>
      </c>
      <c r="E287" s="7"/>
      <c r="F287" s="18"/>
      <c r="G287" s="19" t="s">
        <v>120</v>
      </c>
      <c r="H287" s="19"/>
      <c r="I287" s="26"/>
      <c r="J287" s="24">
        <v>-71.09</v>
      </c>
      <c r="K287" s="25">
        <f t="shared" si="24"/>
        <v>-71.09</v>
      </c>
      <c r="L287" s="14"/>
    </row>
    <row r="288" spans="1:12">
      <c r="A288" s="20" t="s">
        <v>250</v>
      </c>
      <c r="B288" s="21"/>
      <c r="C288" s="21"/>
      <c r="D288" s="21"/>
      <c r="E288" s="21"/>
      <c r="F288" s="21"/>
      <c r="G288" s="21"/>
      <c r="H288" s="21"/>
      <c r="I288" s="27"/>
      <c r="J288" s="28">
        <f>SUM(J286:J287)</f>
        <v>278.91</v>
      </c>
      <c r="K288" s="32">
        <f t="shared" si="24"/>
        <v>278.91</v>
      </c>
      <c r="L288" s="14"/>
    </row>
    <row r="289" spans="1:12">
      <c r="A289" s="8">
        <v>45797</v>
      </c>
      <c r="B289" s="9">
        <v>20982</v>
      </c>
      <c r="C289" s="10" t="s">
        <v>332</v>
      </c>
      <c r="D289" s="11" t="s">
        <v>248</v>
      </c>
      <c r="E289" s="3">
        <v>255623</v>
      </c>
      <c r="F289" s="12"/>
      <c r="G289" s="13" t="s">
        <v>120</v>
      </c>
      <c r="H289" s="13"/>
      <c r="I289" s="23"/>
      <c r="J289" s="24">
        <v>200</v>
      </c>
      <c r="K289" s="25">
        <f t="shared" si="24"/>
        <v>200</v>
      </c>
      <c r="L289" s="8">
        <v>45796</v>
      </c>
    </row>
    <row r="290" spans="1:12">
      <c r="A290" s="14"/>
      <c r="B290" s="15"/>
      <c r="C290" s="16"/>
      <c r="D290" s="17" t="s">
        <v>249</v>
      </c>
      <c r="E290" s="7"/>
      <c r="F290" s="18"/>
      <c r="G290" s="19" t="s">
        <v>120</v>
      </c>
      <c r="H290" s="19"/>
      <c r="I290" s="26"/>
      <c r="J290" s="24">
        <v>-40.84</v>
      </c>
      <c r="K290" s="25">
        <f t="shared" si="24"/>
        <v>-40.84</v>
      </c>
      <c r="L290" s="14"/>
    </row>
    <row r="291" spans="1:12">
      <c r="A291" s="20" t="s">
        <v>250</v>
      </c>
      <c r="B291" s="21"/>
      <c r="C291" s="21"/>
      <c r="D291" s="21"/>
      <c r="E291" s="21"/>
      <c r="F291" s="21"/>
      <c r="G291" s="21"/>
      <c r="H291" s="21"/>
      <c r="I291" s="27"/>
      <c r="J291" s="28">
        <f>SUM(J289:J290)</f>
        <v>159.16</v>
      </c>
      <c r="K291" s="32">
        <f t="shared" si="24"/>
        <v>159.16</v>
      </c>
      <c r="L291" s="14"/>
    </row>
    <row r="292" spans="1:12">
      <c r="A292" s="8">
        <v>45797</v>
      </c>
      <c r="B292" s="9">
        <v>20982</v>
      </c>
      <c r="C292" s="10" t="s">
        <v>333</v>
      </c>
      <c r="D292" s="11" t="s">
        <v>248</v>
      </c>
      <c r="E292" s="3">
        <v>254975</v>
      </c>
      <c r="F292" s="12"/>
      <c r="G292" s="13" t="s">
        <v>120</v>
      </c>
      <c r="H292" s="13"/>
      <c r="I292" s="23"/>
      <c r="J292" s="24">
        <v>200</v>
      </c>
      <c r="K292" s="25">
        <f t="shared" si="24"/>
        <v>200</v>
      </c>
      <c r="L292" s="8">
        <v>45796</v>
      </c>
    </row>
    <row r="293" spans="1:12">
      <c r="A293" s="14"/>
      <c r="B293" s="15"/>
      <c r="C293" s="16"/>
      <c r="D293" s="17" t="s">
        <v>249</v>
      </c>
      <c r="E293" s="7"/>
      <c r="F293" s="18"/>
      <c r="G293" s="19" t="s">
        <v>120</v>
      </c>
      <c r="H293" s="19"/>
      <c r="I293" s="26"/>
      <c r="J293" s="24">
        <v>-41.87</v>
      </c>
      <c r="K293" s="25">
        <f t="shared" si="24"/>
        <v>-41.87</v>
      </c>
      <c r="L293" s="14"/>
    </row>
    <row r="294" spans="1:12">
      <c r="A294" s="20" t="s">
        <v>250</v>
      </c>
      <c r="B294" s="21"/>
      <c r="C294" s="21"/>
      <c r="D294" s="21"/>
      <c r="E294" s="21"/>
      <c r="F294" s="21"/>
      <c r="G294" s="21"/>
      <c r="H294" s="21"/>
      <c r="I294" s="27"/>
      <c r="J294" s="28">
        <f>SUM(J292:J293)</f>
        <v>158.13</v>
      </c>
      <c r="K294" s="32">
        <f t="shared" si="24"/>
        <v>158.13</v>
      </c>
      <c r="L294" s="14"/>
    </row>
    <row r="295" spans="1:12">
      <c r="A295" s="8">
        <v>45797</v>
      </c>
      <c r="B295" s="9">
        <v>20982</v>
      </c>
      <c r="C295" s="10" t="s">
        <v>334</v>
      </c>
      <c r="D295" s="11" t="s">
        <v>248</v>
      </c>
      <c r="E295" s="3">
        <v>255049</v>
      </c>
      <c r="F295" s="12"/>
      <c r="G295" s="13" t="s">
        <v>120</v>
      </c>
      <c r="H295" s="13"/>
      <c r="I295" s="23"/>
      <c r="J295" s="24">
        <v>350</v>
      </c>
      <c r="K295" s="25">
        <f t="shared" si="24"/>
        <v>350</v>
      </c>
      <c r="L295" s="8">
        <v>45796</v>
      </c>
    </row>
    <row r="296" spans="1:12">
      <c r="A296" s="14"/>
      <c r="B296" s="15"/>
      <c r="C296" s="16"/>
      <c r="D296" s="17" t="s">
        <v>249</v>
      </c>
      <c r="E296" s="7"/>
      <c r="F296" s="18"/>
      <c r="G296" s="19" t="s">
        <v>120</v>
      </c>
      <c r="H296" s="19"/>
      <c r="I296" s="26"/>
      <c r="J296" s="24">
        <v>-69.98</v>
      </c>
      <c r="K296" s="25">
        <f t="shared" si="24"/>
        <v>-69.98</v>
      </c>
      <c r="L296" s="14"/>
    </row>
    <row r="297" spans="1:12">
      <c r="A297" s="20" t="s">
        <v>250</v>
      </c>
      <c r="B297" s="21"/>
      <c r="C297" s="21"/>
      <c r="D297" s="21"/>
      <c r="E297" s="21"/>
      <c r="F297" s="21"/>
      <c r="G297" s="21"/>
      <c r="H297" s="21"/>
      <c r="I297" s="27"/>
      <c r="J297" s="28">
        <f>SUM(J295:J296)</f>
        <v>280.02</v>
      </c>
      <c r="K297" s="32">
        <f t="shared" si="24"/>
        <v>280.02</v>
      </c>
      <c r="L297" s="14"/>
    </row>
    <row r="298" spans="1:12">
      <c r="A298" s="8">
        <v>45797</v>
      </c>
      <c r="B298" s="9">
        <v>20982</v>
      </c>
      <c r="C298" s="10" t="s">
        <v>335</v>
      </c>
      <c r="D298" s="11" t="s">
        <v>248</v>
      </c>
      <c r="E298" s="3">
        <v>254434</v>
      </c>
      <c r="F298" s="12"/>
      <c r="G298" s="13" t="s">
        <v>120</v>
      </c>
      <c r="H298" s="13"/>
      <c r="I298" s="23"/>
      <c r="J298" s="24">
        <v>4485</v>
      </c>
      <c r="K298" s="25">
        <f t="shared" si="24"/>
        <v>4485</v>
      </c>
      <c r="L298" s="8">
        <v>45796</v>
      </c>
    </row>
    <row r="299" spans="1:12">
      <c r="A299" s="14"/>
      <c r="B299" s="15"/>
      <c r="C299" s="16"/>
      <c r="D299" s="17" t="s">
        <v>249</v>
      </c>
      <c r="E299" s="7"/>
      <c r="F299" s="18"/>
      <c r="G299" s="19" t="s">
        <v>120</v>
      </c>
      <c r="H299" s="19"/>
      <c r="I299" s="26"/>
      <c r="J299" s="24">
        <v>-883.81</v>
      </c>
      <c r="K299" s="25">
        <f t="shared" si="24"/>
        <v>-883.81</v>
      </c>
      <c r="L299" s="14"/>
    </row>
    <row r="300" spans="1:12">
      <c r="A300" s="20" t="s">
        <v>250</v>
      </c>
      <c r="B300" s="21"/>
      <c r="C300" s="21"/>
      <c r="D300" s="21"/>
      <c r="E300" s="21"/>
      <c r="F300" s="21"/>
      <c r="G300" s="21"/>
      <c r="H300" s="21"/>
      <c r="I300" s="27"/>
      <c r="J300" s="28">
        <f>SUM(J298:J299)</f>
        <v>3601.19</v>
      </c>
      <c r="K300" s="32">
        <f t="shared" si="24"/>
        <v>3601.19</v>
      </c>
      <c r="L300" s="14"/>
    </row>
    <row r="301" spans="1:12">
      <c r="A301" s="8">
        <v>45797</v>
      </c>
      <c r="B301" s="9">
        <v>20982</v>
      </c>
      <c r="C301" s="33" t="s">
        <v>336</v>
      </c>
      <c r="D301" s="11" t="s">
        <v>248</v>
      </c>
      <c r="E301" s="3"/>
      <c r="F301" s="12"/>
      <c r="G301" s="13" t="s">
        <v>120</v>
      </c>
      <c r="H301" s="13"/>
      <c r="I301" s="23"/>
      <c r="J301" s="24">
        <v>-127.44</v>
      </c>
      <c r="K301" s="25">
        <f t="shared" si="24"/>
        <v>-127.44</v>
      </c>
      <c r="L301" s="8">
        <v>45796</v>
      </c>
    </row>
    <row r="302" spans="1:12">
      <c r="A302" s="14"/>
      <c r="B302" s="15"/>
      <c r="C302" s="16"/>
      <c r="D302" s="17" t="s">
        <v>249</v>
      </c>
      <c r="E302" s="7"/>
      <c r="F302" s="18"/>
      <c r="G302" s="19" t="s">
        <v>120</v>
      </c>
      <c r="H302" s="19"/>
      <c r="I302" s="26"/>
      <c r="J302" s="24"/>
      <c r="K302" s="25">
        <f t="shared" si="24"/>
        <v>0</v>
      </c>
      <c r="L302" s="14"/>
    </row>
    <row r="303" spans="1:12">
      <c r="A303" s="20" t="s">
        <v>250</v>
      </c>
      <c r="B303" s="21"/>
      <c r="C303" s="21"/>
      <c r="D303" s="21"/>
      <c r="E303" s="21"/>
      <c r="F303" s="21"/>
      <c r="G303" s="21"/>
      <c r="H303" s="21"/>
      <c r="I303" s="27"/>
      <c r="J303" s="34">
        <f>SUM(J301:J302)</f>
        <v>-127.44</v>
      </c>
      <c r="K303" s="32">
        <f t="shared" si="24"/>
        <v>-127.44</v>
      </c>
      <c r="L303" s="14"/>
    </row>
    <row r="304" spans="1:12">
      <c r="A304" s="8">
        <v>45797</v>
      </c>
      <c r="B304" s="9">
        <v>20982</v>
      </c>
      <c r="C304" s="10" t="s">
        <v>337</v>
      </c>
      <c r="D304" s="11" t="s">
        <v>248</v>
      </c>
      <c r="E304" s="3">
        <v>254972</v>
      </c>
      <c r="F304" s="12"/>
      <c r="G304" s="13" t="s">
        <v>120</v>
      </c>
      <c r="H304" s="13"/>
      <c r="I304" s="23"/>
      <c r="J304" s="24">
        <v>200</v>
      </c>
      <c r="K304" s="25">
        <f t="shared" si="24"/>
        <v>200</v>
      </c>
      <c r="L304" s="8">
        <v>45796</v>
      </c>
    </row>
    <row r="305" spans="1:12">
      <c r="A305" s="14"/>
      <c r="B305" s="15"/>
      <c r="C305" s="16"/>
      <c r="D305" s="17" t="s">
        <v>249</v>
      </c>
      <c r="E305" s="7"/>
      <c r="F305" s="18"/>
      <c r="G305" s="19" t="s">
        <v>120</v>
      </c>
      <c r="H305" s="19"/>
      <c r="I305" s="26"/>
      <c r="J305" s="24">
        <v>-42.76</v>
      </c>
      <c r="K305" s="25">
        <f t="shared" si="24"/>
        <v>-42.76</v>
      </c>
      <c r="L305" s="14"/>
    </row>
    <row r="306" spans="1:12">
      <c r="A306" s="20" t="s">
        <v>250</v>
      </c>
      <c r="B306" s="21"/>
      <c r="C306" s="21"/>
      <c r="D306" s="21"/>
      <c r="E306" s="21"/>
      <c r="F306" s="21"/>
      <c r="G306" s="21"/>
      <c r="H306" s="21"/>
      <c r="I306" s="27"/>
      <c r="J306" s="28">
        <f>SUM(J304:J305)</f>
        <v>157.24</v>
      </c>
      <c r="K306" s="32">
        <f t="shared" si="24"/>
        <v>157.24</v>
      </c>
      <c r="L306" s="14"/>
    </row>
    <row r="307" spans="1:12">
      <c r="A307" s="8">
        <v>45797</v>
      </c>
      <c r="B307" s="9">
        <v>20982</v>
      </c>
      <c r="C307" s="10" t="s">
        <v>338</v>
      </c>
      <c r="D307" s="11" t="s">
        <v>248</v>
      </c>
      <c r="E307" s="3">
        <v>254682</v>
      </c>
      <c r="F307" s="12"/>
      <c r="G307" s="13" t="s">
        <v>120</v>
      </c>
      <c r="H307" s="13"/>
      <c r="I307" s="23"/>
      <c r="J307" s="24">
        <v>800</v>
      </c>
      <c r="K307" s="25">
        <f t="shared" si="24"/>
        <v>800</v>
      </c>
      <c r="L307" s="8">
        <v>45796</v>
      </c>
    </row>
    <row r="308" spans="1:12">
      <c r="A308" s="14"/>
      <c r="B308" s="15"/>
      <c r="C308" s="16"/>
      <c r="D308" s="17" t="s">
        <v>249</v>
      </c>
      <c r="E308" s="7"/>
      <c r="F308" s="18"/>
      <c r="G308" s="19" t="s">
        <v>120</v>
      </c>
      <c r="H308" s="19"/>
      <c r="I308" s="26"/>
      <c r="J308" s="24">
        <v>-159.96</v>
      </c>
      <c r="K308" s="25">
        <f t="shared" si="24"/>
        <v>-159.96</v>
      </c>
      <c r="L308" s="14"/>
    </row>
    <row r="309" spans="1:12">
      <c r="A309" s="20" t="s">
        <v>250</v>
      </c>
      <c r="B309" s="21"/>
      <c r="C309" s="21"/>
      <c r="D309" s="21"/>
      <c r="E309" s="21"/>
      <c r="F309" s="21"/>
      <c r="G309" s="21"/>
      <c r="H309" s="21"/>
      <c r="I309" s="27"/>
      <c r="J309" s="28">
        <f>SUM(J307:J308)</f>
        <v>640.04</v>
      </c>
      <c r="K309" s="32">
        <f t="shared" si="24"/>
        <v>640.04</v>
      </c>
      <c r="L309" s="14"/>
    </row>
    <row r="310" spans="1:12">
      <c r="A310" s="8">
        <v>45797</v>
      </c>
      <c r="B310" s="9">
        <v>20982</v>
      </c>
      <c r="C310" s="10" t="s">
        <v>339</v>
      </c>
      <c r="D310" s="11" t="s">
        <v>248</v>
      </c>
      <c r="E310" s="3">
        <v>254970</v>
      </c>
      <c r="F310" s="12"/>
      <c r="G310" s="13" t="s">
        <v>120</v>
      </c>
      <c r="H310" s="13"/>
      <c r="I310" s="23"/>
      <c r="J310" s="24">
        <v>200</v>
      </c>
      <c r="K310" s="25">
        <f t="shared" si="24"/>
        <v>200</v>
      </c>
      <c r="L310" s="8">
        <v>45796</v>
      </c>
    </row>
    <row r="311" spans="1:12">
      <c r="A311" s="14"/>
      <c r="B311" s="15"/>
      <c r="C311" s="16"/>
      <c r="D311" s="17" t="s">
        <v>249</v>
      </c>
      <c r="E311" s="7"/>
      <c r="F311" s="18"/>
      <c r="G311" s="19" t="s">
        <v>120</v>
      </c>
      <c r="H311" s="19"/>
      <c r="I311" s="26"/>
      <c r="J311" s="24">
        <v>-39.99</v>
      </c>
      <c r="K311" s="25">
        <f t="shared" si="24"/>
        <v>-39.99</v>
      </c>
      <c r="L311" s="14"/>
    </row>
    <row r="312" spans="1:12">
      <c r="A312" s="20" t="s">
        <v>250</v>
      </c>
      <c r="B312" s="21"/>
      <c r="C312" s="21"/>
      <c r="D312" s="21"/>
      <c r="E312" s="21"/>
      <c r="F312" s="21"/>
      <c r="G312" s="21"/>
      <c r="H312" s="21"/>
      <c r="I312" s="27"/>
      <c r="J312" s="28">
        <f>SUM(J310:J311)</f>
        <v>160.01</v>
      </c>
      <c r="K312" s="32">
        <f t="shared" si="24"/>
        <v>160.01</v>
      </c>
      <c r="L312" s="14"/>
    </row>
    <row r="313" spans="1:12">
      <c r="A313" s="8">
        <v>45797</v>
      </c>
      <c r="B313" s="9">
        <v>20982</v>
      </c>
      <c r="C313" s="10" t="s">
        <v>340</v>
      </c>
      <c r="D313" s="11" t="s">
        <v>248</v>
      </c>
      <c r="E313" s="3">
        <v>254687</v>
      </c>
      <c r="F313" s="12"/>
      <c r="G313" s="13" t="s">
        <v>120</v>
      </c>
      <c r="H313" s="13"/>
      <c r="I313" s="23"/>
      <c r="J313" s="24">
        <v>200</v>
      </c>
      <c r="K313" s="25">
        <f t="shared" si="24"/>
        <v>200</v>
      </c>
      <c r="L313" s="8">
        <v>45796</v>
      </c>
    </row>
    <row r="314" spans="1:12">
      <c r="A314" s="14"/>
      <c r="B314" s="15"/>
      <c r="C314" s="16"/>
      <c r="D314" s="17" t="s">
        <v>249</v>
      </c>
      <c r="E314" s="7"/>
      <c r="F314" s="18"/>
      <c r="G314" s="19" t="s">
        <v>120</v>
      </c>
      <c r="H314" s="19"/>
      <c r="I314" s="26"/>
      <c r="J314" s="24">
        <v>-39.99</v>
      </c>
      <c r="K314" s="25">
        <f t="shared" si="24"/>
        <v>-39.99</v>
      </c>
      <c r="L314" s="14"/>
    </row>
    <row r="315" spans="1:12">
      <c r="A315" s="20" t="s">
        <v>250</v>
      </c>
      <c r="B315" s="21"/>
      <c r="C315" s="21"/>
      <c r="D315" s="21"/>
      <c r="E315" s="21"/>
      <c r="F315" s="21"/>
      <c r="G315" s="21"/>
      <c r="H315" s="21"/>
      <c r="I315" s="27"/>
      <c r="J315" s="28">
        <f>SUM(J313:J314)</f>
        <v>160.01</v>
      </c>
      <c r="K315" s="32">
        <f t="shared" si="24"/>
        <v>160.01</v>
      </c>
      <c r="L315" s="14"/>
    </row>
    <row r="316" spans="1:12">
      <c r="A316" s="8">
        <v>45797</v>
      </c>
      <c r="B316" s="9">
        <v>20982</v>
      </c>
      <c r="C316" s="10" t="s">
        <v>341</v>
      </c>
      <c r="D316" s="11" t="s">
        <v>248</v>
      </c>
      <c r="E316" s="3">
        <v>254684</v>
      </c>
      <c r="F316" s="12"/>
      <c r="G316" s="13" t="s">
        <v>120</v>
      </c>
      <c r="H316" s="13"/>
      <c r="I316" s="23"/>
      <c r="J316" s="24">
        <v>400</v>
      </c>
      <c r="K316" s="25">
        <f t="shared" si="24"/>
        <v>400</v>
      </c>
      <c r="L316" s="8">
        <v>45796</v>
      </c>
    </row>
    <row r="317" spans="1:12">
      <c r="A317" s="14"/>
      <c r="B317" s="15"/>
      <c r="C317" s="16"/>
      <c r="D317" s="17" t="s">
        <v>249</v>
      </c>
      <c r="E317" s="7"/>
      <c r="F317" s="18"/>
      <c r="G317" s="19" t="s">
        <v>120</v>
      </c>
      <c r="H317" s="19"/>
      <c r="I317" s="26"/>
      <c r="J317" s="24">
        <v>-79.98</v>
      </c>
      <c r="K317" s="25">
        <f t="shared" si="24"/>
        <v>-79.98</v>
      </c>
      <c r="L317" s="14"/>
    </row>
    <row r="318" spans="1:12">
      <c r="A318" s="20" t="s">
        <v>250</v>
      </c>
      <c r="B318" s="21"/>
      <c r="C318" s="21"/>
      <c r="D318" s="21"/>
      <c r="E318" s="21"/>
      <c r="F318" s="21"/>
      <c r="G318" s="21"/>
      <c r="H318" s="21"/>
      <c r="I318" s="27"/>
      <c r="J318" s="28">
        <f>SUM(J316:J317)</f>
        <v>320.02</v>
      </c>
      <c r="K318" s="32">
        <f t="shared" si="24"/>
        <v>320.02</v>
      </c>
      <c r="L318" s="14"/>
    </row>
    <row r="319" spans="1:12">
      <c r="A319" s="8">
        <v>45797</v>
      </c>
      <c r="B319" s="9">
        <v>20982</v>
      </c>
      <c r="C319" s="10" t="s">
        <v>342</v>
      </c>
      <c r="D319" s="11" t="s">
        <v>248</v>
      </c>
      <c r="E319" s="3">
        <v>253762</v>
      </c>
      <c r="F319" s="12"/>
      <c r="G319" s="13" t="s">
        <v>120</v>
      </c>
      <c r="H319" s="13"/>
      <c r="I319" s="23"/>
      <c r="J319" s="24">
        <v>400</v>
      </c>
      <c r="K319" s="25">
        <f t="shared" si="24"/>
        <v>400</v>
      </c>
      <c r="L319" s="8">
        <v>45796</v>
      </c>
    </row>
    <row r="320" spans="1:12">
      <c r="A320" s="14"/>
      <c r="B320" s="15"/>
      <c r="C320" s="16"/>
      <c r="D320" s="17" t="s">
        <v>249</v>
      </c>
      <c r="E320" s="7"/>
      <c r="F320" s="18"/>
      <c r="G320" s="19" t="s">
        <v>120</v>
      </c>
      <c r="H320" s="19"/>
      <c r="I320" s="26"/>
      <c r="J320" s="24">
        <v>-79.98</v>
      </c>
      <c r="K320" s="25">
        <f t="shared" si="24"/>
        <v>-79.98</v>
      </c>
      <c r="L320" s="14"/>
    </row>
    <row r="321" spans="1:12">
      <c r="A321" s="20" t="s">
        <v>250</v>
      </c>
      <c r="B321" s="21"/>
      <c r="C321" s="21"/>
      <c r="D321" s="21"/>
      <c r="E321" s="21"/>
      <c r="F321" s="21"/>
      <c r="G321" s="21"/>
      <c r="H321" s="21"/>
      <c r="I321" s="27"/>
      <c r="J321" s="28">
        <f>SUM(J319:J320)</f>
        <v>320.02</v>
      </c>
      <c r="K321" s="32">
        <f t="shared" si="24"/>
        <v>320.02</v>
      </c>
      <c r="L321" s="14"/>
    </row>
    <row r="322" spans="1:12">
      <c r="A322" s="8">
        <v>45797</v>
      </c>
      <c r="B322" s="9">
        <v>20982</v>
      </c>
      <c r="C322" s="10" t="s">
        <v>343</v>
      </c>
      <c r="D322" s="11" t="s">
        <v>248</v>
      </c>
      <c r="E322" s="3">
        <v>254436</v>
      </c>
      <c r="F322" s="12"/>
      <c r="G322" s="13" t="s">
        <v>120</v>
      </c>
      <c r="H322" s="13"/>
      <c r="I322" s="23"/>
      <c r="J322" s="24">
        <v>1100</v>
      </c>
      <c r="K322" s="25">
        <f t="shared" si="24"/>
        <v>1100</v>
      </c>
      <c r="L322" s="8">
        <v>45796</v>
      </c>
    </row>
    <row r="323" spans="1:12">
      <c r="A323" s="14"/>
      <c r="B323" s="15"/>
      <c r="C323" s="16"/>
      <c r="D323" s="17" t="s">
        <v>249</v>
      </c>
      <c r="E323" s="7"/>
      <c r="F323" s="18"/>
      <c r="G323" s="19" t="s">
        <v>120</v>
      </c>
      <c r="H323" s="19"/>
      <c r="I323" s="26"/>
      <c r="J323" s="24">
        <v>-236.5</v>
      </c>
      <c r="K323" s="25">
        <f t="shared" si="24"/>
        <v>-236.5</v>
      </c>
      <c r="L323" s="14"/>
    </row>
    <row r="324" spans="1:12">
      <c r="A324" s="20" t="s">
        <v>250</v>
      </c>
      <c r="B324" s="21"/>
      <c r="C324" s="21"/>
      <c r="D324" s="21"/>
      <c r="E324" s="21"/>
      <c r="F324" s="21"/>
      <c r="G324" s="21"/>
      <c r="H324" s="21"/>
      <c r="I324" s="27"/>
      <c r="J324" s="28">
        <f>SUM(J322:J323)</f>
        <v>863.5</v>
      </c>
      <c r="K324" s="32">
        <f t="shared" si="24"/>
        <v>863.5</v>
      </c>
      <c r="L324" s="14"/>
    </row>
    <row r="325" spans="1:12">
      <c r="A325" s="8">
        <v>45797</v>
      </c>
      <c r="B325" s="9">
        <v>20982</v>
      </c>
      <c r="C325" s="10" t="s">
        <v>344</v>
      </c>
      <c r="D325" s="11" t="s">
        <v>248</v>
      </c>
      <c r="E325" s="3">
        <v>254446</v>
      </c>
      <c r="F325" s="12"/>
      <c r="G325" s="13" t="s">
        <v>120</v>
      </c>
      <c r="H325" s="13"/>
      <c r="I325" s="23"/>
      <c r="J325" s="24">
        <v>1100</v>
      </c>
      <c r="K325" s="25">
        <f t="shared" si="24"/>
        <v>1100</v>
      </c>
      <c r="L325" s="8">
        <v>45796</v>
      </c>
    </row>
    <row r="326" spans="1:12">
      <c r="A326" s="14"/>
      <c r="B326" s="15"/>
      <c r="C326" s="16"/>
      <c r="D326" s="17" t="s">
        <v>249</v>
      </c>
      <c r="E326" s="7"/>
      <c r="F326" s="18"/>
      <c r="G326" s="19" t="s">
        <v>120</v>
      </c>
      <c r="H326" s="19"/>
      <c r="I326" s="26"/>
      <c r="J326" s="24">
        <v>-223.65</v>
      </c>
      <c r="K326" s="25">
        <f t="shared" si="24"/>
        <v>-223.65</v>
      </c>
      <c r="L326" s="14"/>
    </row>
    <row r="327" spans="1:12">
      <c r="A327" s="20" t="s">
        <v>250</v>
      </c>
      <c r="B327" s="21"/>
      <c r="C327" s="21"/>
      <c r="D327" s="21"/>
      <c r="E327" s="21"/>
      <c r="F327" s="21"/>
      <c r="G327" s="21"/>
      <c r="H327" s="21"/>
      <c r="I327" s="27"/>
      <c r="J327" s="28">
        <f>SUM(J325:J326)</f>
        <v>876.35</v>
      </c>
      <c r="K327" s="32">
        <f t="shared" si="24"/>
        <v>876.35</v>
      </c>
      <c r="L327" s="14"/>
    </row>
    <row r="328" spans="1:12">
      <c r="A328" s="8">
        <v>45797</v>
      </c>
      <c r="B328" s="9">
        <v>20982</v>
      </c>
      <c r="C328" s="10" t="s">
        <v>345</v>
      </c>
      <c r="D328" s="11" t="s">
        <v>248</v>
      </c>
      <c r="E328" s="3">
        <v>254442</v>
      </c>
      <c r="F328" s="12"/>
      <c r="G328" s="13" t="s">
        <v>120</v>
      </c>
      <c r="H328" s="13"/>
      <c r="I328" s="23"/>
      <c r="J328" s="24">
        <v>200</v>
      </c>
      <c r="K328" s="25">
        <f t="shared" si="24"/>
        <v>200</v>
      </c>
      <c r="L328" s="8">
        <v>45796</v>
      </c>
    </row>
    <row r="329" spans="1:12">
      <c r="A329" s="14"/>
      <c r="B329" s="15"/>
      <c r="C329" s="16"/>
      <c r="D329" s="17" t="s">
        <v>249</v>
      </c>
      <c r="E329" s="7"/>
      <c r="F329" s="18"/>
      <c r="G329" s="19" t="s">
        <v>120</v>
      </c>
      <c r="H329" s="19"/>
      <c r="I329" s="26"/>
      <c r="J329" s="24">
        <v>-39.99</v>
      </c>
      <c r="K329" s="25">
        <f t="shared" si="24"/>
        <v>-39.99</v>
      </c>
      <c r="L329" s="14"/>
    </row>
    <row r="330" spans="1:12">
      <c r="A330" s="20" t="s">
        <v>250</v>
      </c>
      <c r="B330" s="21"/>
      <c r="C330" s="21"/>
      <c r="D330" s="21"/>
      <c r="E330" s="21"/>
      <c r="F330" s="21"/>
      <c r="G330" s="21"/>
      <c r="H330" s="21"/>
      <c r="I330" s="27"/>
      <c r="J330" s="28">
        <f>SUM(J328:J329)</f>
        <v>160.01</v>
      </c>
      <c r="K330" s="32">
        <f t="shared" si="24"/>
        <v>160.01</v>
      </c>
      <c r="L330" s="14"/>
    </row>
    <row r="331" spans="1:12">
      <c r="A331" s="8">
        <v>45797</v>
      </c>
      <c r="B331" s="9">
        <v>20982</v>
      </c>
      <c r="C331" s="10" t="s">
        <v>346</v>
      </c>
      <c r="D331" s="11" t="s">
        <v>248</v>
      </c>
      <c r="E331" s="3">
        <v>254441</v>
      </c>
      <c r="F331" s="12"/>
      <c r="G331" s="13" t="s">
        <v>120</v>
      </c>
      <c r="H331" s="13"/>
      <c r="I331" s="23"/>
      <c r="J331" s="24">
        <v>1100</v>
      </c>
      <c r="K331" s="25">
        <f t="shared" si="24"/>
        <v>1100</v>
      </c>
      <c r="L331" s="8">
        <v>45796</v>
      </c>
    </row>
    <row r="332" spans="1:12">
      <c r="A332" s="14"/>
      <c r="B332" s="15"/>
      <c r="C332" s="16"/>
      <c r="D332" s="17" t="s">
        <v>249</v>
      </c>
      <c r="E332" s="7"/>
      <c r="F332" s="18"/>
      <c r="G332" s="19" t="s">
        <v>120</v>
      </c>
      <c r="H332" s="19"/>
      <c r="I332" s="26"/>
      <c r="J332" s="24">
        <v>-222.96</v>
      </c>
      <c r="K332" s="25">
        <f t="shared" si="24"/>
        <v>-222.96</v>
      </c>
      <c r="L332" s="14"/>
    </row>
    <row r="333" spans="1:12">
      <c r="A333" s="20" t="s">
        <v>250</v>
      </c>
      <c r="B333" s="21"/>
      <c r="C333" s="21"/>
      <c r="D333" s="21"/>
      <c r="E333" s="21"/>
      <c r="F333" s="21"/>
      <c r="G333" s="21"/>
      <c r="H333" s="21"/>
      <c r="I333" s="27"/>
      <c r="J333" s="28">
        <f>SUM(J331:J332)</f>
        <v>877.04</v>
      </c>
      <c r="K333" s="32">
        <f t="shared" si="24"/>
        <v>877.04</v>
      </c>
      <c r="L333" s="14"/>
    </row>
    <row r="334" spans="1:12">
      <c r="A334" s="8">
        <v>45797</v>
      </c>
      <c r="B334" s="9">
        <v>20982</v>
      </c>
      <c r="C334" s="10" t="s">
        <v>347</v>
      </c>
      <c r="D334" s="11" t="s">
        <v>248</v>
      </c>
      <c r="E334" s="3">
        <v>254973</v>
      </c>
      <c r="F334" s="12"/>
      <c r="G334" s="13" t="s">
        <v>120</v>
      </c>
      <c r="H334" s="13"/>
      <c r="I334" s="23"/>
      <c r="J334" s="24">
        <v>400</v>
      </c>
      <c r="K334" s="25">
        <f t="shared" si="24"/>
        <v>400</v>
      </c>
      <c r="L334" s="8">
        <v>45796</v>
      </c>
    </row>
    <row r="335" spans="1:12">
      <c r="A335" s="14"/>
      <c r="B335" s="15"/>
      <c r="C335" s="16"/>
      <c r="D335" s="17" t="s">
        <v>249</v>
      </c>
      <c r="E335" s="7"/>
      <c r="F335" s="18"/>
      <c r="G335" s="19" t="s">
        <v>120</v>
      </c>
      <c r="H335" s="19"/>
      <c r="I335" s="26"/>
      <c r="J335" s="24">
        <v>-79.98</v>
      </c>
      <c r="K335" s="25">
        <f t="shared" si="24"/>
        <v>-79.98</v>
      </c>
      <c r="L335" s="14"/>
    </row>
    <row r="336" spans="1:12">
      <c r="A336" s="20" t="s">
        <v>250</v>
      </c>
      <c r="B336" s="21"/>
      <c r="C336" s="21"/>
      <c r="D336" s="21"/>
      <c r="E336" s="21"/>
      <c r="F336" s="21"/>
      <c r="G336" s="21"/>
      <c r="H336" s="21"/>
      <c r="I336" s="27"/>
      <c r="J336" s="28">
        <f>SUM(J334:J335)</f>
        <v>320.02</v>
      </c>
      <c r="K336" s="32">
        <f t="shared" si="24"/>
        <v>320.02</v>
      </c>
      <c r="L336" s="14"/>
    </row>
    <row r="337" ht="10.5" spans="1:10">
      <c r="A337" s="2"/>
      <c r="I337" s="29" t="s">
        <v>294</v>
      </c>
      <c r="J337" s="30">
        <f>SUM(J288,J291,J294,J297,J300,J303,J306,J309,J312,J315,J318,J321,J324,J327,J330,J333,J336)</f>
        <v>9204.23</v>
      </c>
    </row>
    <row r="338" ht="10.5" spans="1:10">
      <c r="A338" s="2" t="s">
        <v>21</v>
      </c>
      <c r="D338" s="2" t="s">
        <v>22</v>
      </c>
      <c r="I338" s="31"/>
      <c r="J338" s="30"/>
    </row>
    <row r="339" spans="1:1">
      <c r="A339" s="2"/>
    </row>
    <row r="340" spans="1:1">
      <c r="A340" s="2"/>
    </row>
    <row r="341" spans="1:4">
      <c r="A341" s="2" t="s">
        <v>24</v>
      </c>
      <c r="D341" s="2" t="s">
        <v>25</v>
      </c>
    </row>
    <row r="342" spans="1:4">
      <c r="A342" s="1" t="s">
        <v>27</v>
      </c>
      <c r="D342" s="1" t="s">
        <v>28</v>
      </c>
    </row>
    <row r="352" spans="1:1">
      <c r="A352" s="2" t="s">
        <v>0</v>
      </c>
    </row>
    <row r="353" spans="1:1">
      <c r="A353" s="2" t="s">
        <v>1</v>
      </c>
    </row>
    <row r="355" spans="1:12">
      <c r="A355" s="3" t="s">
        <v>2</v>
      </c>
      <c r="B355" s="3" t="s">
        <v>3</v>
      </c>
      <c r="C355" s="3" t="s">
        <v>4</v>
      </c>
      <c r="D355" s="3" t="s">
        <v>5</v>
      </c>
      <c r="E355" s="3" t="s">
        <v>246</v>
      </c>
      <c r="F355" s="3" t="s">
        <v>7</v>
      </c>
      <c r="G355" s="4" t="s">
        <v>8</v>
      </c>
      <c r="H355" s="5"/>
      <c r="I355" s="5"/>
      <c r="J355" s="22"/>
      <c r="K355" s="3" t="s">
        <v>9</v>
      </c>
      <c r="L355" s="3" t="s">
        <v>10</v>
      </c>
    </row>
    <row r="356" spans="1:12">
      <c r="A356" s="6"/>
      <c r="B356" s="6"/>
      <c r="C356" s="6"/>
      <c r="D356" s="6"/>
      <c r="E356" s="6"/>
      <c r="F356" s="6"/>
      <c r="G356" s="3" t="s">
        <v>11</v>
      </c>
      <c r="H356" s="3" t="s">
        <v>12</v>
      </c>
      <c r="I356" s="3" t="s">
        <v>13</v>
      </c>
      <c r="J356" s="3" t="s">
        <v>14</v>
      </c>
      <c r="K356" s="6"/>
      <c r="L356" s="6"/>
    </row>
    <row r="357" spans="1:1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</row>
    <row r="358" spans="1:12">
      <c r="A358" s="8">
        <v>45804</v>
      </c>
      <c r="B358" s="9">
        <v>21031</v>
      </c>
      <c r="C358" s="10" t="s">
        <v>348</v>
      </c>
      <c r="D358" s="11" t="s">
        <v>248</v>
      </c>
      <c r="E358" s="3">
        <v>256906</v>
      </c>
      <c r="F358" s="12"/>
      <c r="G358" s="13" t="s">
        <v>120</v>
      </c>
      <c r="H358" s="13"/>
      <c r="I358" s="23"/>
      <c r="J358" s="24">
        <v>700</v>
      </c>
      <c r="K358" s="25">
        <f t="shared" ref="K358:K362" si="25">J358</f>
        <v>700</v>
      </c>
      <c r="L358" s="8">
        <v>45803</v>
      </c>
    </row>
    <row r="359" spans="1:12">
      <c r="A359" s="14"/>
      <c r="B359" s="15"/>
      <c r="C359" s="16"/>
      <c r="D359" s="17" t="s">
        <v>249</v>
      </c>
      <c r="E359" s="7"/>
      <c r="F359" s="18"/>
      <c r="G359" s="19" t="s">
        <v>120</v>
      </c>
      <c r="H359" s="19"/>
      <c r="I359" s="26"/>
      <c r="J359" s="24">
        <v>-150.26</v>
      </c>
      <c r="K359" s="25">
        <f t="shared" si="25"/>
        <v>-150.26</v>
      </c>
      <c r="L359" s="14"/>
    </row>
    <row r="360" spans="1:12">
      <c r="A360" s="20" t="s">
        <v>250</v>
      </c>
      <c r="B360" s="21"/>
      <c r="C360" s="21"/>
      <c r="D360" s="21"/>
      <c r="E360" s="21"/>
      <c r="F360" s="21"/>
      <c r="G360" s="21"/>
      <c r="H360" s="21"/>
      <c r="I360" s="27"/>
      <c r="J360" s="28">
        <f>SUM(J358:J359)</f>
        <v>549.74</v>
      </c>
      <c r="K360" s="28">
        <f>SUM(K358:K359)</f>
        <v>549.74</v>
      </c>
      <c r="L360" s="14"/>
    </row>
    <row r="361" spans="1:12">
      <c r="A361" s="8">
        <v>45804</v>
      </c>
      <c r="B361" s="9">
        <v>21031</v>
      </c>
      <c r="C361" s="10" t="s">
        <v>349</v>
      </c>
      <c r="D361" s="11" t="s">
        <v>248</v>
      </c>
      <c r="E361" s="3">
        <v>257187</v>
      </c>
      <c r="F361" s="12"/>
      <c r="G361" s="13" t="s">
        <v>120</v>
      </c>
      <c r="H361" s="13"/>
      <c r="I361" s="23"/>
      <c r="J361" s="24">
        <v>400</v>
      </c>
      <c r="K361" s="25">
        <f t="shared" si="25"/>
        <v>400</v>
      </c>
      <c r="L361" s="8">
        <v>45803</v>
      </c>
    </row>
    <row r="362" spans="1:12">
      <c r="A362" s="14"/>
      <c r="B362" s="15"/>
      <c r="C362" s="16"/>
      <c r="D362" s="17" t="s">
        <v>249</v>
      </c>
      <c r="E362" s="7"/>
      <c r="F362" s="18"/>
      <c r="G362" s="19" t="s">
        <v>120</v>
      </c>
      <c r="H362" s="19"/>
      <c r="I362" s="26"/>
      <c r="J362" s="24">
        <v>-82.34</v>
      </c>
      <c r="K362" s="25">
        <f t="shared" si="25"/>
        <v>-82.34</v>
      </c>
      <c r="L362" s="14"/>
    </row>
    <row r="363" spans="1:12">
      <c r="A363" s="20" t="s">
        <v>250</v>
      </c>
      <c r="B363" s="21"/>
      <c r="C363" s="21"/>
      <c r="D363" s="21"/>
      <c r="E363" s="21"/>
      <c r="F363" s="21"/>
      <c r="G363" s="21"/>
      <c r="H363" s="21"/>
      <c r="I363" s="27"/>
      <c r="J363" s="28">
        <f>SUM(J361:J362)</f>
        <v>317.66</v>
      </c>
      <c r="K363" s="28">
        <f>SUM(K361:K362)</f>
        <v>317.66</v>
      </c>
      <c r="L363" s="14"/>
    </row>
    <row r="364" spans="1:12">
      <c r="A364" s="8">
        <v>45804</v>
      </c>
      <c r="B364" s="9">
        <v>21031</v>
      </c>
      <c r="C364" s="10" t="s">
        <v>350</v>
      </c>
      <c r="D364" s="11" t="s">
        <v>248</v>
      </c>
      <c r="E364" s="3">
        <v>257189</v>
      </c>
      <c r="F364" s="12"/>
      <c r="G364" s="13" t="s">
        <v>120</v>
      </c>
      <c r="H364" s="13"/>
      <c r="I364" s="23"/>
      <c r="J364" s="24">
        <v>1100</v>
      </c>
      <c r="K364" s="25">
        <f t="shared" ref="K364:K368" si="26">J364</f>
        <v>1100</v>
      </c>
      <c r="L364" s="8">
        <v>45803</v>
      </c>
    </row>
    <row r="365" spans="1:12">
      <c r="A365" s="14"/>
      <c r="B365" s="15"/>
      <c r="C365" s="16"/>
      <c r="D365" s="17" t="s">
        <v>249</v>
      </c>
      <c r="E365" s="7"/>
      <c r="F365" s="18"/>
      <c r="G365" s="19" t="s">
        <v>120</v>
      </c>
      <c r="H365" s="19"/>
      <c r="I365" s="26"/>
      <c r="J365" s="24">
        <v>-235.19</v>
      </c>
      <c r="K365" s="25">
        <f t="shared" si="26"/>
        <v>-235.19</v>
      </c>
      <c r="L365" s="14"/>
    </row>
    <row r="366" spans="1:12">
      <c r="A366" s="20" t="s">
        <v>250</v>
      </c>
      <c r="B366" s="21"/>
      <c r="C366" s="21"/>
      <c r="D366" s="21"/>
      <c r="E366" s="21"/>
      <c r="F366" s="21"/>
      <c r="G366" s="21"/>
      <c r="H366" s="21"/>
      <c r="I366" s="27"/>
      <c r="J366" s="28">
        <f>SUM(J364:J365)</f>
        <v>864.81</v>
      </c>
      <c r="K366" s="28">
        <f>SUM(K364:K365)</f>
        <v>864.81</v>
      </c>
      <c r="L366" s="14"/>
    </row>
    <row r="367" spans="1:12">
      <c r="A367" s="8">
        <v>45804</v>
      </c>
      <c r="B367" s="9">
        <v>21031</v>
      </c>
      <c r="C367" s="10" t="s">
        <v>351</v>
      </c>
      <c r="D367" s="11" t="s">
        <v>248</v>
      </c>
      <c r="E367" s="3">
        <v>256907</v>
      </c>
      <c r="F367" s="12"/>
      <c r="G367" s="13" t="s">
        <v>120</v>
      </c>
      <c r="H367" s="13"/>
      <c r="I367" s="23"/>
      <c r="J367" s="24">
        <v>600</v>
      </c>
      <c r="K367" s="25">
        <f t="shared" si="26"/>
        <v>600</v>
      </c>
      <c r="L367" s="8">
        <v>45803</v>
      </c>
    </row>
    <row r="368" spans="1:12">
      <c r="A368" s="14"/>
      <c r="B368" s="15"/>
      <c r="C368" s="16"/>
      <c r="D368" s="17" t="s">
        <v>249</v>
      </c>
      <c r="E368" s="7"/>
      <c r="F368" s="18"/>
      <c r="G368" s="19" t="s">
        <v>120</v>
      </c>
      <c r="H368" s="19"/>
      <c r="I368" s="26"/>
      <c r="J368" s="24">
        <v>-145.2</v>
      </c>
      <c r="K368" s="25">
        <f t="shared" si="26"/>
        <v>-145.2</v>
      </c>
      <c r="L368" s="14"/>
    </row>
    <row r="369" spans="1:12">
      <c r="A369" s="20" t="s">
        <v>250</v>
      </c>
      <c r="B369" s="21"/>
      <c r="C369" s="21"/>
      <c r="D369" s="21"/>
      <c r="E369" s="21"/>
      <c r="F369" s="21"/>
      <c r="G369" s="21"/>
      <c r="H369" s="21"/>
      <c r="I369" s="27"/>
      <c r="J369" s="28">
        <f>SUM(J367:J368)</f>
        <v>454.8</v>
      </c>
      <c r="K369" s="28">
        <f>SUM(K367:K368)</f>
        <v>454.8</v>
      </c>
      <c r="L369" s="14"/>
    </row>
    <row r="370" spans="1:12">
      <c r="A370" s="8">
        <v>45804</v>
      </c>
      <c r="B370" s="9">
        <v>21031</v>
      </c>
      <c r="C370" s="10" t="s">
        <v>352</v>
      </c>
      <c r="D370" s="11" t="s">
        <v>248</v>
      </c>
      <c r="E370" s="3">
        <v>256575</v>
      </c>
      <c r="F370" s="12"/>
      <c r="G370" s="13" t="s">
        <v>120</v>
      </c>
      <c r="H370" s="13"/>
      <c r="I370" s="23"/>
      <c r="J370" s="24">
        <v>200</v>
      </c>
      <c r="K370" s="25">
        <f t="shared" ref="K370:K374" si="27">J370</f>
        <v>200</v>
      </c>
      <c r="L370" s="8">
        <v>45803</v>
      </c>
    </row>
    <row r="371" spans="1:12">
      <c r="A371" s="14"/>
      <c r="B371" s="15"/>
      <c r="C371" s="16"/>
      <c r="D371" s="17" t="s">
        <v>249</v>
      </c>
      <c r="E371" s="7"/>
      <c r="F371" s="18"/>
      <c r="G371" s="19" t="s">
        <v>120</v>
      </c>
      <c r="H371" s="19"/>
      <c r="I371" s="26"/>
      <c r="J371" s="24">
        <v>-39.99</v>
      </c>
      <c r="K371" s="25">
        <f t="shared" si="27"/>
        <v>-39.99</v>
      </c>
      <c r="L371" s="14"/>
    </row>
    <row r="372" spans="1:12">
      <c r="A372" s="20" t="s">
        <v>250</v>
      </c>
      <c r="B372" s="21"/>
      <c r="C372" s="21"/>
      <c r="D372" s="21"/>
      <c r="E372" s="21"/>
      <c r="F372" s="21"/>
      <c r="G372" s="21"/>
      <c r="H372" s="21"/>
      <c r="I372" s="27"/>
      <c r="J372" s="28">
        <f>SUM(J370:J371)</f>
        <v>160.01</v>
      </c>
      <c r="K372" s="28">
        <f>SUM(K370:K371)</f>
        <v>160.01</v>
      </c>
      <c r="L372" s="14"/>
    </row>
    <row r="373" spans="1:12">
      <c r="A373" s="8">
        <v>45804</v>
      </c>
      <c r="B373" s="9">
        <v>21031</v>
      </c>
      <c r="C373" s="10" t="s">
        <v>353</v>
      </c>
      <c r="D373" s="11" t="s">
        <v>248</v>
      </c>
      <c r="E373" s="3">
        <v>256568</v>
      </c>
      <c r="F373" s="12"/>
      <c r="G373" s="13" t="s">
        <v>120</v>
      </c>
      <c r="H373" s="13"/>
      <c r="I373" s="23"/>
      <c r="J373" s="24">
        <v>1500</v>
      </c>
      <c r="K373" s="25">
        <f t="shared" si="27"/>
        <v>1500</v>
      </c>
      <c r="L373" s="8">
        <v>45803</v>
      </c>
    </row>
    <row r="374" spans="1:12">
      <c r="A374" s="14"/>
      <c r="B374" s="15"/>
      <c r="C374" s="16"/>
      <c r="D374" s="17" t="s">
        <v>249</v>
      </c>
      <c r="E374" s="7"/>
      <c r="F374" s="18"/>
      <c r="G374" s="19" t="s">
        <v>120</v>
      </c>
      <c r="H374" s="19"/>
      <c r="I374" s="26"/>
      <c r="J374" s="24">
        <v>-315.2</v>
      </c>
      <c r="K374" s="25">
        <f t="shared" si="27"/>
        <v>-315.2</v>
      </c>
      <c r="L374" s="14"/>
    </row>
    <row r="375" spans="1:12">
      <c r="A375" s="20" t="s">
        <v>250</v>
      </c>
      <c r="B375" s="21"/>
      <c r="C375" s="21"/>
      <c r="D375" s="21"/>
      <c r="E375" s="21"/>
      <c r="F375" s="21"/>
      <c r="G375" s="21"/>
      <c r="H375" s="21"/>
      <c r="I375" s="27"/>
      <c r="J375" s="28">
        <f>SUM(J373:J374)</f>
        <v>1184.8</v>
      </c>
      <c r="K375" s="28">
        <f>SUM(K373:K374)</f>
        <v>1184.8</v>
      </c>
      <c r="L375" s="14"/>
    </row>
    <row r="376" spans="1:12">
      <c r="A376" s="8">
        <v>45804</v>
      </c>
      <c r="B376" s="9">
        <v>21031</v>
      </c>
      <c r="C376" s="10" t="s">
        <v>354</v>
      </c>
      <c r="D376" s="11" t="s">
        <v>248</v>
      </c>
      <c r="E376" s="3">
        <v>256571</v>
      </c>
      <c r="F376" s="12"/>
      <c r="G376" s="13" t="s">
        <v>120</v>
      </c>
      <c r="H376" s="13"/>
      <c r="I376" s="23"/>
      <c r="J376" s="24">
        <v>350</v>
      </c>
      <c r="K376" s="25">
        <f t="shared" ref="K376:K380" si="28">J376</f>
        <v>350</v>
      </c>
      <c r="L376" s="8">
        <v>45803</v>
      </c>
    </row>
    <row r="377" spans="1:12">
      <c r="A377" s="14"/>
      <c r="B377" s="15"/>
      <c r="C377" s="16"/>
      <c r="D377" s="17" t="s">
        <v>249</v>
      </c>
      <c r="E377" s="7"/>
      <c r="F377" s="18"/>
      <c r="G377" s="19" t="s">
        <v>120</v>
      </c>
      <c r="H377" s="19"/>
      <c r="I377" s="26"/>
      <c r="J377" s="24">
        <v>-75.69</v>
      </c>
      <c r="K377" s="25">
        <f t="shared" si="28"/>
        <v>-75.69</v>
      </c>
      <c r="L377" s="14"/>
    </row>
    <row r="378" spans="1:12">
      <c r="A378" s="20" t="s">
        <v>250</v>
      </c>
      <c r="B378" s="21"/>
      <c r="C378" s="21"/>
      <c r="D378" s="21"/>
      <c r="E378" s="21"/>
      <c r="F378" s="21"/>
      <c r="G378" s="21"/>
      <c r="H378" s="21"/>
      <c r="I378" s="27"/>
      <c r="J378" s="28">
        <f>SUM(J376:J377)</f>
        <v>274.31</v>
      </c>
      <c r="K378" s="28">
        <f>SUM(K376:K377)</f>
        <v>274.31</v>
      </c>
      <c r="L378" s="14"/>
    </row>
    <row r="379" spans="1:12">
      <c r="A379" s="8">
        <v>45804</v>
      </c>
      <c r="B379" s="9">
        <v>21031</v>
      </c>
      <c r="C379" s="10" t="s">
        <v>355</v>
      </c>
      <c r="D379" s="11" t="s">
        <v>248</v>
      </c>
      <c r="E379" s="3">
        <v>256586</v>
      </c>
      <c r="F379" s="12"/>
      <c r="G379" s="13" t="s">
        <v>120</v>
      </c>
      <c r="H379" s="13"/>
      <c r="I379" s="23"/>
      <c r="J379" s="24">
        <v>700</v>
      </c>
      <c r="K379" s="25">
        <f t="shared" si="28"/>
        <v>700</v>
      </c>
      <c r="L379" s="8">
        <v>45803</v>
      </c>
    </row>
    <row r="380" spans="1:12">
      <c r="A380" s="14"/>
      <c r="B380" s="15"/>
      <c r="C380" s="16"/>
      <c r="D380" s="17" t="s">
        <v>249</v>
      </c>
      <c r="E380" s="7"/>
      <c r="F380" s="18"/>
      <c r="G380" s="19" t="s">
        <v>120</v>
      </c>
      <c r="H380" s="19"/>
      <c r="I380" s="26"/>
      <c r="J380" s="24">
        <v>-149.54</v>
      </c>
      <c r="K380" s="25">
        <f t="shared" si="28"/>
        <v>-149.54</v>
      </c>
      <c r="L380" s="14"/>
    </row>
    <row r="381" spans="1:12">
      <c r="A381" s="20" t="s">
        <v>250</v>
      </c>
      <c r="B381" s="21"/>
      <c r="C381" s="21"/>
      <c r="D381" s="21"/>
      <c r="E381" s="21"/>
      <c r="F381" s="21"/>
      <c r="G381" s="21"/>
      <c r="H381" s="21"/>
      <c r="I381" s="27"/>
      <c r="J381" s="28">
        <f>SUM(J379:J380)</f>
        <v>550.46</v>
      </c>
      <c r="K381" s="28">
        <f>SUM(K379:K380)</f>
        <v>550.46</v>
      </c>
      <c r="L381" s="14"/>
    </row>
    <row r="382" spans="1:12">
      <c r="A382" s="8">
        <v>45804</v>
      </c>
      <c r="B382" s="9">
        <v>21031</v>
      </c>
      <c r="C382" s="10" t="s">
        <v>335</v>
      </c>
      <c r="D382" s="11" t="s">
        <v>248</v>
      </c>
      <c r="E382" s="3">
        <v>256128</v>
      </c>
      <c r="F382" s="12"/>
      <c r="G382" s="13" t="s">
        <v>120</v>
      </c>
      <c r="H382" s="13"/>
      <c r="I382" s="23"/>
      <c r="J382" s="24">
        <v>4485</v>
      </c>
      <c r="K382" s="25">
        <f t="shared" ref="K382:K386" si="29">J382</f>
        <v>4485</v>
      </c>
      <c r="L382" s="8">
        <v>45803</v>
      </c>
    </row>
    <row r="383" spans="1:12">
      <c r="A383" s="14"/>
      <c r="B383" s="15"/>
      <c r="C383" s="16"/>
      <c r="D383" s="17" t="s">
        <v>249</v>
      </c>
      <c r="E383" s="7"/>
      <c r="F383" s="18"/>
      <c r="G383" s="19" t="s">
        <v>120</v>
      </c>
      <c r="H383" s="19"/>
      <c r="I383" s="26"/>
      <c r="J383" s="24">
        <v>-885.46</v>
      </c>
      <c r="K383" s="25">
        <f t="shared" si="29"/>
        <v>-885.46</v>
      </c>
      <c r="L383" s="14"/>
    </row>
    <row r="384" spans="1:12">
      <c r="A384" s="20" t="s">
        <v>250</v>
      </c>
      <c r="B384" s="21"/>
      <c r="C384" s="21"/>
      <c r="D384" s="21"/>
      <c r="E384" s="21"/>
      <c r="F384" s="21"/>
      <c r="G384" s="21"/>
      <c r="H384" s="21"/>
      <c r="I384" s="27"/>
      <c r="J384" s="28">
        <f>SUM(J382:J383)</f>
        <v>3599.54</v>
      </c>
      <c r="K384" s="28">
        <f>SUM(K382:K383)</f>
        <v>3599.54</v>
      </c>
      <c r="L384" s="14"/>
    </row>
    <row r="385" spans="1:12">
      <c r="A385" s="8">
        <v>45804</v>
      </c>
      <c r="B385" s="9">
        <v>21031</v>
      </c>
      <c r="C385" s="10" t="s">
        <v>356</v>
      </c>
      <c r="D385" s="11" t="s">
        <v>248</v>
      </c>
      <c r="E385" s="3">
        <v>255644</v>
      </c>
      <c r="F385" s="12"/>
      <c r="G385" s="13" t="s">
        <v>120</v>
      </c>
      <c r="H385" s="13"/>
      <c r="I385" s="23"/>
      <c r="J385" s="24">
        <v>200</v>
      </c>
      <c r="K385" s="25">
        <f t="shared" si="29"/>
        <v>200</v>
      </c>
      <c r="L385" s="8">
        <v>45803</v>
      </c>
    </row>
    <row r="386" spans="1:12">
      <c r="A386" s="14"/>
      <c r="B386" s="15"/>
      <c r="C386" s="16"/>
      <c r="D386" s="17" t="s">
        <v>249</v>
      </c>
      <c r="E386" s="7"/>
      <c r="F386" s="18"/>
      <c r="G386" s="19" t="s">
        <v>120</v>
      </c>
      <c r="H386" s="19"/>
      <c r="I386" s="26"/>
      <c r="J386" s="24">
        <v>-43.61</v>
      </c>
      <c r="K386" s="25">
        <f t="shared" si="29"/>
        <v>-43.61</v>
      </c>
      <c r="L386" s="14"/>
    </row>
    <row r="387" spans="1:12">
      <c r="A387" s="20" t="s">
        <v>250</v>
      </c>
      <c r="B387" s="21"/>
      <c r="C387" s="21"/>
      <c r="D387" s="21"/>
      <c r="E387" s="21"/>
      <c r="F387" s="21"/>
      <c r="G387" s="21"/>
      <c r="H387" s="21"/>
      <c r="I387" s="27"/>
      <c r="J387" s="28">
        <f>SUM(J385:J386)</f>
        <v>156.39</v>
      </c>
      <c r="K387" s="28">
        <f>SUM(K385:K386)</f>
        <v>156.39</v>
      </c>
      <c r="L387" s="14"/>
    </row>
    <row r="388" spans="1:12">
      <c r="A388" s="8">
        <v>45804</v>
      </c>
      <c r="B388" s="9">
        <v>21031</v>
      </c>
      <c r="C388" s="10" t="s">
        <v>357</v>
      </c>
      <c r="D388" s="11" t="s">
        <v>248</v>
      </c>
      <c r="E388" s="3">
        <v>255641</v>
      </c>
      <c r="F388" s="12"/>
      <c r="G388" s="13" t="s">
        <v>120</v>
      </c>
      <c r="H388" s="13"/>
      <c r="I388" s="23"/>
      <c r="J388" s="24">
        <v>200</v>
      </c>
      <c r="K388" s="25">
        <f t="shared" ref="K388:K392" si="30">J388</f>
        <v>200</v>
      </c>
      <c r="L388" s="8">
        <v>45803</v>
      </c>
    </row>
    <row r="389" spans="1:12">
      <c r="A389" s="14"/>
      <c r="B389" s="15"/>
      <c r="C389" s="16"/>
      <c r="D389" s="17" t="s">
        <v>249</v>
      </c>
      <c r="E389" s="7"/>
      <c r="F389" s="18"/>
      <c r="G389" s="19" t="s">
        <v>120</v>
      </c>
      <c r="H389" s="19"/>
      <c r="I389" s="26"/>
      <c r="J389" s="24">
        <v>-48.4</v>
      </c>
      <c r="K389" s="25">
        <f t="shared" si="30"/>
        <v>-48.4</v>
      </c>
      <c r="L389" s="14"/>
    </row>
    <row r="390" spans="1:12">
      <c r="A390" s="20" t="s">
        <v>250</v>
      </c>
      <c r="B390" s="21"/>
      <c r="C390" s="21"/>
      <c r="D390" s="21"/>
      <c r="E390" s="21"/>
      <c r="F390" s="21"/>
      <c r="G390" s="21"/>
      <c r="H390" s="21"/>
      <c r="I390" s="27"/>
      <c r="J390" s="28">
        <f>SUM(J388:J389)</f>
        <v>151.6</v>
      </c>
      <c r="K390" s="28">
        <f>SUM(K388:K389)</f>
        <v>151.6</v>
      </c>
      <c r="L390" s="14"/>
    </row>
    <row r="391" spans="1:12">
      <c r="A391" s="8">
        <v>45804</v>
      </c>
      <c r="B391" s="9">
        <v>21031</v>
      </c>
      <c r="C391" s="10" t="s">
        <v>358</v>
      </c>
      <c r="D391" s="11" t="s">
        <v>248</v>
      </c>
      <c r="E391" s="3">
        <v>254976</v>
      </c>
      <c r="F391" s="12"/>
      <c r="G391" s="13" t="s">
        <v>120</v>
      </c>
      <c r="H391" s="13"/>
      <c r="I391" s="23"/>
      <c r="J391" s="24">
        <v>1100</v>
      </c>
      <c r="K391" s="25">
        <f t="shared" si="30"/>
        <v>1100</v>
      </c>
      <c r="L391" s="8">
        <v>45803</v>
      </c>
    </row>
    <row r="392" spans="1:12">
      <c r="A392" s="14"/>
      <c r="B392" s="15"/>
      <c r="C392" s="16"/>
      <c r="D392" s="17" t="s">
        <v>249</v>
      </c>
      <c r="E392" s="7"/>
      <c r="F392" s="18"/>
      <c r="G392" s="19" t="s">
        <v>120</v>
      </c>
      <c r="H392" s="19"/>
      <c r="I392" s="26"/>
      <c r="J392" s="24">
        <v>-221.8</v>
      </c>
      <c r="K392" s="25">
        <f t="shared" si="30"/>
        <v>-221.8</v>
      </c>
      <c r="L392" s="14"/>
    </row>
    <row r="393" spans="1:12">
      <c r="A393" s="20" t="s">
        <v>250</v>
      </c>
      <c r="B393" s="21"/>
      <c r="C393" s="21"/>
      <c r="D393" s="21"/>
      <c r="E393" s="21"/>
      <c r="F393" s="21"/>
      <c r="G393" s="21"/>
      <c r="H393" s="21"/>
      <c r="I393" s="27"/>
      <c r="J393" s="28">
        <f>SUM(J391:J392)</f>
        <v>878.2</v>
      </c>
      <c r="K393" s="28">
        <f>SUM(K391:K392)</f>
        <v>878.2</v>
      </c>
      <c r="L393" s="14"/>
    </row>
    <row r="394" spans="1:12">
      <c r="A394" s="8">
        <v>45804</v>
      </c>
      <c r="B394" s="9">
        <v>21031</v>
      </c>
      <c r="C394" s="10" t="s">
        <v>359</v>
      </c>
      <c r="D394" s="11" t="s">
        <v>248</v>
      </c>
      <c r="E394" s="3">
        <v>255653</v>
      </c>
      <c r="F394" s="12"/>
      <c r="G394" s="13" t="s">
        <v>120</v>
      </c>
      <c r="H394" s="13"/>
      <c r="I394" s="23"/>
      <c r="J394" s="24">
        <v>200</v>
      </c>
      <c r="K394" s="25">
        <f t="shared" ref="K394:K398" si="31">J394</f>
        <v>200</v>
      </c>
      <c r="L394" s="8">
        <v>45803</v>
      </c>
    </row>
    <row r="395" spans="1:12">
      <c r="A395" s="14"/>
      <c r="B395" s="15"/>
      <c r="C395" s="16"/>
      <c r="D395" s="17" t="s">
        <v>249</v>
      </c>
      <c r="E395" s="7"/>
      <c r="F395" s="18"/>
      <c r="G395" s="19" t="s">
        <v>120</v>
      </c>
      <c r="H395" s="19"/>
      <c r="I395" s="26"/>
      <c r="J395" s="24">
        <v>-44.07</v>
      </c>
      <c r="K395" s="25">
        <f t="shared" si="31"/>
        <v>-44.07</v>
      </c>
      <c r="L395" s="14"/>
    </row>
    <row r="396" spans="1:12">
      <c r="A396" s="20" t="s">
        <v>250</v>
      </c>
      <c r="B396" s="21"/>
      <c r="C396" s="21"/>
      <c r="D396" s="21"/>
      <c r="E396" s="21"/>
      <c r="F396" s="21"/>
      <c r="G396" s="21"/>
      <c r="H396" s="21"/>
      <c r="I396" s="27"/>
      <c r="J396" s="28">
        <f>SUM(J394:J395)</f>
        <v>155.93</v>
      </c>
      <c r="K396" s="28">
        <f>SUM(K394:K395)</f>
        <v>155.93</v>
      </c>
      <c r="L396" s="14"/>
    </row>
    <row r="397" spans="1:12">
      <c r="A397" s="8">
        <v>45804</v>
      </c>
      <c r="B397" s="9">
        <v>21031</v>
      </c>
      <c r="C397" s="10" t="s">
        <v>360</v>
      </c>
      <c r="D397" s="11" t="s">
        <v>248</v>
      </c>
      <c r="E397" s="3">
        <v>256420</v>
      </c>
      <c r="F397" s="12"/>
      <c r="G397" s="13" t="s">
        <v>120</v>
      </c>
      <c r="H397" s="13"/>
      <c r="I397" s="23"/>
      <c r="J397" s="24">
        <v>200</v>
      </c>
      <c r="K397" s="25">
        <f t="shared" si="31"/>
        <v>200</v>
      </c>
      <c r="L397" s="8">
        <v>45803</v>
      </c>
    </row>
    <row r="398" spans="1:12">
      <c r="A398" s="14"/>
      <c r="B398" s="15"/>
      <c r="C398" s="16"/>
      <c r="D398" s="17" t="s">
        <v>249</v>
      </c>
      <c r="E398" s="7"/>
      <c r="F398" s="18"/>
      <c r="G398" s="19" t="s">
        <v>120</v>
      </c>
      <c r="H398" s="19"/>
      <c r="I398" s="26"/>
      <c r="J398" s="24">
        <v>-40.84</v>
      </c>
      <c r="K398" s="25">
        <f t="shared" si="31"/>
        <v>-40.84</v>
      </c>
      <c r="L398" s="14"/>
    </row>
    <row r="399" spans="1:12">
      <c r="A399" s="20" t="s">
        <v>250</v>
      </c>
      <c r="B399" s="21"/>
      <c r="C399" s="21"/>
      <c r="D399" s="21"/>
      <c r="E399" s="21"/>
      <c r="F399" s="21"/>
      <c r="G399" s="21"/>
      <c r="H399" s="21"/>
      <c r="I399" s="27"/>
      <c r="J399" s="28">
        <f>SUM(J397:J398)</f>
        <v>159.16</v>
      </c>
      <c r="K399" s="28">
        <f>SUM(K397:K398)</f>
        <v>159.16</v>
      </c>
      <c r="L399" s="14"/>
    </row>
    <row r="400" spans="1:12">
      <c r="A400" s="8">
        <v>45804</v>
      </c>
      <c r="B400" s="9">
        <v>21031</v>
      </c>
      <c r="C400" s="10" t="s">
        <v>361</v>
      </c>
      <c r="D400" s="11" t="s">
        <v>248</v>
      </c>
      <c r="E400" s="3">
        <v>256679</v>
      </c>
      <c r="F400" s="12"/>
      <c r="G400" s="13" t="s">
        <v>120</v>
      </c>
      <c r="H400" s="13"/>
      <c r="I400" s="23"/>
      <c r="J400" s="24">
        <v>2000</v>
      </c>
      <c r="K400" s="25">
        <f t="shared" ref="K400:K404" si="32">J400</f>
        <v>2000</v>
      </c>
      <c r="L400" s="8">
        <v>45803</v>
      </c>
    </row>
    <row r="401" spans="1:12">
      <c r="A401" s="14"/>
      <c r="B401" s="15"/>
      <c r="C401" s="16"/>
      <c r="D401" s="17" t="s">
        <v>249</v>
      </c>
      <c r="E401" s="7"/>
      <c r="F401" s="18"/>
      <c r="G401" s="19" t="s">
        <v>120</v>
      </c>
      <c r="H401" s="19"/>
      <c r="I401" s="26"/>
      <c r="J401" s="24">
        <v>-427.6</v>
      </c>
      <c r="K401" s="25">
        <f t="shared" si="32"/>
        <v>-427.6</v>
      </c>
      <c r="L401" s="14"/>
    </row>
    <row r="402" spans="1:12">
      <c r="A402" s="20" t="s">
        <v>250</v>
      </c>
      <c r="B402" s="21"/>
      <c r="C402" s="21"/>
      <c r="D402" s="21"/>
      <c r="E402" s="21"/>
      <c r="F402" s="21"/>
      <c r="G402" s="21"/>
      <c r="H402" s="21"/>
      <c r="I402" s="27"/>
      <c r="J402" s="28">
        <f>SUM(J400:J401)</f>
        <v>1572.4</v>
      </c>
      <c r="K402" s="28">
        <f>SUM(K400:K401)</f>
        <v>1572.4</v>
      </c>
      <c r="L402" s="14"/>
    </row>
    <row r="403" spans="1:12">
      <c r="A403" s="8">
        <v>45804</v>
      </c>
      <c r="B403" s="9">
        <v>21031</v>
      </c>
      <c r="C403" s="10" t="s">
        <v>362</v>
      </c>
      <c r="D403" s="11" t="s">
        <v>248</v>
      </c>
      <c r="E403" s="3">
        <v>255633</v>
      </c>
      <c r="F403" s="12"/>
      <c r="G403" s="13" t="s">
        <v>120</v>
      </c>
      <c r="H403" s="13"/>
      <c r="I403" s="23"/>
      <c r="J403" s="24">
        <v>1100</v>
      </c>
      <c r="K403" s="25">
        <f t="shared" si="32"/>
        <v>1100</v>
      </c>
      <c r="L403" s="8">
        <v>45803</v>
      </c>
    </row>
    <row r="404" spans="1:12">
      <c r="A404" s="14"/>
      <c r="B404" s="15"/>
      <c r="C404" s="16"/>
      <c r="D404" s="17" t="s">
        <v>249</v>
      </c>
      <c r="E404" s="7"/>
      <c r="F404" s="18"/>
      <c r="G404" s="19" t="s">
        <v>120</v>
      </c>
      <c r="H404" s="19"/>
      <c r="I404" s="26"/>
      <c r="J404" s="24">
        <v>-236.5</v>
      </c>
      <c r="K404" s="25">
        <f t="shared" si="32"/>
        <v>-236.5</v>
      </c>
      <c r="L404" s="14"/>
    </row>
    <row r="405" spans="1:12">
      <c r="A405" s="20" t="s">
        <v>250</v>
      </c>
      <c r="B405" s="21"/>
      <c r="C405" s="21"/>
      <c r="D405" s="21"/>
      <c r="E405" s="21"/>
      <c r="F405" s="21"/>
      <c r="G405" s="21"/>
      <c r="H405" s="21"/>
      <c r="I405" s="27"/>
      <c r="J405" s="28">
        <f>SUM(J403:J404)</f>
        <v>863.5</v>
      </c>
      <c r="K405" s="28">
        <f>SUM(K403:K404)</f>
        <v>863.5</v>
      </c>
      <c r="L405" s="14"/>
    </row>
    <row r="406" spans="1:12">
      <c r="A406" s="8">
        <v>45804</v>
      </c>
      <c r="B406" s="9">
        <v>21031</v>
      </c>
      <c r="C406" s="10" t="s">
        <v>363</v>
      </c>
      <c r="D406" s="11" t="s">
        <v>248</v>
      </c>
      <c r="E406" s="3">
        <v>255639</v>
      </c>
      <c r="F406" s="12"/>
      <c r="G406" s="13" t="s">
        <v>120</v>
      </c>
      <c r="H406" s="13"/>
      <c r="I406" s="23"/>
      <c r="J406" s="24">
        <v>200</v>
      </c>
      <c r="K406" s="25">
        <f t="shared" ref="K406:K410" si="33">J406</f>
        <v>200</v>
      </c>
      <c r="L406" s="8">
        <v>45803</v>
      </c>
    </row>
    <row r="407" spans="1:12">
      <c r="A407" s="14"/>
      <c r="B407" s="15"/>
      <c r="C407" s="16"/>
      <c r="D407" s="17" t="s">
        <v>249</v>
      </c>
      <c r="E407" s="7"/>
      <c r="F407" s="18"/>
      <c r="G407" s="19" t="s">
        <v>120</v>
      </c>
      <c r="H407" s="19"/>
      <c r="I407" s="26"/>
      <c r="J407" s="24">
        <v>-39.99</v>
      </c>
      <c r="K407" s="25">
        <f t="shared" si="33"/>
        <v>-39.99</v>
      </c>
      <c r="L407" s="14"/>
    </row>
    <row r="408" spans="1:12">
      <c r="A408" s="20" t="s">
        <v>250</v>
      </c>
      <c r="B408" s="21"/>
      <c r="C408" s="21"/>
      <c r="D408" s="21"/>
      <c r="E408" s="21"/>
      <c r="F408" s="21"/>
      <c r="G408" s="21"/>
      <c r="H408" s="21"/>
      <c r="I408" s="27"/>
      <c r="J408" s="28">
        <f>SUM(J406:J407)</f>
        <v>160.01</v>
      </c>
      <c r="K408" s="28">
        <f>SUM(K406:K407)</f>
        <v>160.01</v>
      </c>
      <c r="L408" s="14"/>
    </row>
    <row r="409" spans="1:12">
      <c r="A409" s="8">
        <v>45804</v>
      </c>
      <c r="B409" s="9">
        <v>21031</v>
      </c>
      <c r="C409" s="10" t="s">
        <v>364</v>
      </c>
      <c r="D409" s="11" t="s">
        <v>248</v>
      </c>
      <c r="E409" s="3">
        <v>256548</v>
      </c>
      <c r="F409" s="12"/>
      <c r="G409" s="13" t="s">
        <v>120</v>
      </c>
      <c r="H409" s="13"/>
      <c r="I409" s="23"/>
      <c r="J409" s="24">
        <v>200</v>
      </c>
      <c r="K409" s="25">
        <f t="shared" si="33"/>
        <v>200</v>
      </c>
      <c r="L409" s="8">
        <v>45803</v>
      </c>
    </row>
    <row r="410" spans="1:12">
      <c r="A410" s="14"/>
      <c r="B410" s="15"/>
      <c r="C410" s="16"/>
      <c r="D410" s="17" t="s">
        <v>249</v>
      </c>
      <c r="E410" s="7"/>
      <c r="F410" s="18"/>
      <c r="G410" s="19" t="s">
        <v>120</v>
      </c>
      <c r="H410" s="19"/>
      <c r="I410" s="26"/>
      <c r="J410" s="24">
        <v>-39.99</v>
      </c>
      <c r="K410" s="25">
        <f t="shared" si="33"/>
        <v>-39.99</v>
      </c>
      <c r="L410" s="14"/>
    </row>
    <row r="411" spans="1:12">
      <c r="A411" s="20" t="s">
        <v>250</v>
      </c>
      <c r="B411" s="21"/>
      <c r="C411" s="21"/>
      <c r="D411" s="21"/>
      <c r="E411" s="21"/>
      <c r="F411" s="21"/>
      <c r="G411" s="21"/>
      <c r="H411" s="21"/>
      <c r="I411" s="27"/>
      <c r="J411" s="28">
        <f>SUM(J409:J410)</f>
        <v>160.01</v>
      </c>
      <c r="K411" s="28">
        <f>SUM(K409:K410)</f>
        <v>160.01</v>
      </c>
      <c r="L411" s="14"/>
    </row>
    <row r="412" spans="1:12">
      <c r="A412" s="8">
        <v>45804</v>
      </c>
      <c r="B412" s="9">
        <v>21031</v>
      </c>
      <c r="C412" s="10" t="s">
        <v>365</v>
      </c>
      <c r="D412" s="11" t="s">
        <v>248</v>
      </c>
      <c r="E412" s="3">
        <v>256551</v>
      </c>
      <c r="F412" s="12"/>
      <c r="G412" s="13" t="s">
        <v>120</v>
      </c>
      <c r="H412" s="13"/>
      <c r="I412" s="23"/>
      <c r="J412" s="24">
        <v>550</v>
      </c>
      <c r="K412" s="25">
        <f t="shared" ref="K412:K416" si="34">J412</f>
        <v>550</v>
      </c>
      <c r="L412" s="8">
        <v>45803</v>
      </c>
    </row>
    <row r="413" spans="1:12">
      <c r="A413" s="14"/>
      <c r="B413" s="15"/>
      <c r="C413" s="16"/>
      <c r="D413" s="17" t="s">
        <v>249</v>
      </c>
      <c r="E413" s="7"/>
      <c r="F413" s="18"/>
      <c r="G413" s="19" t="s">
        <v>120</v>
      </c>
      <c r="H413" s="19"/>
      <c r="I413" s="26"/>
      <c r="J413" s="24">
        <v>-109.97</v>
      </c>
      <c r="K413" s="25">
        <f t="shared" si="34"/>
        <v>-109.97</v>
      </c>
      <c r="L413" s="14"/>
    </row>
    <row r="414" spans="1:12">
      <c r="A414" s="20" t="s">
        <v>250</v>
      </c>
      <c r="B414" s="21"/>
      <c r="C414" s="21"/>
      <c r="D414" s="21"/>
      <c r="E414" s="21"/>
      <c r="F414" s="21"/>
      <c r="G414" s="21"/>
      <c r="H414" s="21"/>
      <c r="I414" s="27"/>
      <c r="J414" s="28">
        <f>SUM(J412:J413)</f>
        <v>440.03</v>
      </c>
      <c r="K414" s="28">
        <f>SUM(K412:K413)</f>
        <v>440.03</v>
      </c>
      <c r="L414" s="14"/>
    </row>
    <row r="415" spans="1:12">
      <c r="A415" s="8">
        <v>45804</v>
      </c>
      <c r="B415" s="9">
        <v>21031</v>
      </c>
      <c r="C415" s="10" t="s">
        <v>366</v>
      </c>
      <c r="D415" s="11" t="s">
        <v>248</v>
      </c>
      <c r="E415" s="3">
        <v>256325</v>
      </c>
      <c r="F415" s="12"/>
      <c r="G415" s="13" t="s">
        <v>120</v>
      </c>
      <c r="H415" s="13"/>
      <c r="I415" s="23"/>
      <c r="J415" s="24">
        <v>200</v>
      </c>
      <c r="K415" s="25">
        <f t="shared" si="34"/>
        <v>200</v>
      </c>
      <c r="L415" s="8">
        <v>45803</v>
      </c>
    </row>
    <row r="416" spans="1:12">
      <c r="A416" s="14"/>
      <c r="B416" s="15"/>
      <c r="C416" s="16"/>
      <c r="D416" s="17" t="s">
        <v>249</v>
      </c>
      <c r="E416" s="7"/>
      <c r="F416" s="18"/>
      <c r="G416" s="19" t="s">
        <v>120</v>
      </c>
      <c r="H416" s="19"/>
      <c r="I416" s="26"/>
      <c r="J416" s="24">
        <v>-39.99</v>
      </c>
      <c r="K416" s="25">
        <f t="shared" si="34"/>
        <v>-39.99</v>
      </c>
      <c r="L416" s="14"/>
    </row>
    <row r="417" spans="1:12">
      <c r="A417" s="20" t="s">
        <v>250</v>
      </c>
      <c r="B417" s="21"/>
      <c r="C417" s="21"/>
      <c r="D417" s="21"/>
      <c r="E417" s="21"/>
      <c r="F417" s="21"/>
      <c r="G417" s="21"/>
      <c r="H417" s="21"/>
      <c r="I417" s="27"/>
      <c r="J417" s="28">
        <f>SUM(J415:J416)</f>
        <v>160.01</v>
      </c>
      <c r="K417" s="28">
        <f>SUM(K415:K416)</f>
        <v>160.01</v>
      </c>
      <c r="L417" s="14"/>
    </row>
    <row r="418" spans="1:12">
      <c r="A418" s="8">
        <v>45804</v>
      </c>
      <c r="B418" s="9">
        <v>21031</v>
      </c>
      <c r="C418" s="10" t="s">
        <v>367</v>
      </c>
      <c r="D418" s="11" t="s">
        <v>248</v>
      </c>
      <c r="E418" s="3">
        <v>256376</v>
      </c>
      <c r="F418" s="12"/>
      <c r="G418" s="13" t="s">
        <v>120</v>
      </c>
      <c r="H418" s="13"/>
      <c r="I418" s="23"/>
      <c r="J418" s="24">
        <v>350</v>
      </c>
      <c r="K418" s="25">
        <f t="shared" ref="K418:K422" si="35">J418</f>
        <v>350</v>
      </c>
      <c r="L418" s="8">
        <v>45803</v>
      </c>
    </row>
    <row r="419" spans="1:12">
      <c r="A419" s="14"/>
      <c r="B419" s="15"/>
      <c r="C419" s="16"/>
      <c r="D419" s="17" t="s">
        <v>249</v>
      </c>
      <c r="E419" s="7"/>
      <c r="F419" s="18"/>
      <c r="G419" s="19" t="s">
        <v>120</v>
      </c>
      <c r="H419" s="19"/>
      <c r="I419" s="26"/>
      <c r="J419" s="24">
        <v>-75.69</v>
      </c>
      <c r="K419" s="25">
        <f t="shared" si="35"/>
        <v>-75.69</v>
      </c>
      <c r="L419" s="14"/>
    </row>
    <row r="420" spans="1:12">
      <c r="A420" s="20" t="s">
        <v>250</v>
      </c>
      <c r="B420" s="21"/>
      <c r="C420" s="21"/>
      <c r="D420" s="21"/>
      <c r="E420" s="21"/>
      <c r="F420" s="21"/>
      <c r="G420" s="21"/>
      <c r="H420" s="21"/>
      <c r="I420" s="27"/>
      <c r="J420" s="28">
        <f>SUM(J418:J419)</f>
        <v>274.31</v>
      </c>
      <c r="K420" s="28">
        <f>SUM(K418:K419)</f>
        <v>274.31</v>
      </c>
      <c r="L420" s="14"/>
    </row>
    <row r="421" spans="1:12">
      <c r="A421" s="8">
        <v>45804</v>
      </c>
      <c r="B421" s="9">
        <v>21031</v>
      </c>
      <c r="C421" s="10" t="s">
        <v>368</v>
      </c>
      <c r="D421" s="11" t="s">
        <v>248</v>
      </c>
      <c r="E421" s="3">
        <v>256132</v>
      </c>
      <c r="F421" s="12"/>
      <c r="G421" s="13" t="s">
        <v>120</v>
      </c>
      <c r="H421" s="13"/>
      <c r="I421" s="23"/>
      <c r="J421" s="24">
        <v>200</v>
      </c>
      <c r="K421" s="25">
        <f t="shared" si="35"/>
        <v>200</v>
      </c>
      <c r="L421" s="8">
        <v>45803</v>
      </c>
    </row>
    <row r="422" spans="1:12">
      <c r="A422" s="14"/>
      <c r="B422" s="15"/>
      <c r="C422" s="16"/>
      <c r="D422" s="17" t="s">
        <v>249</v>
      </c>
      <c r="E422" s="7"/>
      <c r="F422" s="18"/>
      <c r="G422" s="19" t="s">
        <v>120</v>
      </c>
      <c r="H422" s="19"/>
      <c r="I422" s="26"/>
      <c r="J422" s="24">
        <v>-39.99</v>
      </c>
      <c r="K422" s="25">
        <f t="shared" si="35"/>
        <v>-39.99</v>
      </c>
      <c r="L422" s="14"/>
    </row>
    <row r="423" spans="1:12">
      <c r="A423" s="20" t="s">
        <v>250</v>
      </c>
      <c r="B423" s="21"/>
      <c r="C423" s="21"/>
      <c r="D423" s="21"/>
      <c r="E423" s="21"/>
      <c r="F423" s="21"/>
      <c r="G423" s="21"/>
      <c r="H423" s="21"/>
      <c r="I423" s="27"/>
      <c r="J423" s="28">
        <f>SUM(J421:J422)</f>
        <v>160.01</v>
      </c>
      <c r="K423" s="28">
        <f>SUM(K421:K422)</f>
        <v>160.01</v>
      </c>
      <c r="L423" s="14"/>
    </row>
    <row r="424" spans="1:12">
      <c r="A424" s="8">
        <v>45804</v>
      </c>
      <c r="B424" s="9">
        <v>21031</v>
      </c>
      <c r="C424" s="10" t="s">
        <v>369</v>
      </c>
      <c r="D424" s="11" t="s">
        <v>248</v>
      </c>
      <c r="E424" s="3">
        <v>255650</v>
      </c>
      <c r="F424" s="12"/>
      <c r="G424" s="13" t="s">
        <v>120</v>
      </c>
      <c r="H424" s="13"/>
      <c r="I424" s="23"/>
      <c r="J424" s="24">
        <v>1100</v>
      </c>
      <c r="K424" s="25">
        <f t="shared" ref="K424:K428" si="36">J424</f>
        <v>1100</v>
      </c>
      <c r="L424" s="8">
        <v>45803</v>
      </c>
    </row>
    <row r="425" spans="1:12">
      <c r="A425" s="14"/>
      <c r="B425" s="15"/>
      <c r="C425" s="16"/>
      <c r="D425" s="17" t="s">
        <v>249</v>
      </c>
      <c r="E425" s="7"/>
      <c r="F425" s="18"/>
      <c r="G425" s="19" t="s">
        <v>120</v>
      </c>
      <c r="H425" s="19"/>
      <c r="I425" s="26"/>
      <c r="J425" s="24">
        <v>-281.49</v>
      </c>
      <c r="K425" s="25">
        <f t="shared" si="36"/>
        <v>-281.49</v>
      </c>
      <c r="L425" s="14"/>
    </row>
    <row r="426" spans="1:12">
      <c r="A426" s="20" t="s">
        <v>250</v>
      </c>
      <c r="B426" s="21"/>
      <c r="C426" s="21"/>
      <c r="D426" s="21"/>
      <c r="E426" s="21"/>
      <c r="F426" s="21"/>
      <c r="G426" s="21"/>
      <c r="H426" s="21"/>
      <c r="I426" s="27"/>
      <c r="J426" s="28">
        <f>SUM(J424:J425)</f>
        <v>818.51</v>
      </c>
      <c r="K426" s="28">
        <f>SUM(K424:K425)</f>
        <v>818.51</v>
      </c>
      <c r="L426" s="14"/>
    </row>
    <row r="427" spans="1:12">
      <c r="A427" s="8">
        <v>45804</v>
      </c>
      <c r="B427" s="9">
        <v>21031</v>
      </c>
      <c r="C427" s="10" t="s">
        <v>370</v>
      </c>
      <c r="D427" s="11" t="s">
        <v>248</v>
      </c>
      <c r="E427" s="3">
        <v>255983</v>
      </c>
      <c r="F427" s="12"/>
      <c r="G427" s="13" t="s">
        <v>120</v>
      </c>
      <c r="H427" s="13"/>
      <c r="I427" s="23"/>
      <c r="J427" s="24">
        <v>200</v>
      </c>
      <c r="K427" s="25">
        <f t="shared" si="36"/>
        <v>200</v>
      </c>
      <c r="L427" s="8">
        <v>45803</v>
      </c>
    </row>
    <row r="428" spans="1:12">
      <c r="A428" s="14"/>
      <c r="B428" s="15"/>
      <c r="C428" s="16"/>
      <c r="D428" s="17" t="s">
        <v>249</v>
      </c>
      <c r="E428" s="7"/>
      <c r="F428" s="18"/>
      <c r="G428" s="19" t="s">
        <v>120</v>
      </c>
      <c r="H428" s="19"/>
      <c r="I428" s="26"/>
      <c r="J428" s="24">
        <v>-40.84</v>
      </c>
      <c r="K428" s="25">
        <f t="shared" si="36"/>
        <v>-40.84</v>
      </c>
      <c r="L428" s="14"/>
    </row>
    <row r="429" spans="1:12">
      <c r="A429" s="20" t="s">
        <v>250</v>
      </c>
      <c r="B429" s="21"/>
      <c r="C429" s="21"/>
      <c r="D429" s="21"/>
      <c r="E429" s="21"/>
      <c r="F429" s="21"/>
      <c r="G429" s="21"/>
      <c r="H429" s="21"/>
      <c r="I429" s="27"/>
      <c r="J429" s="28">
        <f>SUM(J427:J428)</f>
        <v>159.16</v>
      </c>
      <c r="K429" s="28">
        <f>SUM(K427:K428)</f>
        <v>159.16</v>
      </c>
      <c r="L429" s="14"/>
    </row>
    <row r="430" spans="1:12">
      <c r="A430" s="8">
        <v>45804</v>
      </c>
      <c r="B430" s="9">
        <v>21031</v>
      </c>
      <c r="C430" s="10" t="s">
        <v>371</v>
      </c>
      <c r="D430" s="11" t="s">
        <v>248</v>
      </c>
      <c r="E430" s="3">
        <v>256224</v>
      </c>
      <c r="F430" s="12"/>
      <c r="G430" s="13" t="s">
        <v>120</v>
      </c>
      <c r="H430" s="13"/>
      <c r="I430" s="23"/>
      <c r="J430" s="24">
        <v>700</v>
      </c>
      <c r="K430" s="25">
        <f t="shared" ref="K430:K434" si="37">J430</f>
        <v>700</v>
      </c>
      <c r="L430" s="8">
        <v>45803</v>
      </c>
    </row>
    <row r="431" spans="1:12">
      <c r="A431" s="14"/>
      <c r="B431" s="15"/>
      <c r="C431" s="16"/>
      <c r="D431" s="17" t="s">
        <v>249</v>
      </c>
      <c r="E431" s="7"/>
      <c r="F431" s="18"/>
      <c r="G431" s="19" t="s">
        <v>120</v>
      </c>
      <c r="H431" s="19"/>
      <c r="I431" s="26"/>
      <c r="J431" s="24">
        <v>-150.54</v>
      </c>
      <c r="K431" s="25">
        <f t="shared" si="37"/>
        <v>-150.54</v>
      </c>
      <c r="L431" s="14"/>
    </row>
    <row r="432" spans="1:12">
      <c r="A432" s="20" t="s">
        <v>250</v>
      </c>
      <c r="B432" s="21"/>
      <c r="C432" s="21"/>
      <c r="D432" s="21"/>
      <c r="E432" s="21"/>
      <c r="F432" s="21"/>
      <c r="G432" s="21"/>
      <c r="H432" s="21"/>
      <c r="I432" s="27"/>
      <c r="J432" s="28">
        <f>SUM(J430:J431)</f>
        <v>549.46</v>
      </c>
      <c r="K432" s="28">
        <f>SUM(K430:K431)</f>
        <v>549.46</v>
      </c>
      <c r="L432" s="14"/>
    </row>
    <row r="433" spans="1:12">
      <c r="A433" s="8">
        <v>45804</v>
      </c>
      <c r="B433" s="9">
        <v>21031</v>
      </c>
      <c r="C433" s="10" t="s">
        <v>372</v>
      </c>
      <c r="D433" s="11" t="s">
        <v>248</v>
      </c>
      <c r="E433" s="3">
        <v>255198</v>
      </c>
      <c r="F433" s="12"/>
      <c r="G433" s="13" t="s">
        <v>120</v>
      </c>
      <c r="H433" s="13"/>
      <c r="I433" s="23"/>
      <c r="J433" s="24">
        <v>400</v>
      </c>
      <c r="K433" s="25">
        <f t="shared" si="37"/>
        <v>400</v>
      </c>
      <c r="L433" s="8">
        <v>45803</v>
      </c>
    </row>
    <row r="434" spans="1:12">
      <c r="A434" s="14"/>
      <c r="B434" s="15"/>
      <c r="C434" s="16"/>
      <c r="D434" s="17" t="s">
        <v>249</v>
      </c>
      <c r="E434" s="7"/>
      <c r="F434" s="18"/>
      <c r="G434" s="19" t="s">
        <v>120</v>
      </c>
      <c r="H434" s="19"/>
      <c r="I434" s="26"/>
      <c r="J434" s="24">
        <v>-79.98</v>
      </c>
      <c r="K434" s="25">
        <f t="shared" si="37"/>
        <v>-79.98</v>
      </c>
      <c r="L434" s="14"/>
    </row>
    <row r="435" spans="1:12">
      <c r="A435" s="20" t="s">
        <v>250</v>
      </c>
      <c r="B435" s="21"/>
      <c r="C435" s="21"/>
      <c r="D435" s="21"/>
      <c r="E435" s="21"/>
      <c r="F435" s="21"/>
      <c r="G435" s="21"/>
      <c r="H435" s="21"/>
      <c r="I435" s="27"/>
      <c r="J435" s="28">
        <f>SUM(J433:J434)</f>
        <v>320.02</v>
      </c>
      <c r="K435" s="28">
        <f>SUM(K433:K434)</f>
        <v>320.02</v>
      </c>
      <c r="L435" s="14"/>
    </row>
    <row r="436" spans="1:12">
      <c r="A436" s="8">
        <v>45804</v>
      </c>
      <c r="B436" s="9">
        <v>21031</v>
      </c>
      <c r="C436" s="10" t="s">
        <v>373</v>
      </c>
      <c r="D436" s="11" t="s">
        <v>248</v>
      </c>
      <c r="E436" s="3">
        <v>256327</v>
      </c>
      <c r="F436" s="12"/>
      <c r="G436" s="13" t="s">
        <v>120</v>
      </c>
      <c r="H436" s="13"/>
      <c r="I436" s="23"/>
      <c r="J436" s="24">
        <v>200</v>
      </c>
      <c r="K436" s="25">
        <f t="shared" ref="K436:K440" si="38">J436</f>
        <v>200</v>
      </c>
      <c r="L436" s="8">
        <v>45803</v>
      </c>
    </row>
    <row r="437" spans="1:12">
      <c r="A437" s="14"/>
      <c r="B437" s="15"/>
      <c r="C437" s="16"/>
      <c r="D437" s="17" t="s">
        <v>249</v>
      </c>
      <c r="E437" s="7"/>
      <c r="F437" s="18"/>
      <c r="G437" s="19" t="s">
        <v>120</v>
      </c>
      <c r="H437" s="19"/>
      <c r="I437" s="26"/>
      <c r="J437" s="24">
        <v>-40.84</v>
      </c>
      <c r="K437" s="25">
        <f t="shared" si="38"/>
        <v>-40.84</v>
      </c>
      <c r="L437" s="14"/>
    </row>
    <row r="438" spans="1:12">
      <c r="A438" s="20" t="s">
        <v>250</v>
      </c>
      <c r="B438" s="21"/>
      <c r="C438" s="21"/>
      <c r="D438" s="21"/>
      <c r="E438" s="21"/>
      <c r="F438" s="21"/>
      <c r="G438" s="21"/>
      <c r="H438" s="21"/>
      <c r="I438" s="27"/>
      <c r="J438" s="28">
        <f>SUM(J436:J437)</f>
        <v>159.16</v>
      </c>
      <c r="K438" s="28">
        <f>SUM(K436:K437)</f>
        <v>159.16</v>
      </c>
      <c r="L438" s="14"/>
    </row>
    <row r="439" spans="1:12">
      <c r="A439" s="8">
        <v>45804</v>
      </c>
      <c r="B439" s="9">
        <v>21031</v>
      </c>
      <c r="C439" s="10" t="s">
        <v>374</v>
      </c>
      <c r="D439" s="11" t="s">
        <v>248</v>
      </c>
      <c r="E439" s="3">
        <v>255920</v>
      </c>
      <c r="F439" s="12"/>
      <c r="G439" s="13" t="s">
        <v>120</v>
      </c>
      <c r="H439" s="13"/>
      <c r="I439" s="23"/>
      <c r="J439" s="24">
        <v>1100</v>
      </c>
      <c r="K439" s="25">
        <f t="shared" si="38"/>
        <v>1100</v>
      </c>
      <c r="L439" s="8">
        <v>45803</v>
      </c>
    </row>
    <row r="440" spans="1:12">
      <c r="A440" s="14"/>
      <c r="B440" s="15"/>
      <c r="C440" s="16"/>
      <c r="D440" s="17" t="s">
        <v>249</v>
      </c>
      <c r="E440" s="7"/>
      <c r="F440" s="18"/>
      <c r="G440" s="19" t="s">
        <v>120</v>
      </c>
      <c r="H440" s="19"/>
      <c r="I440" s="26"/>
      <c r="J440" s="24">
        <v>-266.23</v>
      </c>
      <c r="K440" s="25">
        <f t="shared" si="38"/>
        <v>-266.23</v>
      </c>
      <c r="L440" s="14"/>
    </row>
    <row r="441" spans="1:12">
      <c r="A441" s="20" t="s">
        <v>250</v>
      </c>
      <c r="B441" s="21"/>
      <c r="C441" s="21"/>
      <c r="D441" s="21"/>
      <c r="E441" s="21"/>
      <c r="F441" s="21"/>
      <c r="G441" s="21"/>
      <c r="H441" s="21"/>
      <c r="I441" s="27"/>
      <c r="J441" s="28">
        <f>SUM(J439:J440)</f>
        <v>833.77</v>
      </c>
      <c r="K441" s="28">
        <f>SUM(K439:K440)</f>
        <v>833.77</v>
      </c>
      <c r="L441" s="14"/>
    </row>
    <row r="442" spans="1:12">
      <c r="A442" s="8">
        <v>45804</v>
      </c>
      <c r="B442" s="9">
        <v>21031</v>
      </c>
      <c r="C442" s="10" t="s">
        <v>375</v>
      </c>
      <c r="D442" s="11" t="s">
        <v>248</v>
      </c>
      <c r="E442" s="3">
        <v>255620</v>
      </c>
      <c r="F442" s="12"/>
      <c r="G442" s="13" t="s">
        <v>120</v>
      </c>
      <c r="H442" s="13"/>
      <c r="I442" s="23"/>
      <c r="J442" s="24">
        <v>200</v>
      </c>
      <c r="K442" s="25">
        <f t="shared" ref="K442:K446" si="39">J442</f>
        <v>200</v>
      </c>
      <c r="L442" s="8">
        <v>45803</v>
      </c>
    </row>
    <row r="443" spans="1:12">
      <c r="A443" s="14"/>
      <c r="B443" s="15"/>
      <c r="C443" s="16"/>
      <c r="D443" s="17" t="s">
        <v>249</v>
      </c>
      <c r="E443" s="7"/>
      <c r="F443" s="18"/>
      <c r="G443" s="19" t="s">
        <v>120</v>
      </c>
      <c r="H443" s="19"/>
      <c r="I443" s="26"/>
      <c r="J443" s="24">
        <v>-48.4</v>
      </c>
      <c r="K443" s="25">
        <f t="shared" si="39"/>
        <v>-48.4</v>
      </c>
      <c r="L443" s="14"/>
    </row>
    <row r="444" spans="1:12">
      <c r="A444" s="20" t="s">
        <v>250</v>
      </c>
      <c r="B444" s="21"/>
      <c r="C444" s="21"/>
      <c r="D444" s="21"/>
      <c r="E444" s="21"/>
      <c r="F444" s="21"/>
      <c r="G444" s="21"/>
      <c r="H444" s="21"/>
      <c r="I444" s="27"/>
      <c r="J444" s="28">
        <f>SUM(J442:J443)</f>
        <v>151.6</v>
      </c>
      <c r="K444" s="28">
        <f>SUM(K442:K443)</f>
        <v>151.6</v>
      </c>
      <c r="L444" s="14"/>
    </row>
    <row r="445" spans="1:12">
      <c r="A445" s="8">
        <v>45804</v>
      </c>
      <c r="B445" s="9">
        <v>21031</v>
      </c>
      <c r="C445" s="10" t="s">
        <v>258</v>
      </c>
      <c r="D445" s="11" t="s">
        <v>248</v>
      </c>
      <c r="E445" s="3">
        <v>255679</v>
      </c>
      <c r="F445" s="12"/>
      <c r="G445" s="13" t="s">
        <v>120</v>
      </c>
      <c r="H445" s="13"/>
      <c r="I445" s="23"/>
      <c r="J445" s="24">
        <v>200</v>
      </c>
      <c r="K445" s="25">
        <f t="shared" si="39"/>
        <v>200</v>
      </c>
      <c r="L445" s="8">
        <v>45803</v>
      </c>
    </row>
    <row r="446" spans="1:12">
      <c r="A446" s="14"/>
      <c r="B446" s="15"/>
      <c r="C446" s="16"/>
      <c r="D446" s="17" t="s">
        <v>249</v>
      </c>
      <c r="E446" s="7"/>
      <c r="F446" s="18"/>
      <c r="G446" s="19" t="s">
        <v>120</v>
      </c>
      <c r="H446" s="19"/>
      <c r="I446" s="26"/>
      <c r="J446" s="24">
        <v>-48.4</v>
      </c>
      <c r="K446" s="25">
        <f t="shared" si="39"/>
        <v>-48.4</v>
      </c>
      <c r="L446" s="14"/>
    </row>
    <row r="447" spans="1:12">
      <c r="A447" s="20" t="s">
        <v>250</v>
      </c>
      <c r="B447" s="21"/>
      <c r="C447" s="21"/>
      <c r="D447" s="21"/>
      <c r="E447" s="21"/>
      <c r="F447" s="21"/>
      <c r="G447" s="21"/>
      <c r="H447" s="21"/>
      <c r="I447" s="27"/>
      <c r="J447" s="28">
        <f>SUM(J445:J446)</f>
        <v>151.6</v>
      </c>
      <c r="K447" s="28">
        <f>SUM(K445:K446)</f>
        <v>151.6</v>
      </c>
      <c r="L447" s="14"/>
    </row>
    <row r="448" spans="1:12">
      <c r="A448" s="8">
        <v>45804</v>
      </c>
      <c r="B448" s="9">
        <v>21031</v>
      </c>
      <c r="C448" s="10" t="s">
        <v>298</v>
      </c>
      <c r="D448" s="11" t="s">
        <v>248</v>
      </c>
      <c r="E448" s="3">
        <v>255627</v>
      </c>
      <c r="F448" s="12"/>
      <c r="G448" s="13" t="s">
        <v>120</v>
      </c>
      <c r="H448" s="13"/>
      <c r="I448" s="23"/>
      <c r="J448" s="24">
        <v>200</v>
      </c>
      <c r="K448" s="25">
        <f t="shared" ref="K448:K452" si="40">J448</f>
        <v>200</v>
      </c>
      <c r="L448" s="8">
        <v>45803</v>
      </c>
    </row>
    <row r="449" spans="1:12">
      <c r="A449" s="14"/>
      <c r="B449" s="15"/>
      <c r="C449" s="16"/>
      <c r="D449" s="17" t="s">
        <v>249</v>
      </c>
      <c r="E449" s="7"/>
      <c r="F449" s="18"/>
      <c r="G449" s="19" t="s">
        <v>120</v>
      </c>
      <c r="H449" s="19"/>
      <c r="I449" s="26"/>
      <c r="J449" s="24">
        <v>-39.99</v>
      </c>
      <c r="K449" s="25">
        <f t="shared" si="40"/>
        <v>-39.99</v>
      </c>
      <c r="L449" s="14"/>
    </row>
    <row r="450" spans="1:12">
      <c r="A450" s="20" t="s">
        <v>250</v>
      </c>
      <c r="B450" s="21"/>
      <c r="C450" s="21"/>
      <c r="D450" s="21"/>
      <c r="E450" s="21"/>
      <c r="F450" s="21"/>
      <c r="G450" s="21"/>
      <c r="H450" s="21"/>
      <c r="I450" s="27"/>
      <c r="J450" s="28">
        <f>SUM(J448:J449)</f>
        <v>160.01</v>
      </c>
      <c r="K450" s="28">
        <f>SUM(K448:K449)</f>
        <v>160.01</v>
      </c>
      <c r="L450" s="14"/>
    </row>
    <row r="451" spans="1:12">
      <c r="A451" s="8">
        <v>45804</v>
      </c>
      <c r="B451" s="9">
        <v>21031</v>
      </c>
      <c r="C451" s="10" t="s">
        <v>376</v>
      </c>
      <c r="D451" s="11" t="s">
        <v>248</v>
      </c>
      <c r="E451" s="3">
        <v>256131</v>
      </c>
      <c r="F451" s="12"/>
      <c r="G451" s="13" t="s">
        <v>120</v>
      </c>
      <c r="H451" s="13"/>
      <c r="I451" s="23"/>
      <c r="J451" s="24">
        <v>200</v>
      </c>
      <c r="K451" s="25">
        <f t="shared" si="40"/>
        <v>200</v>
      </c>
      <c r="L451" s="8">
        <v>45803</v>
      </c>
    </row>
    <row r="452" spans="1:12">
      <c r="A452" s="14"/>
      <c r="B452" s="15"/>
      <c r="C452" s="16"/>
      <c r="D452" s="17" t="s">
        <v>249</v>
      </c>
      <c r="E452" s="7"/>
      <c r="F452" s="18"/>
      <c r="G452" s="19" t="s">
        <v>120</v>
      </c>
      <c r="H452" s="19"/>
      <c r="I452" s="26"/>
      <c r="J452" s="24">
        <v>-48.4</v>
      </c>
      <c r="K452" s="25">
        <f t="shared" si="40"/>
        <v>-48.4</v>
      </c>
      <c r="L452" s="14"/>
    </row>
    <row r="453" spans="1:12">
      <c r="A453" s="20" t="s">
        <v>250</v>
      </c>
      <c r="B453" s="21"/>
      <c r="C453" s="21"/>
      <c r="D453" s="21"/>
      <c r="E453" s="21"/>
      <c r="F453" s="21"/>
      <c r="G453" s="21"/>
      <c r="H453" s="21"/>
      <c r="I453" s="27"/>
      <c r="J453" s="28">
        <f>SUM(J451:J452)</f>
        <v>151.6</v>
      </c>
      <c r="K453" s="28">
        <f>SUM(K451:K452)</f>
        <v>151.6</v>
      </c>
      <c r="L453" s="14"/>
    </row>
    <row r="454" spans="1:12">
      <c r="A454" s="8">
        <v>45804</v>
      </c>
      <c r="B454" s="9">
        <v>21031</v>
      </c>
      <c r="C454" s="10" t="s">
        <v>377</v>
      </c>
      <c r="D454" s="11" t="s">
        <v>248</v>
      </c>
      <c r="E454" s="3">
        <v>256029</v>
      </c>
      <c r="F454" s="12"/>
      <c r="G454" s="13" t="s">
        <v>120</v>
      </c>
      <c r="H454" s="13"/>
      <c r="I454" s="23"/>
      <c r="J454" s="24">
        <v>200</v>
      </c>
      <c r="K454" s="25">
        <f t="shared" ref="K454:K458" si="41">J454</f>
        <v>200</v>
      </c>
      <c r="L454" s="8">
        <v>45803</v>
      </c>
    </row>
    <row r="455" spans="1:12">
      <c r="A455" s="14"/>
      <c r="B455" s="15"/>
      <c r="C455" s="16"/>
      <c r="D455" s="17" t="s">
        <v>249</v>
      </c>
      <c r="E455" s="7"/>
      <c r="F455" s="18"/>
      <c r="G455" s="19" t="s">
        <v>120</v>
      </c>
      <c r="H455" s="19"/>
      <c r="I455" s="26"/>
      <c r="J455" s="24">
        <v>-48.4</v>
      </c>
      <c r="K455" s="25">
        <f t="shared" si="41"/>
        <v>-48.4</v>
      </c>
      <c r="L455" s="14"/>
    </row>
    <row r="456" spans="1:12">
      <c r="A456" s="20" t="s">
        <v>250</v>
      </c>
      <c r="B456" s="21"/>
      <c r="C456" s="21"/>
      <c r="D456" s="21"/>
      <c r="E456" s="21"/>
      <c r="F456" s="21"/>
      <c r="G456" s="21"/>
      <c r="H456" s="21"/>
      <c r="I456" s="27"/>
      <c r="J456" s="28">
        <f>SUM(J454:J455)</f>
        <v>151.6</v>
      </c>
      <c r="K456" s="28">
        <f>SUM(K454:K455)</f>
        <v>151.6</v>
      </c>
      <c r="L456" s="14"/>
    </row>
    <row r="457" spans="1:12">
      <c r="A457" s="8">
        <v>45804</v>
      </c>
      <c r="B457" s="9">
        <v>21031</v>
      </c>
      <c r="C457" s="10" t="s">
        <v>378</v>
      </c>
      <c r="D457" s="11" t="s">
        <v>248</v>
      </c>
      <c r="E457" s="3">
        <v>255647</v>
      </c>
      <c r="F457" s="12"/>
      <c r="G457" s="13" t="s">
        <v>120</v>
      </c>
      <c r="H457" s="13"/>
      <c r="I457" s="23"/>
      <c r="J457" s="24">
        <v>350</v>
      </c>
      <c r="K457" s="25">
        <f t="shared" si="41"/>
        <v>350</v>
      </c>
      <c r="L457" s="8">
        <v>45803</v>
      </c>
    </row>
    <row r="458" spans="1:12">
      <c r="A458" s="14"/>
      <c r="B458" s="15"/>
      <c r="C458" s="16"/>
      <c r="D458" s="17" t="s">
        <v>249</v>
      </c>
      <c r="E458" s="7"/>
      <c r="F458" s="18"/>
      <c r="G458" s="19" t="s">
        <v>120</v>
      </c>
      <c r="H458" s="19"/>
      <c r="I458" s="26"/>
      <c r="J458" s="24">
        <v>-74.84</v>
      </c>
      <c r="K458" s="25">
        <f t="shared" si="41"/>
        <v>-74.84</v>
      </c>
      <c r="L458" s="14"/>
    </row>
    <row r="459" spans="1:12">
      <c r="A459" s="20" t="s">
        <v>250</v>
      </c>
      <c r="B459" s="21"/>
      <c r="C459" s="21"/>
      <c r="D459" s="21"/>
      <c r="E459" s="21"/>
      <c r="F459" s="21"/>
      <c r="G459" s="21"/>
      <c r="H459" s="21"/>
      <c r="I459" s="27"/>
      <c r="J459" s="28">
        <f>SUM(J457:J458)</f>
        <v>275.16</v>
      </c>
      <c r="K459" s="28">
        <f>SUM(K457:K458)</f>
        <v>275.16</v>
      </c>
      <c r="L459" s="14"/>
    </row>
    <row r="460" spans="1:12">
      <c r="A460" s="8">
        <v>45804</v>
      </c>
      <c r="B460" s="9">
        <v>21031</v>
      </c>
      <c r="C460" s="10" t="s">
        <v>379</v>
      </c>
      <c r="D460" s="11" t="s">
        <v>248</v>
      </c>
      <c r="E460" s="3">
        <v>254437</v>
      </c>
      <c r="F460" s="12"/>
      <c r="G460" s="13" t="s">
        <v>120</v>
      </c>
      <c r="H460" s="13"/>
      <c r="I460" s="23"/>
      <c r="J460" s="24">
        <v>4485</v>
      </c>
      <c r="K460" s="25">
        <f t="shared" ref="K460:K464" si="42">J460</f>
        <v>4485</v>
      </c>
      <c r="L460" s="8">
        <v>45803</v>
      </c>
    </row>
    <row r="461" spans="1:12">
      <c r="A461" s="14"/>
      <c r="B461" s="15"/>
      <c r="C461" s="16"/>
      <c r="D461" s="17" t="s">
        <v>249</v>
      </c>
      <c r="E461" s="7"/>
      <c r="F461" s="18"/>
      <c r="G461" s="19" t="s">
        <v>120</v>
      </c>
      <c r="H461" s="19"/>
      <c r="I461" s="26"/>
      <c r="J461" s="24">
        <v>-868.48</v>
      </c>
      <c r="K461" s="25">
        <f t="shared" si="42"/>
        <v>-868.48</v>
      </c>
      <c r="L461" s="14"/>
    </row>
    <row r="462" spans="1:12">
      <c r="A462" s="20" t="s">
        <v>250</v>
      </c>
      <c r="B462" s="21"/>
      <c r="C462" s="21"/>
      <c r="D462" s="21"/>
      <c r="E462" s="21"/>
      <c r="F462" s="21"/>
      <c r="G462" s="21"/>
      <c r="H462" s="21"/>
      <c r="I462" s="27"/>
      <c r="J462" s="28">
        <f>SUM(J460:J461)</f>
        <v>3616.52</v>
      </c>
      <c r="K462" s="28">
        <f>SUM(K460:K461)</f>
        <v>3616.52</v>
      </c>
      <c r="L462" s="14"/>
    </row>
    <row r="463" spans="1:12">
      <c r="A463" s="8">
        <v>45804</v>
      </c>
      <c r="B463" s="9">
        <v>21031</v>
      </c>
      <c r="C463" s="10" t="s">
        <v>380</v>
      </c>
      <c r="D463" s="11" t="s">
        <v>248</v>
      </c>
      <c r="E463" s="3">
        <v>255624</v>
      </c>
      <c r="F463" s="12"/>
      <c r="G463" s="13" t="s">
        <v>120</v>
      </c>
      <c r="H463" s="13"/>
      <c r="I463" s="23"/>
      <c r="J463" s="24">
        <v>200</v>
      </c>
      <c r="K463" s="25">
        <f t="shared" si="42"/>
        <v>200</v>
      </c>
      <c r="L463" s="8">
        <v>45803</v>
      </c>
    </row>
    <row r="464" spans="1:12">
      <c r="A464" s="14"/>
      <c r="B464" s="15"/>
      <c r="C464" s="16"/>
      <c r="D464" s="17" t="s">
        <v>249</v>
      </c>
      <c r="E464" s="7"/>
      <c r="F464" s="18"/>
      <c r="G464" s="19" t="s">
        <v>120</v>
      </c>
      <c r="H464" s="19"/>
      <c r="I464" s="26"/>
      <c r="J464" s="24">
        <v>-48.4</v>
      </c>
      <c r="K464" s="25">
        <f t="shared" si="42"/>
        <v>-48.4</v>
      </c>
      <c r="L464" s="14"/>
    </row>
    <row r="465" spans="1:12">
      <c r="A465" s="20" t="s">
        <v>250</v>
      </c>
      <c r="B465" s="21"/>
      <c r="C465" s="21"/>
      <c r="D465" s="21"/>
      <c r="E465" s="21"/>
      <c r="F465" s="21"/>
      <c r="G465" s="21"/>
      <c r="H465" s="21"/>
      <c r="I465" s="27"/>
      <c r="J465" s="28">
        <f>SUM(J463:J464)</f>
        <v>151.6</v>
      </c>
      <c r="K465" s="28">
        <f>SUM(K463:K464)</f>
        <v>151.6</v>
      </c>
      <c r="L465" s="14"/>
    </row>
    <row r="466" ht="10.5" spans="1:10">
      <c r="A466" s="2"/>
      <c r="I466" s="29" t="s">
        <v>294</v>
      </c>
      <c r="J466" s="30">
        <f>SUM(J360,J363,J366,J369,J372,J375,J378,J381,J384,J387,J390,J393,J396,J399,J402,J405,J408,J411,J414,J417,J420,J423,J426,J429,J432,J435,J438,J441,J444,J447,J450,J453,J456,J459,J462,J465)</f>
        <v>20897.46</v>
      </c>
    </row>
    <row r="468" ht="10.5" spans="1:10">
      <c r="A468" s="2" t="s">
        <v>21</v>
      </c>
      <c r="D468" s="2" t="s">
        <v>22</v>
      </c>
      <c r="I468" s="31"/>
      <c r="J468" s="30"/>
    </row>
    <row r="469" spans="1:1">
      <c r="A469" s="2"/>
    </row>
    <row r="470" spans="1:1">
      <c r="A470" s="2"/>
    </row>
    <row r="471" spans="1:4">
      <c r="A471" s="2" t="s">
        <v>24</v>
      </c>
      <c r="D471" s="2" t="s">
        <v>25</v>
      </c>
    </row>
    <row r="472" spans="1:4">
      <c r="A472" s="1" t="s">
        <v>27</v>
      </c>
      <c r="D472" s="1" t="s">
        <v>28</v>
      </c>
    </row>
  </sheetData>
  <mergeCells count="320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A84:I84"/>
    <mergeCell ref="A87:I87"/>
    <mergeCell ref="A90:I90"/>
    <mergeCell ref="A93:I93"/>
    <mergeCell ref="A96:I96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G154:J154"/>
    <mergeCell ref="A159:I159"/>
    <mergeCell ref="A162:I162"/>
    <mergeCell ref="A165:I165"/>
    <mergeCell ref="A168:I168"/>
    <mergeCell ref="A171:I171"/>
    <mergeCell ref="A174:I174"/>
    <mergeCell ref="A177:I177"/>
    <mergeCell ref="A180:I180"/>
    <mergeCell ref="A183:I183"/>
    <mergeCell ref="A186:I186"/>
    <mergeCell ref="A189:I189"/>
    <mergeCell ref="A192:I192"/>
    <mergeCell ref="A195:I195"/>
    <mergeCell ref="A198:I198"/>
    <mergeCell ref="A201:I201"/>
    <mergeCell ref="A204:I204"/>
    <mergeCell ref="A207:I207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G283:J283"/>
    <mergeCell ref="A288:I288"/>
    <mergeCell ref="A291:I291"/>
    <mergeCell ref="A294:I294"/>
    <mergeCell ref="A297:I297"/>
    <mergeCell ref="A300:I300"/>
    <mergeCell ref="A303:I303"/>
    <mergeCell ref="A306:I306"/>
    <mergeCell ref="A309:I309"/>
    <mergeCell ref="A312:I312"/>
    <mergeCell ref="A315:I315"/>
    <mergeCell ref="A318:I318"/>
    <mergeCell ref="A321:I321"/>
    <mergeCell ref="A324:I324"/>
    <mergeCell ref="A327:I327"/>
    <mergeCell ref="A330:I330"/>
    <mergeCell ref="A333:I333"/>
    <mergeCell ref="A336:I336"/>
    <mergeCell ref="G355:J355"/>
    <mergeCell ref="A360:I360"/>
    <mergeCell ref="A363:I363"/>
    <mergeCell ref="A366:I366"/>
    <mergeCell ref="A369:I369"/>
    <mergeCell ref="A372:I372"/>
    <mergeCell ref="A375:I375"/>
    <mergeCell ref="A378:I378"/>
    <mergeCell ref="A381:I381"/>
    <mergeCell ref="A384:I384"/>
    <mergeCell ref="A387:I387"/>
    <mergeCell ref="A390:I390"/>
    <mergeCell ref="A393:I393"/>
    <mergeCell ref="A396:I396"/>
    <mergeCell ref="A399:I399"/>
    <mergeCell ref="A402:I402"/>
    <mergeCell ref="A405:I405"/>
    <mergeCell ref="A408:I408"/>
    <mergeCell ref="A411:I411"/>
    <mergeCell ref="A414:I414"/>
    <mergeCell ref="A417:I417"/>
    <mergeCell ref="A420:I420"/>
    <mergeCell ref="A423:I423"/>
    <mergeCell ref="A426:I426"/>
    <mergeCell ref="A429:I429"/>
    <mergeCell ref="A432:I432"/>
    <mergeCell ref="A435:I435"/>
    <mergeCell ref="A438:I438"/>
    <mergeCell ref="A441:I441"/>
    <mergeCell ref="A444:I444"/>
    <mergeCell ref="A447:I447"/>
    <mergeCell ref="A450:I450"/>
    <mergeCell ref="A453:I453"/>
    <mergeCell ref="A456:I456"/>
    <mergeCell ref="A459:I459"/>
    <mergeCell ref="A462:I462"/>
    <mergeCell ref="A465:I465"/>
    <mergeCell ref="A4:A6"/>
    <mergeCell ref="A154:A156"/>
    <mergeCell ref="A283:A285"/>
    <mergeCell ref="A355:A357"/>
    <mergeCell ref="B4:B6"/>
    <mergeCell ref="B154:B156"/>
    <mergeCell ref="B283:B285"/>
    <mergeCell ref="B355:B357"/>
    <mergeCell ref="C4:C6"/>
    <mergeCell ref="C154:C156"/>
    <mergeCell ref="C283:C285"/>
    <mergeCell ref="C355:C357"/>
    <mergeCell ref="D4:D6"/>
    <mergeCell ref="D154:D156"/>
    <mergeCell ref="D283:D285"/>
    <mergeCell ref="D355:D357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82:E83"/>
    <mergeCell ref="E85:E86"/>
    <mergeCell ref="E88:E89"/>
    <mergeCell ref="E91:E92"/>
    <mergeCell ref="E94:E95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54:E156"/>
    <mergeCell ref="E157:E158"/>
    <mergeCell ref="E160:E161"/>
    <mergeCell ref="E163:E164"/>
    <mergeCell ref="E166:E167"/>
    <mergeCell ref="E169:E170"/>
    <mergeCell ref="E172:E173"/>
    <mergeCell ref="E175:E176"/>
    <mergeCell ref="E178:E179"/>
    <mergeCell ref="E181:E182"/>
    <mergeCell ref="E184:E185"/>
    <mergeCell ref="E187:E188"/>
    <mergeCell ref="E190:E191"/>
    <mergeCell ref="E193:E194"/>
    <mergeCell ref="E196:E197"/>
    <mergeCell ref="E199:E200"/>
    <mergeCell ref="E202:E203"/>
    <mergeCell ref="E205:E206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83:E285"/>
    <mergeCell ref="E286:E287"/>
    <mergeCell ref="E289:E290"/>
    <mergeCell ref="E292:E293"/>
    <mergeCell ref="E295:E296"/>
    <mergeCell ref="E298:E299"/>
    <mergeCell ref="E301:E302"/>
    <mergeCell ref="E304:E305"/>
    <mergeCell ref="E307:E308"/>
    <mergeCell ref="E310:E311"/>
    <mergeCell ref="E313:E314"/>
    <mergeCell ref="E316:E317"/>
    <mergeCell ref="E319:E320"/>
    <mergeCell ref="E322:E323"/>
    <mergeCell ref="E325:E326"/>
    <mergeCell ref="E328:E329"/>
    <mergeCell ref="E331:E332"/>
    <mergeCell ref="E334:E335"/>
    <mergeCell ref="E355:E357"/>
    <mergeCell ref="E358:E359"/>
    <mergeCell ref="E361:E362"/>
    <mergeCell ref="E364:E365"/>
    <mergeCell ref="E367:E368"/>
    <mergeCell ref="E370:E371"/>
    <mergeCell ref="E373:E374"/>
    <mergeCell ref="E376:E377"/>
    <mergeCell ref="E379:E380"/>
    <mergeCell ref="E382:E383"/>
    <mergeCell ref="E385:E386"/>
    <mergeCell ref="E388:E389"/>
    <mergeCell ref="E391:E392"/>
    <mergeCell ref="E394:E395"/>
    <mergeCell ref="E397:E398"/>
    <mergeCell ref="E400:E401"/>
    <mergeCell ref="E403:E404"/>
    <mergeCell ref="E406:E407"/>
    <mergeCell ref="E409:E410"/>
    <mergeCell ref="E412:E413"/>
    <mergeCell ref="E415:E416"/>
    <mergeCell ref="E418:E419"/>
    <mergeCell ref="E421:E422"/>
    <mergeCell ref="E424:E425"/>
    <mergeCell ref="E427:E428"/>
    <mergeCell ref="E430:E431"/>
    <mergeCell ref="E433:E434"/>
    <mergeCell ref="E436:E437"/>
    <mergeCell ref="E439:E440"/>
    <mergeCell ref="E442:E443"/>
    <mergeCell ref="E445:E446"/>
    <mergeCell ref="E448:E449"/>
    <mergeCell ref="E451:E452"/>
    <mergeCell ref="E454:E455"/>
    <mergeCell ref="E457:E458"/>
    <mergeCell ref="E460:E461"/>
    <mergeCell ref="E463:E464"/>
    <mergeCell ref="F4:F6"/>
    <mergeCell ref="F154:F156"/>
    <mergeCell ref="F283:F285"/>
    <mergeCell ref="F355:F357"/>
    <mergeCell ref="G5:G6"/>
    <mergeCell ref="G155:G156"/>
    <mergeCell ref="G284:G285"/>
    <mergeCell ref="G356:G357"/>
    <mergeCell ref="H5:H6"/>
    <mergeCell ref="H155:H156"/>
    <mergeCell ref="H284:H285"/>
    <mergeCell ref="H356:H357"/>
    <mergeCell ref="I5:I6"/>
    <mergeCell ref="I155:I156"/>
    <mergeCell ref="I284:I285"/>
    <mergeCell ref="I356:I357"/>
    <mergeCell ref="J5:J6"/>
    <mergeCell ref="J155:J156"/>
    <mergeCell ref="J284:J285"/>
    <mergeCell ref="J356:J357"/>
    <mergeCell ref="K4:K6"/>
    <mergeCell ref="K154:K156"/>
    <mergeCell ref="K283:K285"/>
    <mergeCell ref="K355:K357"/>
    <mergeCell ref="L4:L6"/>
    <mergeCell ref="L154:L156"/>
    <mergeCell ref="L283:L285"/>
    <mergeCell ref="L355:L357"/>
  </mergeCells>
  <pageMargins left="0.354166666666667" right="0.25" top="0.550694444444444" bottom="0.156944444444444" header="0.236111111111111" footer="0.0784722222222222"/>
  <pageSetup paperSize="9" scale="88" orientation="landscape" verticalDpi="72"/>
  <headerFooter alignWithMargins="0"/>
  <rowBreaks count="2" manualBreakCount="2">
    <brk id="145" max="11" man="1"/>
    <brk id="14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8"/>
  <sheetViews>
    <sheetView zoomScale="130" zoomScaleNormal="130" topLeftCell="A82" workbookViewId="0">
      <selection activeCell="D110" sqref="D11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45783</v>
      </c>
      <c r="B7" s="15">
        <v>20919</v>
      </c>
      <c r="C7" s="16" t="s">
        <v>57</v>
      </c>
      <c r="D7" s="17" t="s">
        <v>16</v>
      </c>
      <c r="E7" s="15">
        <v>59965</v>
      </c>
      <c r="F7" s="35">
        <v>16046.3</v>
      </c>
      <c r="G7" s="19"/>
      <c r="H7" s="19"/>
      <c r="I7" s="14"/>
      <c r="J7" s="35">
        <v>0</v>
      </c>
      <c r="K7" s="24">
        <f>F7+J7</f>
        <v>16046.3</v>
      </c>
      <c r="L7" s="14">
        <v>45783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16046.3</v>
      </c>
      <c r="G9" s="2"/>
      <c r="H9" s="2"/>
      <c r="I9" s="2"/>
      <c r="J9" s="40">
        <f t="shared" si="0"/>
        <v>0</v>
      </c>
      <c r="K9" s="36">
        <f t="shared" si="0"/>
        <v>16046.3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>
        <v>16</v>
      </c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16000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>
        <v>2</v>
      </c>
      <c r="K19" s="44">
        <f t="shared" si="1"/>
        <v>0</v>
      </c>
    </row>
    <row r="20" spans="9:11">
      <c r="I20" s="42">
        <v>10</v>
      </c>
      <c r="J20" s="43"/>
      <c r="K20" s="44">
        <f t="shared" si="1"/>
        <v>40</v>
      </c>
    </row>
    <row r="21" spans="9:11">
      <c r="I21" s="42">
        <v>5</v>
      </c>
      <c r="J21" s="43">
        <v>1</v>
      </c>
      <c r="K21" s="44">
        <f t="shared" si="1"/>
        <v>0</v>
      </c>
    </row>
    <row r="22" spans="9:11">
      <c r="I22" s="42">
        <v>1</v>
      </c>
      <c r="J22" s="43">
        <v>1</v>
      </c>
      <c r="K22" s="44">
        <f t="shared" si="1"/>
        <v>5</v>
      </c>
    </row>
    <row r="23" spans="9:11">
      <c r="I23" s="42">
        <v>0.25</v>
      </c>
      <c r="J23" s="43">
        <v>1</v>
      </c>
      <c r="K23" s="44">
        <f t="shared" si="1"/>
        <v>1</v>
      </c>
    </row>
    <row r="24" spans="9:11">
      <c r="I24" s="45">
        <v>0.05</v>
      </c>
      <c r="J24" s="43">
        <v>1</v>
      </c>
      <c r="K24" s="44">
        <f t="shared" si="1"/>
        <v>0.25</v>
      </c>
    </row>
    <row r="25" spans="9:11">
      <c r="I25" s="2" t="s">
        <v>29</v>
      </c>
      <c r="K25" s="44">
        <f t="shared" si="1"/>
        <v>0.05</v>
      </c>
    </row>
    <row r="26" spans="9:11">
      <c r="I26" s="2" t="s">
        <v>30</v>
      </c>
      <c r="K26" s="46">
        <f>SUM(K14:K25)</f>
        <v>16046.3</v>
      </c>
    </row>
    <row r="27" spans="11:11">
      <c r="K27" s="47">
        <f>J9</f>
        <v>0</v>
      </c>
    </row>
    <row r="28" ht="9.75" spans="11:11">
      <c r="K28" s="48">
        <f>SUM(K26:K27)</f>
        <v>16046.3</v>
      </c>
    </row>
    <row r="29" ht="9.75"/>
    <row r="39" spans="1:1">
      <c r="A39" s="2" t="s">
        <v>0</v>
      </c>
    </row>
    <row r="40" spans="1:1">
      <c r="A40" s="2" t="s">
        <v>1</v>
      </c>
    </row>
    <row r="42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2"/>
      <c r="K42" s="3" t="s">
        <v>9</v>
      </c>
      <c r="L42" s="3" t="s">
        <v>10</v>
      </c>
    </row>
    <row r="43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3">
      <c r="A45" s="14">
        <v>45783</v>
      </c>
      <c r="B45" s="15">
        <v>20921</v>
      </c>
      <c r="C45" s="16" t="s">
        <v>58</v>
      </c>
      <c r="D45" s="17" t="s">
        <v>16</v>
      </c>
      <c r="E45" s="15">
        <v>59983</v>
      </c>
      <c r="F45" s="35">
        <v>12876.2</v>
      </c>
      <c r="G45" s="19"/>
      <c r="H45" s="19"/>
      <c r="I45" s="14"/>
      <c r="J45" s="35">
        <v>0</v>
      </c>
      <c r="K45" s="24">
        <f>F45+J45</f>
        <v>12876.2</v>
      </c>
      <c r="L45" s="14">
        <v>45784</v>
      </c>
      <c r="M45" s="2"/>
    </row>
    <row r="46" spans="1:13">
      <c r="A46" s="14"/>
      <c r="B46" s="15"/>
      <c r="C46" s="16"/>
      <c r="D46" s="17"/>
      <c r="E46" s="15"/>
      <c r="F46" s="35"/>
      <c r="G46" s="19"/>
      <c r="H46" s="19"/>
      <c r="I46" s="14"/>
      <c r="J46" s="35"/>
      <c r="K46" s="24"/>
      <c r="L46" s="14"/>
      <c r="M46" s="2"/>
    </row>
    <row r="47" spans="6:11">
      <c r="F47" s="36">
        <f t="shared" ref="F47:K47" si="2">SUM(F45:F46)</f>
        <v>12876.2</v>
      </c>
      <c r="G47" s="2"/>
      <c r="H47" s="2"/>
      <c r="I47" s="2"/>
      <c r="J47" s="40">
        <f t="shared" si="2"/>
        <v>0</v>
      </c>
      <c r="K47" s="36">
        <f t="shared" si="2"/>
        <v>12876.2</v>
      </c>
    </row>
    <row r="48" spans="6:11">
      <c r="F48" s="36"/>
      <c r="G48" s="2"/>
      <c r="H48" s="2"/>
      <c r="I48" s="2"/>
      <c r="J48" s="36"/>
      <c r="K48" s="36"/>
    </row>
    <row r="49" spans="6:11">
      <c r="F49" s="36"/>
      <c r="I49" s="1" t="s">
        <v>13</v>
      </c>
      <c r="K49" s="36"/>
    </row>
    <row r="50" spans="8:10">
      <c r="H50" s="2" t="s">
        <v>17</v>
      </c>
      <c r="J50" s="41" t="s">
        <v>18</v>
      </c>
    </row>
    <row r="51" spans="11:11">
      <c r="K51" s="41" t="s">
        <v>19</v>
      </c>
    </row>
    <row r="52" spans="7:11">
      <c r="G52" s="2" t="s">
        <v>20</v>
      </c>
      <c r="I52" s="42">
        <v>1000</v>
      </c>
      <c r="J52" s="43">
        <v>12</v>
      </c>
      <c r="K52" s="44">
        <f t="shared" ref="K52:K63" si="3">J51*I51</f>
        <v>0</v>
      </c>
    </row>
    <row r="53" spans="1:11">
      <c r="A53" s="2" t="s">
        <v>21</v>
      </c>
      <c r="D53" s="2" t="s">
        <v>22</v>
      </c>
      <c r="G53" s="2"/>
      <c r="I53" s="42">
        <v>500</v>
      </c>
      <c r="J53" s="43">
        <v>1</v>
      </c>
      <c r="K53" s="44">
        <f t="shared" si="3"/>
        <v>12000</v>
      </c>
    </row>
    <row r="54" spans="1:11">
      <c r="A54" s="2"/>
      <c r="G54" s="2"/>
      <c r="I54" s="42">
        <v>200</v>
      </c>
      <c r="J54" s="43"/>
      <c r="K54" s="44">
        <f t="shared" si="3"/>
        <v>500</v>
      </c>
    </row>
    <row r="55" spans="1:11">
      <c r="A55" s="2"/>
      <c r="G55" s="2" t="s">
        <v>23</v>
      </c>
      <c r="I55" s="42">
        <v>100</v>
      </c>
      <c r="J55" s="43">
        <v>3</v>
      </c>
      <c r="K55" s="44">
        <f t="shared" si="3"/>
        <v>0</v>
      </c>
    </row>
    <row r="56" spans="1:11">
      <c r="A56" s="2" t="s">
        <v>24</v>
      </c>
      <c r="D56" s="2" t="s">
        <v>25</v>
      </c>
      <c r="G56" s="1" t="s">
        <v>26</v>
      </c>
      <c r="I56" s="42">
        <v>50</v>
      </c>
      <c r="J56" s="43">
        <v>1</v>
      </c>
      <c r="K56" s="44">
        <f t="shared" si="3"/>
        <v>300</v>
      </c>
    </row>
    <row r="57" spans="1:11">
      <c r="A57" s="1" t="s">
        <v>27</v>
      </c>
      <c r="D57" s="1" t="s">
        <v>28</v>
      </c>
      <c r="I57" s="42">
        <v>20</v>
      </c>
      <c r="J57" s="43">
        <v>1</v>
      </c>
      <c r="K57" s="44">
        <f t="shared" si="3"/>
        <v>50</v>
      </c>
    </row>
    <row r="58" spans="9:11">
      <c r="I58" s="42">
        <v>10</v>
      </c>
      <c r="J58" s="43"/>
      <c r="K58" s="44">
        <f t="shared" si="3"/>
        <v>20</v>
      </c>
    </row>
    <row r="59" spans="9:11">
      <c r="I59" s="42">
        <v>5</v>
      </c>
      <c r="J59" s="43">
        <v>1</v>
      </c>
      <c r="K59" s="44">
        <f t="shared" si="3"/>
        <v>0</v>
      </c>
    </row>
    <row r="60" spans="9:11">
      <c r="I60" s="42">
        <v>1</v>
      </c>
      <c r="J60" s="43">
        <v>1</v>
      </c>
      <c r="K60" s="44">
        <f t="shared" si="3"/>
        <v>5</v>
      </c>
    </row>
    <row r="61" spans="9:11">
      <c r="I61" s="42">
        <v>0.25</v>
      </c>
      <c r="J61" s="43"/>
      <c r="K61" s="44">
        <f t="shared" si="3"/>
        <v>1</v>
      </c>
    </row>
    <row r="62" spans="9:11">
      <c r="I62" s="45">
        <v>0.05</v>
      </c>
      <c r="J62" s="43">
        <v>4</v>
      </c>
      <c r="K62" s="44">
        <f t="shared" si="3"/>
        <v>0</v>
      </c>
    </row>
    <row r="63" spans="9:11">
      <c r="I63" s="2" t="s">
        <v>29</v>
      </c>
      <c r="K63" s="44">
        <f t="shared" si="3"/>
        <v>0.2</v>
      </c>
    </row>
    <row r="64" spans="9:11">
      <c r="I64" s="2" t="s">
        <v>30</v>
      </c>
      <c r="K64" s="46">
        <f>SUM(K52:K63)</f>
        <v>12876.2</v>
      </c>
    </row>
    <row r="65" spans="11:11">
      <c r="K65" s="47">
        <f>J47</f>
        <v>0</v>
      </c>
    </row>
    <row r="66" ht="9.75" spans="11:11">
      <c r="K66" s="48">
        <f>SUM(K64:K65)</f>
        <v>12876.2</v>
      </c>
    </row>
    <row r="67" ht="9.75"/>
    <row r="72" spans="1:1">
      <c r="A72" s="2" t="s">
        <v>0</v>
      </c>
    </row>
    <row r="73" spans="1:1">
      <c r="A73" s="2" t="s">
        <v>1</v>
      </c>
    </row>
    <row r="75" spans="1:12">
      <c r="A75" s="3" t="s">
        <v>2</v>
      </c>
      <c r="B75" s="3" t="s">
        <v>3</v>
      </c>
      <c r="C75" s="3" t="s">
        <v>4</v>
      </c>
      <c r="D75" s="3" t="s">
        <v>5</v>
      </c>
      <c r="E75" s="3" t="s">
        <v>6</v>
      </c>
      <c r="F75" s="3" t="s">
        <v>7</v>
      </c>
      <c r="G75" s="4" t="s">
        <v>8</v>
      </c>
      <c r="H75" s="5"/>
      <c r="I75" s="5"/>
      <c r="J75" s="22"/>
      <c r="K75" s="3" t="s">
        <v>9</v>
      </c>
      <c r="L75" s="3" t="s">
        <v>10</v>
      </c>
    </row>
    <row r="76" spans="1:12">
      <c r="A76" s="6"/>
      <c r="B76" s="6"/>
      <c r="C76" s="6"/>
      <c r="D76" s="6"/>
      <c r="E76" s="6"/>
      <c r="F76" s="6"/>
      <c r="G76" s="3" t="s">
        <v>11</v>
      </c>
      <c r="H76" s="3" t="s">
        <v>12</v>
      </c>
      <c r="I76" s="3" t="s">
        <v>13</v>
      </c>
      <c r="J76" s="3" t="s">
        <v>14</v>
      </c>
      <c r="K76" s="6"/>
      <c r="L76" s="6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>
      <c r="A78" s="14">
        <v>45783</v>
      </c>
      <c r="B78" s="15">
        <v>20920</v>
      </c>
      <c r="C78" s="16" t="s">
        <v>59</v>
      </c>
      <c r="D78" s="17" t="s">
        <v>16</v>
      </c>
      <c r="E78" s="15">
        <v>60007</v>
      </c>
      <c r="F78" s="35"/>
      <c r="G78" s="19" t="s">
        <v>60</v>
      </c>
      <c r="H78" s="19">
        <v>1300129</v>
      </c>
      <c r="I78" s="14">
        <v>45777</v>
      </c>
      <c r="J78" s="35">
        <v>43338.17</v>
      </c>
      <c r="K78" s="24">
        <f>F78+J78</f>
        <v>43338.17</v>
      </c>
      <c r="L78" s="14">
        <v>45784</v>
      </c>
      <c r="M78" s="2" t="s">
        <v>61</v>
      </c>
    </row>
    <row r="79" spans="1:13">
      <c r="A79" s="14"/>
      <c r="B79" s="15"/>
      <c r="C79" s="16"/>
      <c r="D79" s="17"/>
      <c r="E79" s="15"/>
      <c r="F79" s="35"/>
      <c r="G79" s="19"/>
      <c r="H79" s="19"/>
      <c r="I79" s="14"/>
      <c r="J79" s="35"/>
      <c r="K79" s="24"/>
      <c r="L79" s="14"/>
      <c r="M79" s="2"/>
    </row>
    <row r="80" spans="6:11">
      <c r="F80" s="36">
        <f t="shared" ref="F80:K80" si="4">SUM(F78:F79)</f>
        <v>0</v>
      </c>
      <c r="G80" s="2"/>
      <c r="H80" s="2"/>
      <c r="I80" s="2"/>
      <c r="J80" s="40">
        <f t="shared" si="4"/>
        <v>43338.17</v>
      </c>
      <c r="K80" s="36">
        <f t="shared" si="4"/>
        <v>43338.17</v>
      </c>
    </row>
    <row r="81" spans="6:11">
      <c r="F81" s="36"/>
      <c r="G81" s="2"/>
      <c r="H81" s="2"/>
      <c r="I81" s="2"/>
      <c r="J81" s="36"/>
      <c r="K81" s="36"/>
    </row>
    <row r="82" spans="6:11">
      <c r="F82" s="36"/>
      <c r="I82" s="1" t="s">
        <v>13</v>
      </c>
      <c r="K82" s="36"/>
    </row>
    <row r="83" spans="8:10">
      <c r="H83" s="2" t="s">
        <v>17</v>
      </c>
      <c r="J83" s="41" t="s">
        <v>18</v>
      </c>
    </row>
    <row r="84" spans="11:11">
      <c r="K84" s="41" t="s">
        <v>19</v>
      </c>
    </row>
    <row r="85" spans="7:11">
      <c r="G85" s="2" t="s">
        <v>20</v>
      </c>
      <c r="I85" s="42">
        <v>1000</v>
      </c>
      <c r="J85" s="43"/>
      <c r="K85" s="44">
        <f t="shared" ref="K85:K96" si="5">J84*I84</f>
        <v>0</v>
      </c>
    </row>
    <row r="86" spans="1:11">
      <c r="A86" s="2" t="s">
        <v>21</v>
      </c>
      <c r="D86" s="2" t="s">
        <v>22</v>
      </c>
      <c r="G86" s="2"/>
      <c r="I86" s="42">
        <v>500</v>
      </c>
      <c r="J86" s="43"/>
      <c r="K86" s="44">
        <f t="shared" si="5"/>
        <v>0</v>
      </c>
    </row>
    <row r="87" spans="1:11">
      <c r="A87" s="2"/>
      <c r="G87" s="2"/>
      <c r="I87" s="42">
        <v>200</v>
      </c>
      <c r="J87" s="43"/>
      <c r="K87" s="44">
        <f t="shared" si="5"/>
        <v>0</v>
      </c>
    </row>
    <row r="88" spans="1:11">
      <c r="A88" s="2"/>
      <c r="G88" s="2" t="s">
        <v>23</v>
      </c>
      <c r="I88" s="42">
        <v>100</v>
      </c>
      <c r="J88" s="43"/>
      <c r="K88" s="44">
        <f t="shared" si="5"/>
        <v>0</v>
      </c>
    </row>
    <row r="89" spans="1:11">
      <c r="A89" s="2" t="s">
        <v>24</v>
      </c>
      <c r="D89" s="2" t="s">
        <v>25</v>
      </c>
      <c r="G89" s="1" t="s">
        <v>26</v>
      </c>
      <c r="I89" s="42">
        <v>50</v>
      </c>
      <c r="J89" s="43"/>
      <c r="K89" s="44">
        <f t="shared" si="5"/>
        <v>0</v>
      </c>
    </row>
    <row r="90" spans="1:11">
      <c r="A90" s="1" t="s">
        <v>27</v>
      </c>
      <c r="D90" s="1" t="s">
        <v>28</v>
      </c>
      <c r="I90" s="42">
        <v>20</v>
      </c>
      <c r="J90" s="43"/>
      <c r="K90" s="44">
        <f t="shared" si="5"/>
        <v>0</v>
      </c>
    </row>
    <row r="91" spans="9:11">
      <c r="I91" s="42">
        <v>10</v>
      </c>
      <c r="J91" s="43"/>
      <c r="K91" s="44">
        <f t="shared" si="5"/>
        <v>0</v>
      </c>
    </row>
    <row r="92" spans="9:11">
      <c r="I92" s="42">
        <v>5</v>
      </c>
      <c r="J92" s="43"/>
      <c r="K92" s="44">
        <f t="shared" si="5"/>
        <v>0</v>
      </c>
    </row>
    <row r="93" spans="9:11">
      <c r="I93" s="42">
        <v>1</v>
      </c>
      <c r="J93" s="43"/>
      <c r="K93" s="44">
        <f t="shared" si="5"/>
        <v>0</v>
      </c>
    </row>
    <row r="94" spans="9:11">
      <c r="I94" s="42">
        <v>0.25</v>
      </c>
      <c r="J94" s="43"/>
      <c r="K94" s="44">
        <f t="shared" si="5"/>
        <v>0</v>
      </c>
    </row>
    <row r="95" spans="9:11">
      <c r="I95" s="45">
        <v>0.05</v>
      </c>
      <c r="J95" s="43"/>
      <c r="K95" s="44">
        <f t="shared" si="5"/>
        <v>0</v>
      </c>
    </row>
    <row r="96" spans="9:11">
      <c r="I96" s="2" t="s">
        <v>29</v>
      </c>
      <c r="K96" s="44">
        <f t="shared" si="5"/>
        <v>0</v>
      </c>
    </row>
    <row r="97" spans="9:11">
      <c r="I97" s="2" t="s">
        <v>30</v>
      </c>
      <c r="K97" s="46">
        <f>SUM(K85:K96)</f>
        <v>0</v>
      </c>
    </row>
    <row r="98" spans="11:11">
      <c r="K98" s="47">
        <f>J80</f>
        <v>43338.17</v>
      </c>
    </row>
    <row r="99" ht="9.75" spans="11:11">
      <c r="K99" s="48">
        <f>SUM(K97:K98)</f>
        <v>43338.17</v>
      </c>
    </row>
    <row r="100" ht="9.75"/>
    <row r="104" s="1" customFormat="1" spans="1:1">
      <c r="A104" s="2" t="s">
        <v>0</v>
      </c>
    </row>
    <row r="105" s="1" customFormat="1" spans="1:1">
      <c r="A105" s="2" t="s">
        <v>1</v>
      </c>
    </row>
    <row r="107" s="1" customFormat="1" spans="1:12">
      <c r="A107" s="3" t="s">
        <v>2</v>
      </c>
      <c r="B107" s="3" t="s">
        <v>3</v>
      </c>
      <c r="C107" s="3" t="s">
        <v>4</v>
      </c>
      <c r="D107" s="3" t="s">
        <v>5</v>
      </c>
      <c r="E107" s="3" t="s">
        <v>6</v>
      </c>
      <c r="F107" s="3" t="s">
        <v>7</v>
      </c>
      <c r="G107" s="4" t="s">
        <v>8</v>
      </c>
      <c r="H107" s="5"/>
      <c r="I107" s="5"/>
      <c r="J107" s="22"/>
      <c r="K107" s="3" t="s">
        <v>9</v>
      </c>
      <c r="L107" s="3" t="s">
        <v>10</v>
      </c>
    </row>
    <row r="108" s="1" customFormat="1" spans="1:12">
      <c r="A108" s="6"/>
      <c r="B108" s="6"/>
      <c r="C108" s="6"/>
      <c r="D108" s="6"/>
      <c r="E108" s="6"/>
      <c r="F108" s="6"/>
      <c r="G108" s="3" t="s">
        <v>11</v>
      </c>
      <c r="H108" s="3" t="s">
        <v>12</v>
      </c>
      <c r="I108" s="3" t="s">
        <v>13</v>
      </c>
      <c r="J108" s="3" t="s">
        <v>14</v>
      </c>
      <c r="K108" s="6"/>
      <c r="L108" s="6"/>
    </row>
    <row r="109" s="1" customFormat="1" spans="1:1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="1" customFormat="1" spans="1:13">
      <c r="A110" s="14">
        <v>45777</v>
      </c>
      <c r="B110" s="15">
        <v>20901</v>
      </c>
      <c r="C110" s="16" t="s">
        <v>62</v>
      </c>
      <c r="D110" s="56" t="s">
        <v>63</v>
      </c>
      <c r="E110" s="37" t="s">
        <v>64</v>
      </c>
      <c r="F110" s="38">
        <v>3546.3</v>
      </c>
      <c r="G110" s="39"/>
      <c r="H110" s="39"/>
      <c r="I110" s="26"/>
      <c r="J110" s="24">
        <v>0</v>
      </c>
      <c r="K110" s="24">
        <f>J110+F110</f>
        <v>3546.3</v>
      </c>
      <c r="L110" s="14">
        <v>45783</v>
      </c>
      <c r="M110" s="2"/>
    </row>
    <row r="111" s="1" customFormat="1" spans="1:13">
      <c r="A111" s="14"/>
      <c r="B111" s="15"/>
      <c r="C111" s="16"/>
      <c r="D111" s="17"/>
      <c r="E111" s="37"/>
      <c r="F111" s="38"/>
      <c r="G111" s="39"/>
      <c r="H111" s="39"/>
      <c r="I111" s="26"/>
      <c r="J111" s="24"/>
      <c r="K111" s="24"/>
      <c r="L111" s="14"/>
      <c r="M111" s="2"/>
    </row>
    <row r="112" s="1" customFormat="1" spans="6:11">
      <c r="F112" s="36">
        <f t="shared" ref="F112:K112" si="6">SUM(F110:F111)</f>
        <v>3546.3</v>
      </c>
      <c r="G112" s="2"/>
      <c r="H112" s="2"/>
      <c r="I112" s="2"/>
      <c r="J112" s="36">
        <f t="shared" si="6"/>
        <v>0</v>
      </c>
      <c r="K112" s="36">
        <f t="shared" si="6"/>
        <v>3546.3</v>
      </c>
    </row>
    <row r="114" s="1" customFormat="1" spans="1:4">
      <c r="A114" s="2" t="s">
        <v>21</v>
      </c>
      <c r="D114" s="2" t="s">
        <v>22</v>
      </c>
    </row>
    <row r="115" s="1" customFormat="1" spans="1:1">
      <c r="A115" s="2"/>
    </row>
    <row r="116" s="1" customFormat="1" spans="1:1">
      <c r="A116" s="2"/>
    </row>
    <row r="117" s="1" customFormat="1" spans="1:4">
      <c r="A117" s="2" t="s">
        <v>24</v>
      </c>
      <c r="D117" s="2" t="s">
        <v>25</v>
      </c>
    </row>
    <row r="118" s="1" customFormat="1" spans="1:4">
      <c r="A118" s="1" t="s">
        <v>27</v>
      </c>
      <c r="D118" s="1" t="s">
        <v>28</v>
      </c>
    </row>
  </sheetData>
  <mergeCells count="52">
    <mergeCell ref="G4:J4"/>
    <mergeCell ref="G42:J42"/>
    <mergeCell ref="G75:J75"/>
    <mergeCell ref="G107:J107"/>
    <mergeCell ref="A4:A6"/>
    <mergeCell ref="A42:A44"/>
    <mergeCell ref="A75:A77"/>
    <mergeCell ref="A107:A109"/>
    <mergeCell ref="B4:B6"/>
    <mergeCell ref="B42:B44"/>
    <mergeCell ref="B75:B77"/>
    <mergeCell ref="B107:B109"/>
    <mergeCell ref="C4:C6"/>
    <mergeCell ref="C42:C44"/>
    <mergeCell ref="C75:C77"/>
    <mergeCell ref="C107:C109"/>
    <mergeCell ref="D4:D6"/>
    <mergeCell ref="D42:D44"/>
    <mergeCell ref="D75:D77"/>
    <mergeCell ref="D107:D109"/>
    <mergeCell ref="E4:E6"/>
    <mergeCell ref="E42:E44"/>
    <mergeCell ref="E75:E77"/>
    <mergeCell ref="E107:E109"/>
    <mergeCell ref="F4:F6"/>
    <mergeCell ref="F42:F44"/>
    <mergeCell ref="F75:F77"/>
    <mergeCell ref="F107:F109"/>
    <mergeCell ref="G5:G6"/>
    <mergeCell ref="G43:G44"/>
    <mergeCell ref="G76:G77"/>
    <mergeCell ref="G108:G109"/>
    <mergeCell ref="H5:H6"/>
    <mergeCell ref="H43:H44"/>
    <mergeCell ref="H76:H77"/>
    <mergeCell ref="H108:H109"/>
    <mergeCell ref="I5:I6"/>
    <mergeCell ref="I43:I44"/>
    <mergeCell ref="I76:I77"/>
    <mergeCell ref="I108:I109"/>
    <mergeCell ref="J5:J6"/>
    <mergeCell ref="J43:J44"/>
    <mergeCell ref="J76:J77"/>
    <mergeCell ref="J108:J109"/>
    <mergeCell ref="K4:K6"/>
    <mergeCell ref="K42:K44"/>
    <mergeCell ref="K75:K77"/>
    <mergeCell ref="K107:K109"/>
    <mergeCell ref="L4:L6"/>
    <mergeCell ref="L42:L44"/>
    <mergeCell ref="L75:L77"/>
    <mergeCell ref="L107:L109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30" zoomScaleNormal="130" workbookViewId="0">
      <selection activeCell="A1" sqref="$A1:$XFD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45782</v>
      </c>
      <c r="B7" s="15">
        <v>20922</v>
      </c>
      <c r="C7" s="16" t="s">
        <v>65</v>
      </c>
      <c r="D7" s="17" t="s">
        <v>16</v>
      </c>
      <c r="E7" s="37">
        <v>60001</v>
      </c>
      <c r="F7" s="38"/>
      <c r="G7" s="39"/>
      <c r="H7" s="39"/>
      <c r="I7" s="26"/>
      <c r="J7" s="24">
        <v>21593</v>
      </c>
      <c r="K7" s="24">
        <f t="shared" ref="K7:K16" si="0">J7+F7</f>
        <v>21593</v>
      </c>
      <c r="L7" s="14">
        <v>45782</v>
      </c>
      <c r="M7" s="2"/>
    </row>
    <row r="8" s="1" customFormat="1" spans="1:13">
      <c r="A8" s="14">
        <v>45782</v>
      </c>
      <c r="B8" s="15">
        <v>20923</v>
      </c>
      <c r="C8" s="16" t="s">
        <v>66</v>
      </c>
      <c r="D8" s="17" t="s">
        <v>16</v>
      </c>
      <c r="E8" s="37">
        <v>60002</v>
      </c>
      <c r="F8" s="38">
        <v>140832.4</v>
      </c>
      <c r="G8" s="39"/>
      <c r="H8" s="39"/>
      <c r="I8" s="26"/>
      <c r="J8" s="24">
        <v>0</v>
      </c>
      <c r="K8" s="24">
        <f t="shared" si="0"/>
        <v>140832.4</v>
      </c>
      <c r="L8" s="14">
        <v>45782</v>
      </c>
      <c r="M8" s="2"/>
    </row>
    <row r="9" s="1" customFormat="1" spans="1:13">
      <c r="A9" s="14">
        <v>45782</v>
      </c>
      <c r="B9" s="15">
        <v>20924</v>
      </c>
      <c r="C9" s="16" t="s">
        <v>48</v>
      </c>
      <c r="D9" s="17" t="s">
        <v>16</v>
      </c>
      <c r="E9" s="37">
        <v>60005</v>
      </c>
      <c r="F9" s="38">
        <v>83748.6</v>
      </c>
      <c r="G9" s="39"/>
      <c r="H9" s="39"/>
      <c r="I9" s="26"/>
      <c r="J9" s="24">
        <v>0</v>
      </c>
      <c r="K9" s="24">
        <f t="shared" si="0"/>
        <v>83748.6</v>
      </c>
      <c r="L9" s="14">
        <v>45783</v>
      </c>
      <c r="M9" s="2"/>
    </row>
    <row r="10" s="1" customFormat="1" spans="1:13">
      <c r="A10" s="14">
        <v>45782</v>
      </c>
      <c r="B10" s="15">
        <v>20925</v>
      </c>
      <c r="C10" s="16" t="s">
        <v>67</v>
      </c>
      <c r="D10" s="17" t="s">
        <v>16</v>
      </c>
      <c r="E10" s="37">
        <v>60008</v>
      </c>
      <c r="F10" s="38">
        <v>20276.2</v>
      </c>
      <c r="G10" s="39"/>
      <c r="H10" s="39"/>
      <c r="I10" s="26"/>
      <c r="J10" s="24">
        <v>0</v>
      </c>
      <c r="K10" s="24">
        <f t="shared" si="0"/>
        <v>20276.2</v>
      </c>
      <c r="L10" s="14">
        <v>45783</v>
      </c>
      <c r="M10" s="2"/>
    </row>
    <row r="11" s="1" customFormat="1" spans="1:13">
      <c r="A11" s="14">
        <v>45782</v>
      </c>
      <c r="B11" s="15">
        <v>20925</v>
      </c>
      <c r="C11" s="16" t="s">
        <v>67</v>
      </c>
      <c r="D11" s="17" t="s">
        <v>68</v>
      </c>
      <c r="E11" s="37">
        <v>60008</v>
      </c>
      <c r="F11" s="38">
        <v>0.05</v>
      </c>
      <c r="G11" s="39"/>
      <c r="H11" s="39"/>
      <c r="I11" s="26"/>
      <c r="J11" s="24">
        <v>0</v>
      </c>
      <c r="K11" s="24">
        <f t="shared" si="0"/>
        <v>0.05</v>
      </c>
      <c r="L11" s="14">
        <v>45783</v>
      </c>
      <c r="M11" s="2"/>
    </row>
    <row r="12" s="1" customFormat="1" spans="1:13">
      <c r="A12" s="14">
        <v>45782</v>
      </c>
      <c r="B12" s="15">
        <v>20926</v>
      </c>
      <c r="C12" s="16" t="s">
        <v>69</v>
      </c>
      <c r="D12" s="17" t="s">
        <v>16</v>
      </c>
      <c r="E12" s="37">
        <v>60009</v>
      </c>
      <c r="F12" s="38"/>
      <c r="G12" s="39"/>
      <c r="H12" s="39"/>
      <c r="I12" s="26"/>
      <c r="J12" s="24">
        <v>21697.03</v>
      </c>
      <c r="K12" s="24">
        <f t="shared" si="0"/>
        <v>21697.03</v>
      </c>
      <c r="L12" s="14">
        <v>45783</v>
      </c>
      <c r="M12" s="2" t="s">
        <v>70</v>
      </c>
    </row>
    <row r="13" s="1" customFormat="1" spans="1:13">
      <c r="A13" s="14">
        <v>45782</v>
      </c>
      <c r="B13" s="15">
        <v>20927</v>
      </c>
      <c r="C13" s="16" t="s">
        <v>71</v>
      </c>
      <c r="D13" s="17" t="s">
        <v>16</v>
      </c>
      <c r="E13" s="37">
        <v>60011</v>
      </c>
      <c r="F13" s="38">
        <v>19716.3</v>
      </c>
      <c r="G13" s="39"/>
      <c r="H13" s="39"/>
      <c r="I13" s="26"/>
      <c r="J13" s="24">
        <v>0</v>
      </c>
      <c r="K13" s="24">
        <f t="shared" si="0"/>
        <v>19716.3</v>
      </c>
      <c r="L13" s="14">
        <v>45783</v>
      </c>
      <c r="M13" s="2"/>
    </row>
    <row r="14" s="1" customFormat="1" spans="1:13">
      <c r="A14" s="14">
        <v>45782</v>
      </c>
      <c r="B14" s="15">
        <v>20928</v>
      </c>
      <c r="C14" s="16" t="s">
        <v>72</v>
      </c>
      <c r="D14" s="17" t="s">
        <v>73</v>
      </c>
      <c r="E14" s="37">
        <v>59846</v>
      </c>
      <c r="F14" s="38">
        <v>24999.8</v>
      </c>
      <c r="G14" s="39"/>
      <c r="H14" s="39"/>
      <c r="I14" s="26"/>
      <c r="J14" s="24">
        <v>0</v>
      </c>
      <c r="K14" s="24">
        <f t="shared" si="0"/>
        <v>24999.8</v>
      </c>
      <c r="L14" s="14">
        <v>45783</v>
      </c>
      <c r="M14" s="2"/>
    </row>
    <row r="15" s="1" customFormat="1" spans="1:13">
      <c r="A15" s="14">
        <v>45782</v>
      </c>
      <c r="B15" s="15">
        <v>20928</v>
      </c>
      <c r="C15" s="16" t="s">
        <v>72</v>
      </c>
      <c r="D15" s="17" t="s">
        <v>68</v>
      </c>
      <c r="E15" s="37">
        <v>59846</v>
      </c>
      <c r="F15" s="38">
        <v>0.2</v>
      </c>
      <c r="G15" s="39"/>
      <c r="H15" s="39"/>
      <c r="I15" s="26"/>
      <c r="J15" s="24">
        <v>0</v>
      </c>
      <c r="K15" s="24">
        <f t="shared" si="0"/>
        <v>0.2</v>
      </c>
      <c r="L15" s="14">
        <v>45783</v>
      </c>
      <c r="M15" s="2"/>
    </row>
    <row r="16" s="1" customFormat="1" spans="1:13">
      <c r="A16" s="14">
        <v>45782</v>
      </c>
      <c r="B16" s="15">
        <v>20929</v>
      </c>
      <c r="C16" s="16" t="s">
        <v>74</v>
      </c>
      <c r="D16" s="17" t="s">
        <v>16</v>
      </c>
      <c r="E16" s="37">
        <v>59391</v>
      </c>
      <c r="F16" s="38">
        <v>16500</v>
      </c>
      <c r="G16" s="39"/>
      <c r="H16" s="39"/>
      <c r="I16" s="26"/>
      <c r="J16" s="24">
        <v>0</v>
      </c>
      <c r="K16" s="24">
        <f t="shared" si="0"/>
        <v>16500</v>
      </c>
      <c r="L16" s="14">
        <v>45783</v>
      </c>
      <c r="M16" s="2"/>
    </row>
    <row r="17" s="1" customFormat="1" spans="6:11">
      <c r="F17" s="36">
        <f>SUM(F7:F16)</f>
        <v>306073.55</v>
      </c>
      <c r="G17" s="2"/>
      <c r="H17" s="2"/>
      <c r="I17" s="2"/>
      <c r="J17" s="36">
        <f>SUM(J7:J16)</f>
        <v>43290.03</v>
      </c>
      <c r="K17" s="36">
        <f>SUM(K7:K16)</f>
        <v>349363.58</v>
      </c>
    </row>
    <row r="19" s="1" customFormat="1" spans="1:4">
      <c r="A19" s="2" t="s">
        <v>21</v>
      </c>
      <c r="D19" s="2" t="s">
        <v>22</v>
      </c>
    </row>
    <row r="20" s="1" customFormat="1" spans="1:1">
      <c r="A20" s="2"/>
    </row>
    <row r="21" s="1" customFormat="1" spans="1:1">
      <c r="A21" s="2"/>
    </row>
    <row r="22" s="1" customFormat="1" spans="1:4">
      <c r="A22" s="2" t="s">
        <v>24</v>
      </c>
      <c r="D22" s="2" t="s">
        <v>25</v>
      </c>
    </row>
    <row r="23" s="1" customFormat="1" spans="1:4">
      <c r="A23" s="1" t="s">
        <v>27</v>
      </c>
      <c r="D23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8"/>
  <sheetViews>
    <sheetView zoomScale="130" zoomScaleNormal="130" topLeftCell="A64" workbookViewId="0">
      <selection activeCell="C98" sqref="C9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45785</v>
      </c>
      <c r="B7" s="15">
        <v>20932</v>
      </c>
      <c r="C7" s="16" t="s">
        <v>38</v>
      </c>
      <c r="D7" s="17" t="s">
        <v>16</v>
      </c>
      <c r="E7" s="15">
        <v>59998</v>
      </c>
      <c r="F7" s="35">
        <v>101764.4</v>
      </c>
      <c r="G7" s="19"/>
      <c r="H7" s="19"/>
      <c r="I7" s="14"/>
      <c r="J7" s="35">
        <v>0</v>
      </c>
      <c r="K7" s="24">
        <f>F7+J7</f>
        <v>101764.4</v>
      </c>
      <c r="L7" s="14">
        <v>45785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101764.4</v>
      </c>
      <c r="G9" s="2"/>
      <c r="H9" s="2"/>
      <c r="I9" s="2"/>
      <c r="J9" s="40">
        <f t="shared" si="0"/>
        <v>0</v>
      </c>
      <c r="K9" s="36">
        <f t="shared" si="0"/>
        <v>101764.4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>
        <v>101</v>
      </c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>
        <v>1</v>
      </c>
      <c r="K15" s="44">
        <f t="shared" si="1"/>
        <v>101000</v>
      </c>
    </row>
    <row r="16" spans="1:11">
      <c r="A16" s="2"/>
      <c r="G16" s="2"/>
      <c r="I16" s="42">
        <v>200</v>
      </c>
      <c r="J16" s="43"/>
      <c r="K16" s="44">
        <f t="shared" si="1"/>
        <v>500</v>
      </c>
    </row>
    <row r="17" spans="1:11">
      <c r="A17" s="2"/>
      <c r="G17" s="2" t="s">
        <v>23</v>
      </c>
      <c r="I17" s="42">
        <v>100</v>
      </c>
      <c r="J17" s="43">
        <v>2</v>
      </c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>
        <v>1</v>
      </c>
      <c r="K18" s="44">
        <f t="shared" si="1"/>
        <v>200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50</v>
      </c>
    </row>
    <row r="20" spans="9:11">
      <c r="I20" s="42">
        <v>10</v>
      </c>
      <c r="J20" s="43">
        <v>1</v>
      </c>
      <c r="K20" s="44">
        <f t="shared" si="1"/>
        <v>0</v>
      </c>
    </row>
    <row r="21" spans="9:11">
      <c r="I21" s="42">
        <v>5</v>
      </c>
      <c r="J21" s="43"/>
      <c r="K21" s="44">
        <f t="shared" si="1"/>
        <v>10</v>
      </c>
    </row>
    <row r="22" spans="9:11">
      <c r="I22" s="42">
        <v>1</v>
      </c>
      <c r="J22" s="43">
        <v>4</v>
      </c>
      <c r="K22" s="44">
        <f t="shared" si="1"/>
        <v>0</v>
      </c>
    </row>
    <row r="23" spans="9:11">
      <c r="I23" s="42">
        <v>0.25</v>
      </c>
      <c r="J23" s="43">
        <v>1</v>
      </c>
      <c r="K23" s="44">
        <f t="shared" si="1"/>
        <v>4</v>
      </c>
    </row>
    <row r="24" spans="9:11">
      <c r="I24" s="45">
        <v>0.05</v>
      </c>
      <c r="J24" s="43">
        <v>3</v>
      </c>
      <c r="K24" s="44">
        <f t="shared" si="1"/>
        <v>0.25</v>
      </c>
    </row>
    <row r="25" spans="9:11">
      <c r="I25" s="2" t="s">
        <v>29</v>
      </c>
      <c r="K25" s="44">
        <f t="shared" si="1"/>
        <v>0.15</v>
      </c>
    </row>
    <row r="26" spans="9:11">
      <c r="I26" s="2" t="s">
        <v>30</v>
      </c>
      <c r="K26" s="46">
        <f>SUM(K14:K25)</f>
        <v>101764.4</v>
      </c>
    </row>
    <row r="27" spans="11:11">
      <c r="K27" s="47">
        <f>J9</f>
        <v>0</v>
      </c>
    </row>
    <row r="28" ht="9.75" spans="11:11">
      <c r="K28" s="48">
        <f>SUM(K26:K27)</f>
        <v>101764.4</v>
      </c>
    </row>
    <row r="29" ht="9.75"/>
    <row r="33" s="1" customFormat="1" spans="1:1">
      <c r="A33" s="2" t="s">
        <v>0</v>
      </c>
    </row>
    <row r="34" s="1" customFormat="1" spans="1:1">
      <c r="A34" s="2" t="s">
        <v>1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45784</v>
      </c>
      <c r="B39" s="15">
        <v>20931</v>
      </c>
      <c r="C39" s="16" t="s">
        <v>75</v>
      </c>
      <c r="D39" s="17" t="s">
        <v>40</v>
      </c>
      <c r="E39" s="37">
        <v>60010</v>
      </c>
      <c r="F39" s="38">
        <v>24376.2</v>
      </c>
      <c r="G39" s="39"/>
      <c r="H39" s="39"/>
      <c r="I39" s="26"/>
      <c r="J39" s="24">
        <v>0</v>
      </c>
      <c r="K39" s="24">
        <f t="shared" ref="K39:K44" si="2">J39+F39</f>
        <v>24376.2</v>
      </c>
      <c r="L39" s="14">
        <v>45784</v>
      </c>
      <c r="M39" s="2"/>
    </row>
    <row r="40" s="1" customFormat="1" spans="1:13">
      <c r="A40" s="14">
        <v>45785</v>
      </c>
      <c r="B40" s="15">
        <v>20934</v>
      </c>
      <c r="C40" s="16" t="s">
        <v>76</v>
      </c>
      <c r="D40" s="17" t="s">
        <v>16</v>
      </c>
      <c r="E40" s="37">
        <v>59299</v>
      </c>
      <c r="F40" s="38"/>
      <c r="G40" s="39"/>
      <c r="H40" s="39"/>
      <c r="I40" s="26"/>
      <c r="J40" s="24">
        <v>22156.599</v>
      </c>
      <c r="K40" s="24">
        <f t="shared" si="2"/>
        <v>22156.599</v>
      </c>
      <c r="L40" s="14">
        <v>45783</v>
      </c>
      <c r="M40" s="2" t="s">
        <v>77</v>
      </c>
    </row>
    <row r="41" s="1" customFormat="1" spans="1:13">
      <c r="A41" s="14">
        <v>45785</v>
      </c>
      <c r="B41" s="15">
        <v>20935</v>
      </c>
      <c r="C41" s="16" t="s">
        <v>78</v>
      </c>
      <c r="D41" s="17" t="s">
        <v>40</v>
      </c>
      <c r="E41" s="37">
        <v>59394</v>
      </c>
      <c r="F41" s="38">
        <v>13700</v>
      </c>
      <c r="G41" s="39"/>
      <c r="H41" s="39"/>
      <c r="I41" s="26"/>
      <c r="J41" s="24">
        <v>0</v>
      </c>
      <c r="K41" s="24">
        <f t="shared" si="2"/>
        <v>13700</v>
      </c>
      <c r="L41" s="14">
        <v>45784</v>
      </c>
      <c r="M41" s="2"/>
    </row>
    <row r="42" s="1" customFormat="1" spans="1:13">
      <c r="A42" s="14">
        <v>45785</v>
      </c>
      <c r="B42" s="15">
        <v>20936</v>
      </c>
      <c r="C42" s="16" t="s">
        <v>79</v>
      </c>
      <c r="D42" s="17" t="s">
        <v>16</v>
      </c>
      <c r="E42" s="37">
        <v>59953</v>
      </c>
      <c r="F42" s="38"/>
      <c r="G42" s="39"/>
      <c r="H42" s="39"/>
      <c r="I42" s="26"/>
      <c r="J42" s="24">
        <v>259533.4</v>
      </c>
      <c r="K42" s="24">
        <f t="shared" si="2"/>
        <v>259533.4</v>
      </c>
      <c r="L42" s="14">
        <v>45784</v>
      </c>
      <c r="M42" s="2"/>
    </row>
    <row r="43" s="1" customFormat="1" spans="1:13">
      <c r="A43" s="14">
        <v>45785</v>
      </c>
      <c r="B43" s="15">
        <v>20937</v>
      </c>
      <c r="C43" s="16" t="s">
        <v>80</v>
      </c>
      <c r="D43" s="17" t="s">
        <v>40</v>
      </c>
      <c r="E43" s="37">
        <v>59786</v>
      </c>
      <c r="F43" s="38">
        <v>42132.2</v>
      </c>
      <c r="G43" s="39"/>
      <c r="H43" s="39"/>
      <c r="I43" s="26"/>
      <c r="J43" s="24">
        <v>0</v>
      </c>
      <c r="K43" s="24">
        <f t="shared" si="2"/>
        <v>42132.2</v>
      </c>
      <c r="L43" s="14">
        <v>45784</v>
      </c>
      <c r="M43" s="2"/>
    </row>
    <row r="44" s="1" customFormat="1" spans="1:13">
      <c r="A44" s="14">
        <v>45785</v>
      </c>
      <c r="B44" s="15">
        <v>20937</v>
      </c>
      <c r="C44" s="16" t="s">
        <v>80</v>
      </c>
      <c r="D44" s="17" t="s">
        <v>16</v>
      </c>
      <c r="E44" s="37">
        <v>59797</v>
      </c>
      <c r="F44" s="38">
        <v>60286.1</v>
      </c>
      <c r="G44" s="39"/>
      <c r="H44" s="39"/>
      <c r="I44" s="26"/>
      <c r="J44" s="24">
        <v>0</v>
      </c>
      <c r="K44" s="24">
        <f t="shared" si="2"/>
        <v>60286.1</v>
      </c>
      <c r="L44" s="14">
        <v>45784</v>
      </c>
      <c r="M44" s="2"/>
    </row>
    <row r="45" s="1" customFormat="1" spans="6:11">
      <c r="F45" s="36">
        <f>SUM(F39:F44)</f>
        <v>140494.5</v>
      </c>
      <c r="G45" s="2"/>
      <c r="H45" s="2"/>
      <c r="I45" s="2"/>
      <c r="J45" s="36">
        <f>SUM(J39:J44)</f>
        <v>281689.999</v>
      </c>
      <c r="K45" s="36">
        <f>SUM(K39:K44)</f>
        <v>422184.499</v>
      </c>
    </row>
    <row r="47" s="1" customFormat="1" spans="1:4">
      <c r="A47" s="2" t="s">
        <v>21</v>
      </c>
      <c r="D47" s="2" t="s">
        <v>22</v>
      </c>
    </row>
    <row r="48" s="1" customFormat="1" spans="1:1">
      <c r="A48" s="2"/>
    </row>
    <row r="49" s="1" customFormat="1" spans="1:1">
      <c r="A49" s="2"/>
    </row>
    <row r="50" s="1" customFormat="1" spans="1:4">
      <c r="A50" s="2" t="s">
        <v>24</v>
      </c>
      <c r="D50" s="2" t="s">
        <v>25</v>
      </c>
    </row>
    <row r="51" s="1" customFormat="1" spans="1:4">
      <c r="A51" s="1" t="s">
        <v>27</v>
      </c>
      <c r="D51" s="1" t="s">
        <v>28</v>
      </c>
    </row>
    <row r="58" spans="1:1">
      <c r="A58" s="2" t="s">
        <v>0</v>
      </c>
    </row>
    <row r="59" spans="1:1">
      <c r="A59" s="2" t="s">
        <v>1</v>
      </c>
    </row>
    <row r="61" spans="1:12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  <c r="G61" s="4" t="s">
        <v>8</v>
      </c>
      <c r="H61" s="5"/>
      <c r="I61" s="5"/>
      <c r="J61" s="22"/>
      <c r="K61" s="3" t="s">
        <v>9</v>
      </c>
      <c r="L61" s="3" t="s">
        <v>10</v>
      </c>
    </row>
    <row r="62" spans="1:12">
      <c r="A62" s="6"/>
      <c r="B62" s="6"/>
      <c r="C62" s="6"/>
      <c r="D62" s="6"/>
      <c r="E62" s="6"/>
      <c r="F62" s="6"/>
      <c r="G62" s="3" t="s">
        <v>11</v>
      </c>
      <c r="H62" s="3" t="s">
        <v>12</v>
      </c>
      <c r="I62" s="3" t="s">
        <v>13</v>
      </c>
      <c r="J62" s="3" t="s">
        <v>14</v>
      </c>
      <c r="K62" s="6"/>
      <c r="L62" s="6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3">
      <c r="A64" s="14">
        <v>45785</v>
      </c>
      <c r="B64" s="15">
        <v>20933</v>
      </c>
      <c r="C64" s="16" t="s">
        <v>81</v>
      </c>
      <c r="D64" s="17" t="s">
        <v>16</v>
      </c>
      <c r="E64" s="15">
        <v>59991</v>
      </c>
      <c r="F64" s="35">
        <v>35028</v>
      </c>
      <c r="G64" s="19"/>
      <c r="H64" s="19"/>
      <c r="I64" s="14"/>
      <c r="J64" s="35">
        <v>0</v>
      </c>
      <c r="K64" s="24">
        <f>F64+J64</f>
        <v>35028</v>
      </c>
      <c r="L64" s="14">
        <v>45786</v>
      </c>
      <c r="M64" s="2"/>
    </row>
    <row r="65" spans="1:13">
      <c r="A65" s="14"/>
      <c r="B65" s="15"/>
      <c r="C65" s="16"/>
      <c r="D65" s="17"/>
      <c r="E65" s="15"/>
      <c r="F65" s="35"/>
      <c r="G65" s="19"/>
      <c r="H65" s="19"/>
      <c r="I65" s="14"/>
      <c r="J65" s="35"/>
      <c r="K65" s="24"/>
      <c r="L65" s="14"/>
      <c r="M65" s="2"/>
    </row>
    <row r="66" spans="6:11">
      <c r="F66" s="36">
        <f t="shared" ref="F66:K66" si="3">SUM(F64:F65)</f>
        <v>35028</v>
      </c>
      <c r="G66" s="2"/>
      <c r="H66" s="2"/>
      <c r="I66" s="2"/>
      <c r="J66" s="40">
        <f t="shared" si="3"/>
        <v>0</v>
      </c>
      <c r="K66" s="36">
        <f t="shared" si="3"/>
        <v>35028</v>
      </c>
    </row>
    <row r="67" spans="6:11">
      <c r="F67" s="36"/>
      <c r="G67" s="2"/>
      <c r="H67" s="2"/>
      <c r="I67" s="2"/>
      <c r="J67" s="36"/>
      <c r="K67" s="36"/>
    </row>
    <row r="68" spans="6:11">
      <c r="F68" s="36"/>
      <c r="I68" s="1" t="s">
        <v>13</v>
      </c>
      <c r="K68" s="36"/>
    </row>
    <row r="69" spans="8:10">
      <c r="H69" s="2" t="s">
        <v>17</v>
      </c>
      <c r="J69" s="41" t="s">
        <v>18</v>
      </c>
    </row>
    <row r="70" spans="11:11">
      <c r="K70" s="41" t="s">
        <v>19</v>
      </c>
    </row>
    <row r="71" spans="7:11">
      <c r="G71" s="2" t="s">
        <v>20</v>
      </c>
      <c r="I71" s="42">
        <v>1000</v>
      </c>
      <c r="J71" s="43">
        <v>35</v>
      </c>
      <c r="K71" s="44">
        <f t="shared" ref="K71:K82" si="4">J70*I70</f>
        <v>0</v>
      </c>
    </row>
    <row r="72" spans="1:11">
      <c r="A72" s="2" t="s">
        <v>21</v>
      </c>
      <c r="D72" s="2" t="s">
        <v>22</v>
      </c>
      <c r="G72" s="2"/>
      <c r="I72" s="42">
        <v>500</v>
      </c>
      <c r="J72" s="43"/>
      <c r="K72" s="44">
        <f t="shared" si="4"/>
        <v>35000</v>
      </c>
    </row>
    <row r="73" spans="1:11">
      <c r="A73" s="2"/>
      <c r="G73" s="2"/>
      <c r="I73" s="42">
        <v>200</v>
      </c>
      <c r="J73" s="43"/>
      <c r="K73" s="44">
        <f t="shared" si="4"/>
        <v>0</v>
      </c>
    </row>
    <row r="74" spans="1:11">
      <c r="A74" s="2"/>
      <c r="G74" s="2" t="s">
        <v>23</v>
      </c>
      <c r="I74" s="42">
        <v>100</v>
      </c>
      <c r="J74" s="43"/>
      <c r="K74" s="44">
        <f t="shared" si="4"/>
        <v>0</v>
      </c>
    </row>
    <row r="75" spans="1:11">
      <c r="A75" s="2" t="s">
        <v>24</v>
      </c>
      <c r="D75" s="2" t="s">
        <v>25</v>
      </c>
      <c r="G75" s="1" t="s">
        <v>26</v>
      </c>
      <c r="I75" s="42">
        <v>50</v>
      </c>
      <c r="J75" s="43"/>
      <c r="K75" s="44">
        <f t="shared" si="4"/>
        <v>0</v>
      </c>
    </row>
    <row r="76" spans="1:11">
      <c r="A76" s="1" t="s">
        <v>27</v>
      </c>
      <c r="D76" s="1" t="s">
        <v>28</v>
      </c>
      <c r="I76" s="42">
        <v>20</v>
      </c>
      <c r="J76" s="43"/>
      <c r="K76" s="44">
        <f t="shared" si="4"/>
        <v>0</v>
      </c>
    </row>
    <row r="77" spans="9:11">
      <c r="I77" s="42">
        <v>10</v>
      </c>
      <c r="J77" s="43">
        <v>2</v>
      </c>
      <c r="K77" s="44">
        <f t="shared" si="4"/>
        <v>0</v>
      </c>
    </row>
    <row r="78" spans="9:11">
      <c r="I78" s="42">
        <v>5</v>
      </c>
      <c r="J78" s="43">
        <v>1</v>
      </c>
      <c r="K78" s="44">
        <f t="shared" si="4"/>
        <v>20</v>
      </c>
    </row>
    <row r="79" spans="9:11">
      <c r="I79" s="42">
        <v>1</v>
      </c>
      <c r="J79" s="43">
        <v>3</v>
      </c>
      <c r="K79" s="44">
        <f t="shared" si="4"/>
        <v>5</v>
      </c>
    </row>
    <row r="80" spans="9:11">
      <c r="I80" s="42">
        <v>0.25</v>
      </c>
      <c r="J80" s="43"/>
      <c r="K80" s="44">
        <f t="shared" si="4"/>
        <v>3</v>
      </c>
    </row>
    <row r="81" spans="9:11">
      <c r="I81" s="45">
        <v>0.05</v>
      </c>
      <c r="J81" s="43"/>
      <c r="K81" s="44">
        <f t="shared" si="4"/>
        <v>0</v>
      </c>
    </row>
    <row r="82" spans="9:11">
      <c r="I82" s="2" t="s">
        <v>29</v>
      </c>
      <c r="K82" s="44">
        <f t="shared" si="4"/>
        <v>0</v>
      </c>
    </row>
    <row r="83" spans="9:11">
      <c r="I83" s="2" t="s">
        <v>30</v>
      </c>
      <c r="K83" s="46">
        <f>SUM(K71:K82)</f>
        <v>35028</v>
      </c>
    </row>
    <row r="84" spans="11:11">
      <c r="K84" s="47">
        <f>J66</f>
        <v>0</v>
      </c>
    </row>
    <row r="85" ht="9.75" spans="11:11">
      <c r="K85" s="48">
        <f>SUM(K83:K84)</f>
        <v>35028</v>
      </c>
    </row>
    <row r="86" ht="9.75"/>
    <row r="90" s="1" customFormat="1" spans="1:1">
      <c r="A90" s="2" t="s">
        <v>0</v>
      </c>
    </row>
    <row r="91" s="1" customFormat="1" spans="1:1">
      <c r="A91" s="2" t="s">
        <v>1</v>
      </c>
    </row>
    <row r="93" s="1" customFormat="1" spans="1:12">
      <c r="A93" s="3" t="s">
        <v>2</v>
      </c>
      <c r="B93" s="3" t="s">
        <v>3</v>
      </c>
      <c r="C93" s="3" t="s">
        <v>4</v>
      </c>
      <c r="D93" s="3" t="s">
        <v>5</v>
      </c>
      <c r="E93" s="3" t="s">
        <v>6</v>
      </c>
      <c r="F93" s="3" t="s">
        <v>7</v>
      </c>
      <c r="G93" s="4" t="s">
        <v>8</v>
      </c>
      <c r="H93" s="5"/>
      <c r="I93" s="5"/>
      <c r="J93" s="22"/>
      <c r="K93" s="3" t="s">
        <v>9</v>
      </c>
      <c r="L93" s="3" t="s">
        <v>10</v>
      </c>
    </row>
    <row r="94" s="1" customFormat="1" spans="1:12">
      <c r="A94" s="6"/>
      <c r="B94" s="6"/>
      <c r="C94" s="6"/>
      <c r="D94" s="6"/>
      <c r="E94" s="6"/>
      <c r="F94" s="6"/>
      <c r="G94" s="3" t="s">
        <v>11</v>
      </c>
      <c r="H94" s="3" t="s">
        <v>12</v>
      </c>
      <c r="I94" s="3" t="s">
        <v>13</v>
      </c>
      <c r="J94" s="3" t="s">
        <v>14</v>
      </c>
      <c r="K94" s="6"/>
      <c r="L94" s="6"/>
    </row>
    <row r="95" s="1" customFormat="1" spans="1:1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="1" customFormat="1" spans="1:13">
      <c r="A96" s="14">
        <v>45785</v>
      </c>
      <c r="B96" s="15">
        <v>20938</v>
      </c>
      <c r="C96" s="16" t="s">
        <v>82</v>
      </c>
      <c r="D96" s="17" t="s">
        <v>40</v>
      </c>
      <c r="E96" s="37">
        <v>60004</v>
      </c>
      <c r="F96" s="38">
        <v>12180.96</v>
      </c>
      <c r="G96" s="39"/>
      <c r="H96" s="39"/>
      <c r="I96" s="26"/>
      <c r="J96" s="24">
        <v>0</v>
      </c>
      <c r="K96" s="24">
        <f t="shared" ref="K96:K101" si="5">J96+F96</f>
        <v>12180.96</v>
      </c>
      <c r="L96" s="14">
        <v>45785</v>
      </c>
      <c r="M96" s="2" t="s">
        <v>83</v>
      </c>
    </row>
    <row r="97" s="1" customFormat="1" spans="1:13">
      <c r="A97" s="14">
        <v>45785</v>
      </c>
      <c r="B97" s="15">
        <v>20939</v>
      </c>
      <c r="C97" s="16" t="s">
        <v>84</v>
      </c>
      <c r="D97" s="17" t="s">
        <v>16</v>
      </c>
      <c r="E97" s="37">
        <v>60018</v>
      </c>
      <c r="F97" s="38">
        <v>67788.6</v>
      </c>
      <c r="G97" s="39"/>
      <c r="H97" s="39"/>
      <c r="I97" s="26"/>
      <c r="J97" s="24">
        <v>0</v>
      </c>
      <c r="K97" s="24">
        <f t="shared" si="5"/>
        <v>67788.6</v>
      </c>
      <c r="L97" s="14">
        <v>45785</v>
      </c>
      <c r="M97" s="2"/>
    </row>
    <row r="98" s="1" customFormat="1" spans="1:13">
      <c r="A98" s="14">
        <v>45785</v>
      </c>
      <c r="B98" s="15">
        <v>20940</v>
      </c>
      <c r="C98" s="16" t="s">
        <v>48</v>
      </c>
      <c r="D98" s="17" t="s">
        <v>16</v>
      </c>
      <c r="E98" s="37">
        <v>60019</v>
      </c>
      <c r="F98" s="38">
        <v>7795</v>
      </c>
      <c r="G98" s="39"/>
      <c r="H98" s="39"/>
      <c r="I98" s="26"/>
      <c r="J98" s="24">
        <v>0</v>
      </c>
      <c r="K98" s="24">
        <f t="shared" si="5"/>
        <v>7795</v>
      </c>
      <c r="L98" s="14">
        <v>45785</v>
      </c>
      <c r="M98" s="2"/>
    </row>
    <row r="99" s="1" customFormat="1" spans="1:13">
      <c r="A99" s="14">
        <v>45785</v>
      </c>
      <c r="B99" s="15">
        <v>20941</v>
      </c>
      <c r="C99" s="16" t="s">
        <v>85</v>
      </c>
      <c r="D99" s="17" t="s">
        <v>16</v>
      </c>
      <c r="E99" s="37">
        <v>60020</v>
      </c>
      <c r="F99" s="38">
        <v>26916.2</v>
      </c>
      <c r="G99" s="39"/>
      <c r="H99" s="39"/>
      <c r="I99" s="26"/>
      <c r="J99" s="24">
        <v>0</v>
      </c>
      <c r="K99" s="24">
        <f t="shared" si="5"/>
        <v>26916.2</v>
      </c>
      <c r="L99" s="14">
        <v>45785</v>
      </c>
      <c r="M99" s="2"/>
    </row>
    <row r="100" s="1" customFormat="1" spans="1:13">
      <c r="A100" s="14">
        <v>45785</v>
      </c>
      <c r="B100" s="15">
        <v>20942</v>
      </c>
      <c r="C100" s="16" t="s">
        <v>86</v>
      </c>
      <c r="D100" s="17" t="s">
        <v>40</v>
      </c>
      <c r="E100" s="37">
        <v>60021</v>
      </c>
      <c r="F100" s="38">
        <v>35808.2</v>
      </c>
      <c r="G100" s="39"/>
      <c r="H100" s="39"/>
      <c r="I100" s="26"/>
      <c r="J100" s="24">
        <v>0</v>
      </c>
      <c r="K100" s="24">
        <f t="shared" si="5"/>
        <v>35808.2</v>
      </c>
      <c r="L100" s="14">
        <v>45785</v>
      </c>
      <c r="M100" s="2"/>
    </row>
    <row r="101" s="1" customFormat="1" spans="1:13">
      <c r="A101" s="14">
        <v>45785</v>
      </c>
      <c r="B101" s="15">
        <v>20943</v>
      </c>
      <c r="C101" s="16" t="s">
        <v>87</v>
      </c>
      <c r="D101" s="17" t="s">
        <v>40</v>
      </c>
      <c r="E101" s="37">
        <v>60023</v>
      </c>
      <c r="F101" s="38">
        <v>34996.2</v>
      </c>
      <c r="G101" s="39"/>
      <c r="H101" s="39"/>
      <c r="I101" s="26"/>
      <c r="J101" s="24">
        <v>0</v>
      </c>
      <c r="K101" s="24">
        <f t="shared" si="5"/>
        <v>34996.2</v>
      </c>
      <c r="L101" s="14">
        <v>45785</v>
      </c>
      <c r="M101" s="2"/>
    </row>
    <row r="102" s="1" customFormat="1" spans="6:11">
      <c r="F102" s="36">
        <f t="shared" ref="F102:K102" si="6">SUM(F96:F101)</f>
        <v>185485.16</v>
      </c>
      <c r="G102" s="2"/>
      <c r="H102" s="2"/>
      <c r="I102" s="2"/>
      <c r="J102" s="36">
        <f t="shared" si="6"/>
        <v>0</v>
      </c>
      <c r="K102" s="36">
        <f t="shared" si="6"/>
        <v>185485.16</v>
      </c>
    </row>
    <row r="104" s="1" customFormat="1" spans="1:4">
      <c r="A104" s="2" t="s">
        <v>21</v>
      </c>
      <c r="D104" s="2" t="s">
        <v>22</v>
      </c>
    </row>
    <row r="105" s="1" customFormat="1" spans="1:1">
      <c r="A105" s="2"/>
    </row>
    <row r="106" s="1" customFormat="1" spans="1:1">
      <c r="A106" s="2"/>
    </row>
    <row r="107" s="1" customFormat="1" spans="1:4">
      <c r="A107" s="2" t="s">
        <v>24</v>
      </c>
      <c r="D107" s="2" t="s">
        <v>25</v>
      </c>
    </row>
    <row r="108" s="1" customFormat="1" spans="1:4">
      <c r="A108" s="1" t="s">
        <v>27</v>
      </c>
      <c r="D108" s="1" t="s">
        <v>28</v>
      </c>
    </row>
  </sheetData>
  <mergeCells count="52">
    <mergeCell ref="G4:J4"/>
    <mergeCell ref="G36:J36"/>
    <mergeCell ref="G61:J61"/>
    <mergeCell ref="G93:J93"/>
    <mergeCell ref="A4:A6"/>
    <mergeCell ref="A36:A38"/>
    <mergeCell ref="A61:A63"/>
    <mergeCell ref="A93:A95"/>
    <mergeCell ref="B4:B6"/>
    <mergeCell ref="B36:B38"/>
    <mergeCell ref="B61:B63"/>
    <mergeCell ref="B93:B95"/>
    <mergeCell ref="C4:C6"/>
    <mergeCell ref="C36:C38"/>
    <mergeCell ref="C61:C63"/>
    <mergeCell ref="C93:C95"/>
    <mergeCell ref="D4:D6"/>
    <mergeCell ref="D36:D38"/>
    <mergeCell ref="D61:D63"/>
    <mergeCell ref="D93:D95"/>
    <mergeCell ref="E4:E6"/>
    <mergeCell ref="E36:E38"/>
    <mergeCell ref="E61:E63"/>
    <mergeCell ref="E93:E95"/>
    <mergeCell ref="F4:F6"/>
    <mergeCell ref="F36:F38"/>
    <mergeCell ref="F61:F63"/>
    <mergeCell ref="F93:F95"/>
    <mergeCell ref="G5:G6"/>
    <mergeCell ref="G37:G38"/>
    <mergeCell ref="G62:G63"/>
    <mergeCell ref="G94:G95"/>
    <mergeCell ref="H5:H6"/>
    <mergeCell ref="H37:H38"/>
    <mergeCell ref="H62:H63"/>
    <mergeCell ref="H94:H95"/>
    <mergeCell ref="I5:I6"/>
    <mergeCell ref="I37:I38"/>
    <mergeCell ref="I62:I63"/>
    <mergeCell ref="I94:I95"/>
    <mergeCell ref="J5:J6"/>
    <mergeCell ref="J37:J38"/>
    <mergeCell ref="J62:J63"/>
    <mergeCell ref="J94:J95"/>
    <mergeCell ref="K4:K6"/>
    <mergeCell ref="K36:K38"/>
    <mergeCell ref="K61:K63"/>
    <mergeCell ref="K93:K95"/>
    <mergeCell ref="L4:L6"/>
    <mergeCell ref="L36:L38"/>
    <mergeCell ref="L61:L63"/>
    <mergeCell ref="L93:L95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8"/>
  <sheetViews>
    <sheetView zoomScale="130" zoomScaleNormal="130" topLeftCell="A80" workbookViewId="0">
      <selection activeCell="D87" sqref="D8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45785</v>
      </c>
      <c r="B7" s="15">
        <v>20590</v>
      </c>
      <c r="C7" s="16" t="s">
        <v>88</v>
      </c>
      <c r="D7" s="17" t="s">
        <v>16</v>
      </c>
      <c r="E7" s="15">
        <v>60006</v>
      </c>
      <c r="F7" s="35">
        <v>21076.2</v>
      </c>
      <c r="G7" s="19"/>
      <c r="H7" s="19"/>
      <c r="I7" s="14"/>
      <c r="J7" s="35">
        <v>0</v>
      </c>
      <c r="K7" s="24">
        <f>F7+J7</f>
        <v>21076.2</v>
      </c>
      <c r="L7" s="14">
        <v>45786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21076.2</v>
      </c>
      <c r="G9" s="2"/>
      <c r="H9" s="2"/>
      <c r="I9" s="2"/>
      <c r="J9" s="40">
        <f t="shared" si="0"/>
        <v>0</v>
      </c>
      <c r="K9" s="36">
        <f t="shared" si="0"/>
        <v>21076.2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>
        <v>21</v>
      </c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21000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>
        <v>1</v>
      </c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>
        <v>1</v>
      </c>
      <c r="K19" s="44">
        <f t="shared" si="1"/>
        <v>50</v>
      </c>
    </row>
    <row r="20" spans="9:11">
      <c r="I20" s="42">
        <v>10</v>
      </c>
      <c r="J20" s="43"/>
      <c r="K20" s="44">
        <f t="shared" si="1"/>
        <v>20</v>
      </c>
    </row>
    <row r="21" spans="9:11">
      <c r="I21" s="42">
        <v>5</v>
      </c>
      <c r="J21" s="43">
        <v>1</v>
      </c>
      <c r="K21" s="44">
        <f t="shared" si="1"/>
        <v>0</v>
      </c>
    </row>
    <row r="22" spans="9:11">
      <c r="I22" s="42">
        <v>1</v>
      </c>
      <c r="J22" s="43">
        <v>1</v>
      </c>
      <c r="K22" s="44">
        <f t="shared" si="1"/>
        <v>5</v>
      </c>
    </row>
    <row r="23" spans="9:11">
      <c r="I23" s="42">
        <v>0.25</v>
      </c>
      <c r="J23" s="43"/>
      <c r="K23" s="44">
        <f t="shared" si="1"/>
        <v>1</v>
      </c>
    </row>
    <row r="24" spans="9:11">
      <c r="I24" s="45">
        <v>0.05</v>
      </c>
      <c r="J24" s="43">
        <v>4</v>
      </c>
      <c r="K24" s="44">
        <f t="shared" si="1"/>
        <v>0</v>
      </c>
    </row>
    <row r="25" spans="9:11">
      <c r="I25" s="2" t="s">
        <v>29</v>
      </c>
      <c r="K25" s="44">
        <f t="shared" si="1"/>
        <v>0.2</v>
      </c>
    </row>
    <row r="26" spans="9:11">
      <c r="I26" s="2" t="s">
        <v>30</v>
      </c>
      <c r="K26" s="46">
        <f>SUM(K14:K25)</f>
        <v>21076.2</v>
      </c>
    </row>
    <row r="27" spans="11:11">
      <c r="K27" s="47">
        <f>J9</f>
        <v>0</v>
      </c>
    </row>
    <row r="28" ht="9.75" spans="11:11">
      <c r="K28" s="48">
        <f>SUM(K26:K27)</f>
        <v>21076.2</v>
      </c>
    </row>
    <row r="29" ht="9.75"/>
    <row r="41" spans="1:1">
      <c r="A41" s="2" t="s">
        <v>0</v>
      </c>
    </row>
    <row r="42" spans="1:1">
      <c r="A42" s="2" t="s">
        <v>89</v>
      </c>
    </row>
    <row r="44" spans="1:12">
      <c r="A44" s="3" t="s">
        <v>2</v>
      </c>
      <c r="B44" s="3" t="s">
        <v>3</v>
      </c>
      <c r="C44" s="3" t="s">
        <v>4</v>
      </c>
      <c r="D44" s="3" t="s">
        <v>5</v>
      </c>
      <c r="E44" s="3" t="s">
        <v>6</v>
      </c>
      <c r="F44" s="3" t="s">
        <v>7</v>
      </c>
      <c r="G44" s="4" t="s">
        <v>8</v>
      </c>
      <c r="H44" s="5"/>
      <c r="I44" s="5"/>
      <c r="J44" s="22"/>
      <c r="K44" s="3" t="s">
        <v>9</v>
      </c>
      <c r="L44" s="3" t="s">
        <v>10</v>
      </c>
    </row>
    <row r="45" spans="1:12">
      <c r="A45" s="6"/>
      <c r="B45" s="6"/>
      <c r="C45" s="6"/>
      <c r="D45" s="6"/>
      <c r="E45" s="6"/>
      <c r="F45" s="6"/>
      <c r="G45" s="3" t="s">
        <v>11</v>
      </c>
      <c r="H45" s="3" t="s">
        <v>12</v>
      </c>
      <c r="I45" s="3" t="s">
        <v>13</v>
      </c>
      <c r="J45" s="3" t="s">
        <v>14</v>
      </c>
      <c r="K45" s="6"/>
      <c r="L45" s="6"/>
    </row>
    <row r="46" spans="1:1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3">
      <c r="A47" s="14">
        <v>45785</v>
      </c>
      <c r="B47" s="15">
        <v>18898</v>
      </c>
      <c r="C47" s="16" t="s">
        <v>90</v>
      </c>
      <c r="D47" s="17" t="s">
        <v>16</v>
      </c>
      <c r="E47" s="15">
        <v>59992</v>
      </c>
      <c r="F47" s="35"/>
      <c r="G47" s="19" t="s">
        <v>91</v>
      </c>
      <c r="H47" s="19">
        <v>81552</v>
      </c>
      <c r="I47" s="14">
        <v>45784</v>
      </c>
      <c r="J47" s="35">
        <v>53941.04</v>
      </c>
      <c r="K47" s="24">
        <f>F47+J47</f>
        <v>53941.04</v>
      </c>
      <c r="L47" s="14">
        <v>45786</v>
      </c>
      <c r="M47" s="2" t="s">
        <v>92</v>
      </c>
    </row>
    <row r="48" spans="1:13">
      <c r="A48" s="14">
        <v>45785</v>
      </c>
      <c r="B48" s="15">
        <v>18901</v>
      </c>
      <c r="C48" s="16" t="s">
        <v>93</v>
      </c>
      <c r="D48" s="17" t="s">
        <v>16</v>
      </c>
      <c r="E48" s="15">
        <v>59981</v>
      </c>
      <c r="F48" s="35"/>
      <c r="G48" s="19" t="s">
        <v>91</v>
      </c>
      <c r="H48" s="19">
        <v>81583</v>
      </c>
      <c r="I48" s="14">
        <v>45785</v>
      </c>
      <c r="J48" s="35">
        <v>48641.39</v>
      </c>
      <c r="K48" s="24">
        <f>F48+J48</f>
        <v>48641.39</v>
      </c>
      <c r="L48" s="14">
        <v>45786</v>
      </c>
      <c r="M48" s="2" t="s">
        <v>94</v>
      </c>
    </row>
    <row r="49" spans="6:11">
      <c r="F49" s="36">
        <f>SUM(F47:F48)</f>
        <v>0</v>
      </c>
      <c r="G49" s="2"/>
      <c r="H49" s="2"/>
      <c r="I49" s="2"/>
      <c r="J49" s="40">
        <f>SUM(J47:J48)</f>
        <v>102582.43</v>
      </c>
      <c r="K49" s="36">
        <f>SUM(K47:K48)</f>
        <v>102582.43</v>
      </c>
    </row>
    <row r="50" spans="6:11">
      <c r="F50" s="36"/>
      <c r="G50" s="2"/>
      <c r="H50" s="2"/>
      <c r="I50" s="2"/>
      <c r="J50" s="36"/>
      <c r="K50" s="36"/>
    </row>
    <row r="51" spans="6:11">
      <c r="F51" s="36"/>
      <c r="I51" s="1" t="s">
        <v>13</v>
      </c>
      <c r="K51" s="36"/>
    </row>
    <row r="52" spans="8:10">
      <c r="H52" s="2" t="s">
        <v>17</v>
      </c>
      <c r="J52" s="41" t="s">
        <v>18</v>
      </c>
    </row>
    <row r="53" spans="11:11">
      <c r="K53" s="41" t="s">
        <v>19</v>
      </c>
    </row>
    <row r="54" spans="7:11">
      <c r="G54" s="2" t="s">
        <v>20</v>
      </c>
      <c r="I54" s="42">
        <v>1000</v>
      </c>
      <c r="J54" s="43"/>
      <c r="K54" s="44">
        <f t="shared" ref="K54:K65" si="2">J53*I53</f>
        <v>0</v>
      </c>
    </row>
    <row r="55" spans="1:11">
      <c r="A55" s="2" t="s">
        <v>21</v>
      </c>
      <c r="D55" s="2" t="s">
        <v>22</v>
      </c>
      <c r="G55" s="2"/>
      <c r="I55" s="42">
        <v>500</v>
      </c>
      <c r="J55" s="43"/>
      <c r="K55" s="44">
        <f t="shared" si="2"/>
        <v>0</v>
      </c>
    </row>
    <row r="56" spans="1:11">
      <c r="A56" s="2"/>
      <c r="G56" s="2"/>
      <c r="I56" s="42">
        <v>200</v>
      </c>
      <c r="J56" s="43"/>
      <c r="K56" s="44">
        <f t="shared" si="2"/>
        <v>0</v>
      </c>
    </row>
    <row r="57" spans="1:11">
      <c r="A57" s="2"/>
      <c r="G57" s="2" t="s">
        <v>23</v>
      </c>
      <c r="I57" s="42">
        <v>100</v>
      </c>
      <c r="J57" s="43"/>
      <c r="K57" s="44">
        <f t="shared" si="2"/>
        <v>0</v>
      </c>
    </row>
    <row r="58" spans="1:11">
      <c r="A58" s="2" t="s">
        <v>24</v>
      </c>
      <c r="D58" s="2" t="s">
        <v>25</v>
      </c>
      <c r="G58" s="1" t="s">
        <v>26</v>
      </c>
      <c r="I58" s="42">
        <v>50</v>
      </c>
      <c r="J58" s="43"/>
      <c r="K58" s="44">
        <f t="shared" si="2"/>
        <v>0</v>
      </c>
    </row>
    <row r="59" spans="1:11">
      <c r="A59" s="1" t="s">
        <v>27</v>
      </c>
      <c r="D59" s="1" t="s">
        <v>28</v>
      </c>
      <c r="I59" s="42">
        <v>20</v>
      </c>
      <c r="J59" s="43"/>
      <c r="K59" s="44">
        <f t="shared" si="2"/>
        <v>0</v>
      </c>
    </row>
    <row r="60" spans="9:11">
      <c r="I60" s="42">
        <v>10</v>
      </c>
      <c r="J60" s="43"/>
      <c r="K60" s="44">
        <f t="shared" si="2"/>
        <v>0</v>
      </c>
    </row>
    <row r="61" spans="9:11">
      <c r="I61" s="42">
        <v>5</v>
      </c>
      <c r="J61" s="43"/>
      <c r="K61" s="44">
        <f t="shared" si="2"/>
        <v>0</v>
      </c>
    </row>
    <row r="62" spans="9:11">
      <c r="I62" s="42">
        <v>1</v>
      </c>
      <c r="J62" s="43"/>
      <c r="K62" s="44">
        <f t="shared" si="2"/>
        <v>0</v>
      </c>
    </row>
    <row r="63" spans="9:11">
      <c r="I63" s="42">
        <v>0.25</v>
      </c>
      <c r="J63" s="43"/>
      <c r="K63" s="44">
        <f t="shared" si="2"/>
        <v>0</v>
      </c>
    </row>
    <row r="64" spans="9:11">
      <c r="I64" s="45">
        <v>0.05</v>
      </c>
      <c r="J64" s="43"/>
      <c r="K64" s="44">
        <f t="shared" si="2"/>
        <v>0</v>
      </c>
    </row>
    <row r="65" spans="9:11">
      <c r="I65" s="2" t="s">
        <v>29</v>
      </c>
      <c r="K65" s="44">
        <f t="shared" si="2"/>
        <v>0</v>
      </c>
    </row>
    <row r="66" spans="9:11">
      <c r="I66" s="2" t="s">
        <v>30</v>
      </c>
      <c r="K66" s="46">
        <f>SUM(K54:K65)</f>
        <v>0</v>
      </c>
    </row>
    <row r="67" spans="11:11">
      <c r="K67" s="47">
        <f>J49</f>
        <v>102582.43</v>
      </c>
    </row>
    <row r="68" ht="9.75" spans="11:11">
      <c r="K68" s="48">
        <f>SUM(K66:K67)</f>
        <v>102582.43</v>
      </c>
    </row>
    <row r="69" ht="9.75"/>
    <row r="75" s="1" customFormat="1" spans="1:1">
      <c r="A75" s="2" t="s">
        <v>0</v>
      </c>
    </row>
    <row r="76" s="1" customFormat="1" spans="1:1">
      <c r="A76" s="2" t="s">
        <v>1</v>
      </c>
    </row>
    <row r="78" s="1" customFormat="1" spans="1:12">
      <c r="A78" s="3" t="s">
        <v>2</v>
      </c>
      <c r="B78" s="3" t="s">
        <v>3</v>
      </c>
      <c r="C78" s="3" t="s">
        <v>4</v>
      </c>
      <c r="D78" s="3" t="s">
        <v>5</v>
      </c>
      <c r="E78" s="3" t="s">
        <v>6</v>
      </c>
      <c r="F78" s="3" t="s">
        <v>7</v>
      </c>
      <c r="G78" s="4" t="s">
        <v>8</v>
      </c>
      <c r="H78" s="5"/>
      <c r="I78" s="5"/>
      <c r="J78" s="22"/>
      <c r="K78" s="3" t="s">
        <v>9</v>
      </c>
      <c r="L78" s="3" t="s">
        <v>10</v>
      </c>
    </row>
    <row r="79" s="1" customFormat="1" spans="1:12">
      <c r="A79" s="6"/>
      <c r="B79" s="6"/>
      <c r="C79" s="6"/>
      <c r="D79" s="6"/>
      <c r="E79" s="6"/>
      <c r="F79" s="6"/>
      <c r="G79" s="3" t="s">
        <v>11</v>
      </c>
      <c r="H79" s="3" t="s">
        <v>12</v>
      </c>
      <c r="I79" s="3" t="s">
        <v>13</v>
      </c>
      <c r="J79" s="3" t="s">
        <v>14</v>
      </c>
      <c r="K79" s="6"/>
      <c r="L79" s="6"/>
    </row>
    <row r="80" s="1" customFormat="1" spans="1: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="1" customFormat="1" spans="1:13">
      <c r="A81" s="14">
        <v>45786</v>
      </c>
      <c r="B81" s="15">
        <v>20944</v>
      </c>
      <c r="C81" s="16" t="s">
        <v>95</v>
      </c>
      <c r="D81" s="17" t="s">
        <v>16</v>
      </c>
      <c r="E81" s="37">
        <v>59972</v>
      </c>
      <c r="F81" s="38"/>
      <c r="G81" s="39"/>
      <c r="H81" s="39"/>
      <c r="I81" s="26"/>
      <c r="J81" s="24">
        <v>22156.59</v>
      </c>
      <c r="K81" s="24">
        <f t="shared" ref="K81:K90" si="3">J81+F81</f>
        <v>22156.59</v>
      </c>
      <c r="L81" s="14">
        <v>45785</v>
      </c>
      <c r="M81" s="2" t="s">
        <v>77</v>
      </c>
    </row>
    <row r="82" s="1" customFormat="1" spans="1:13">
      <c r="A82" s="14">
        <v>45786</v>
      </c>
      <c r="B82" s="15">
        <v>20945</v>
      </c>
      <c r="C82" s="16" t="s">
        <v>96</v>
      </c>
      <c r="D82" s="17" t="s">
        <v>40</v>
      </c>
      <c r="E82" s="37">
        <v>59901</v>
      </c>
      <c r="F82" s="38">
        <v>50000</v>
      </c>
      <c r="G82" s="39"/>
      <c r="H82" s="39"/>
      <c r="I82" s="26"/>
      <c r="J82" s="24">
        <v>0</v>
      </c>
      <c r="K82" s="24">
        <f t="shared" si="3"/>
        <v>50000</v>
      </c>
      <c r="L82" s="14">
        <v>45785</v>
      </c>
      <c r="M82" s="2"/>
    </row>
    <row r="83" s="1" customFormat="1" spans="1:13">
      <c r="A83" s="14">
        <v>45786</v>
      </c>
      <c r="B83" s="15">
        <v>20946</v>
      </c>
      <c r="C83" s="16" t="s">
        <v>97</v>
      </c>
      <c r="D83" s="17" t="s">
        <v>16</v>
      </c>
      <c r="E83" s="37">
        <v>59383</v>
      </c>
      <c r="F83" s="38">
        <v>23800</v>
      </c>
      <c r="G83" s="39"/>
      <c r="H83" s="39"/>
      <c r="I83" s="26"/>
      <c r="J83" s="24">
        <v>0</v>
      </c>
      <c r="K83" s="24">
        <f t="shared" si="3"/>
        <v>23800</v>
      </c>
      <c r="L83" s="14">
        <v>45786</v>
      </c>
      <c r="M83" s="2"/>
    </row>
    <row r="84" s="1" customFormat="1" spans="1:13">
      <c r="A84" s="14">
        <v>45786</v>
      </c>
      <c r="B84" s="15">
        <v>20947</v>
      </c>
      <c r="C84" s="16" t="s">
        <v>98</v>
      </c>
      <c r="D84" s="56" t="s">
        <v>99</v>
      </c>
      <c r="E84" s="37">
        <v>60003</v>
      </c>
      <c r="F84" s="38"/>
      <c r="G84" s="39"/>
      <c r="H84" s="39"/>
      <c r="I84" s="26"/>
      <c r="J84" s="24">
        <v>379553.99</v>
      </c>
      <c r="K84" s="24">
        <f t="shared" si="3"/>
        <v>379553.99</v>
      </c>
      <c r="L84" s="14">
        <v>45786</v>
      </c>
      <c r="M84" s="2" t="s">
        <v>100</v>
      </c>
    </row>
    <row r="85" s="1" customFormat="1" spans="1:13">
      <c r="A85" s="14">
        <v>45786</v>
      </c>
      <c r="B85" s="15">
        <v>20947</v>
      </c>
      <c r="C85" s="16" t="s">
        <v>98</v>
      </c>
      <c r="D85" s="17" t="s">
        <v>68</v>
      </c>
      <c r="E85" s="37">
        <v>60003</v>
      </c>
      <c r="F85" s="38"/>
      <c r="G85" s="39"/>
      <c r="H85" s="39"/>
      <c r="I85" s="26"/>
      <c r="J85" s="24">
        <v>0.8</v>
      </c>
      <c r="K85" s="24">
        <f t="shared" si="3"/>
        <v>0.8</v>
      </c>
      <c r="L85" s="14">
        <v>45786</v>
      </c>
      <c r="M85" s="2"/>
    </row>
    <row r="86" s="1" customFormat="1" spans="1:13">
      <c r="A86" s="14">
        <v>45786</v>
      </c>
      <c r="B86" s="15">
        <v>20948</v>
      </c>
      <c r="C86" s="16" t="s">
        <v>101</v>
      </c>
      <c r="D86" s="17" t="s">
        <v>40</v>
      </c>
      <c r="E86" s="37">
        <v>60024</v>
      </c>
      <c r="F86" s="38">
        <v>55672</v>
      </c>
      <c r="G86" s="39"/>
      <c r="H86" s="39"/>
      <c r="I86" s="26"/>
      <c r="J86" s="24">
        <v>0</v>
      </c>
      <c r="K86" s="24">
        <f t="shared" si="3"/>
        <v>55672</v>
      </c>
      <c r="L86" s="14">
        <v>45785</v>
      </c>
      <c r="M86" s="2"/>
    </row>
    <row r="87" s="1" customFormat="1" spans="1:13">
      <c r="A87" s="14">
        <v>45786</v>
      </c>
      <c r="B87" s="15">
        <v>20948</v>
      </c>
      <c r="C87" s="16" t="s">
        <v>101</v>
      </c>
      <c r="D87" s="17" t="s">
        <v>102</v>
      </c>
      <c r="E87" s="37">
        <v>60024</v>
      </c>
      <c r="F87" s="38">
        <v>34150</v>
      </c>
      <c r="G87" s="39"/>
      <c r="H87" s="39"/>
      <c r="I87" s="26"/>
      <c r="J87" s="24">
        <v>0</v>
      </c>
      <c r="K87" s="24">
        <f t="shared" si="3"/>
        <v>34150</v>
      </c>
      <c r="L87" s="14">
        <v>45785</v>
      </c>
      <c r="M87" s="2"/>
    </row>
    <row r="88" s="1" customFormat="1" spans="1:13">
      <c r="A88" s="14">
        <v>45786</v>
      </c>
      <c r="B88" s="15">
        <v>20949</v>
      </c>
      <c r="C88" s="16" t="s">
        <v>56</v>
      </c>
      <c r="D88" s="17" t="s">
        <v>16</v>
      </c>
      <c r="E88" s="37">
        <v>60025</v>
      </c>
      <c r="F88" s="38">
        <v>58676.2</v>
      </c>
      <c r="G88" s="39"/>
      <c r="H88" s="39"/>
      <c r="I88" s="26"/>
      <c r="J88" s="24">
        <v>0</v>
      </c>
      <c r="K88" s="24">
        <f t="shared" si="3"/>
        <v>58676.2</v>
      </c>
      <c r="L88" s="14">
        <v>45786</v>
      </c>
      <c r="M88" s="2"/>
    </row>
    <row r="89" s="1" customFormat="1" spans="1:13">
      <c r="A89" s="14">
        <v>45786</v>
      </c>
      <c r="B89" s="15">
        <v>20950</v>
      </c>
      <c r="C89" s="16" t="s">
        <v>103</v>
      </c>
      <c r="D89" s="17" t="s">
        <v>16</v>
      </c>
      <c r="E89" s="37">
        <v>60026</v>
      </c>
      <c r="F89" s="38"/>
      <c r="G89" s="39"/>
      <c r="H89" s="39"/>
      <c r="I89" s="26"/>
      <c r="J89" s="24">
        <v>0</v>
      </c>
      <c r="K89" s="24">
        <v>471801.2</v>
      </c>
      <c r="L89" s="14">
        <v>45786</v>
      </c>
      <c r="M89" s="2"/>
    </row>
    <row r="90" s="1" customFormat="1" spans="1:13">
      <c r="A90" s="14">
        <v>45786</v>
      </c>
      <c r="B90" s="15">
        <v>20951</v>
      </c>
      <c r="C90" s="16" t="s">
        <v>104</v>
      </c>
      <c r="D90" s="17" t="s">
        <v>16</v>
      </c>
      <c r="E90" s="37">
        <v>60027</v>
      </c>
      <c r="F90" s="38">
        <v>20700</v>
      </c>
      <c r="G90" s="39"/>
      <c r="H90" s="39"/>
      <c r="I90" s="26"/>
      <c r="J90" s="24">
        <v>0</v>
      </c>
      <c r="K90" s="24">
        <f>J90+F90</f>
        <v>20700</v>
      </c>
      <c r="L90" s="14">
        <v>45786</v>
      </c>
      <c r="M90" s="2"/>
    </row>
    <row r="91" s="1" customFormat="1" spans="1:13">
      <c r="A91" s="14">
        <v>45786</v>
      </c>
      <c r="B91" s="15">
        <v>20952</v>
      </c>
      <c r="C91" s="16" t="s">
        <v>105</v>
      </c>
      <c r="D91" s="17" t="s">
        <v>40</v>
      </c>
      <c r="E91" s="37">
        <v>60028</v>
      </c>
      <c r="F91" s="38">
        <v>21676</v>
      </c>
      <c r="G91" s="39"/>
      <c r="H91" s="39"/>
      <c r="I91" s="26"/>
      <c r="J91" s="24">
        <v>0</v>
      </c>
      <c r="K91" s="24">
        <f>J91+F91</f>
        <v>21676</v>
      </c>
      <c r="L91" s="14">
        <v>45786</v>
      </c>
      <c r="M91" s="2"/>
    </row>
    <row r="92" s="1" customFormat="1" spans="6:11">
      <c r="F92" s="36">
        <f>SUM(F81:F91)</f>
        <v>264674.2</v>
      </c>
      <c r="G92" s="2"/>
      <c r="H92" s="2"/>
      <c r="I92" s="2"/>
      <c r="J92" s="36">
        <f>SUM(J81:J91)</f>
        <v>401711.38</v>
      </c>
      <c r="K92" s="36">
        <f>SUM(K81:K91)</f>
        <v>1138186.78</v>
      </c>
    </row>
    <row r="94" s="1" customFormat="1" spans="1:4">
      <c r="A94" s="2" t="s">
        <v>21</v>
      </c>
      <c r="D94" s="2" t="s">
        <v>22</v>
      </c>
    </row>
    <row r="95" s="1" customFormat="1" spans="1:1">
      <c r="A95" s="2"/>
    </row>
    <row r="96" s="1" customFormat="1" spans="1:1">
      <c r="A96" s="2"/>
    </row>
    <row r="97" s="1" customFormat="1" spans="1:4">
      <c r="A97" s="2" t="s">
        <v>24</v>
      </c>
      <c r="D97" s="2" t="s">
        <v>25</v>
      </c>
    </row>
    <row r="98" s="1" customFormat="1" spans="1:4">
      <c r="A98" s="1" t="s">
        <v>27</v>
      </c>
      <c r="D98" s="1" t="s">
        <v>28</v>
      </c>
    </row>
  </sheetData>
  <mergeCells count="39">
    <mergeCell ref="G4:J4"/>
    <mergeCell ref="G44:J44"/>
    <mergeCell ref="G78:J78"/>
    <mergeCell ref="A4:A6"/>
    <mergeCell ref="A44:A46"/>
    <mergeCell ref="A78:A80"/>
    <mergeCell ref="B4:B6"/>
    <mergeCell ref="B44:B46"/>
    <mergeCell ref="B78:B80"/>
    <mergeCell ref="C4:C6"/>
    <mergeCell ref="C44:C46"/>
    <mergeCell ref="C78:C80"/>
    <mergeCell ref="D4:D6"/>
    <mergeCell ref="D44:D46"/>
    <mergeCell ref="D78:D80"/>
    <mergeCell ref="E4:E6"/>
    <mergeCell ref="E44:E46"/>
    <mergeCell ref="E78:E80"/>
    <mergeCell ref="F4:F6"/>
    <mergeCell ref="F44:F46"/>
    <mergeCell ref="F78:F80"/>
    <mergeCell ref="G5:G6"/>
    <mergeCell ref="G45:G46"/>
    <mergeCell ref="G79:G80"/>
    <mergeCell ref="H5:H6"/>
    <mergeCell ref="H45:H46"/>
    <mergeCell ref="H79:H80"/>
    <mergeCell ref="I5:I6"/>
    <mergeCell ref="I45:I46"/>
    <mergeCell ref="I79:I80"/>
    <mergeCell ref="J5:J6"/>
    <mergeCell ref="J45:J46"/>
    <mergeCell ref="J79:J80"/>
    <mergeCell ref="K4:K6"/>
    <mergeCell ref="K44:K46"/>
    <mergeCell ref="K78:K80"/>
    <mergeCell ref="L4:L6"/>
    <mergeCell ref="L44:L46"/>
    <mergeCell ref="L78:L80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130" zoomScaleNormal="130" workbookViewId="0">
      <selection activeCell="A1" sqref="$A1:$XFD1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45790</v>
      </c>
      <c r="B7" s="15">
        <v>20955</v>
      </c>
      <c r="C7" s="16" t="s">
        <v>106</v>
      </c>
      <c r="D7" s="17" t="s">
        <v>16</v>
      </c>
      <c r="E7" s="37">
        <v>59249</v>
      </c>
      <c r="F7" s="38">
        <v>5350</v>
      </c>
      <c r="G7" s="39"/>
      <c r="H7" s="39"/>
      <c r="I7" s="26"/>
      <c r="J7" s="24">
        <v>0</v>
      </c>
      <c r="K7" s="24">
        <f>J7+F7</f>
        <v>5350</v>
      </c>
      <c r="L7" s="14">
        <v>45790</v>
      </c>
      <c r="M7" s="2"/>
    </row>
    <row r="8" s="1" customFormat="1" spans="1:13">
      <c r="A8" s="14">
        <v>45790</v>
      </c>
      <c r="B8" s="15">
        <v>20956</v>
      </c>
      <c r="C8" s="16" t="s">
        <v>107</v>
      </c>
      <c r="D8" s="17" t="s">
        <v>16</v>
      </c>
      <c r="E8" s="37">
        <v>59395</v>
      </c>
      <c r="F8" s="38">
        <v>13100</v>
      </c>
      <c r="G8" s="39"/>
      <c r="H8" s="39"/>
      <c r="I8" s="26"/>
      <c r="J8" s="24">
        <v>0</v>
      </c>
      <c r="K8" s="24">
        <f>J8+F8</f>
        <v>13100</v>
      </c>
      <c r="L8" s="14">
        <v>45790</v>
      </c>
      <c r="M8" s="2"/>
    </row>
    <row r="9" s="1" customFormat="1" spans="1:13">
      <c r="A9" s="14">
        <v>45790</v>
      </c>
      <c r="B9" s="15">
        <v>20956</v>
      </c>
      <c r="C9" s="16" t="s">
        <v>107</v>
      </c>
      <c r="D9" s="17" t="s">
        <v>16</v>
      </c>
      <c r="E9" s="37">
        <v>60029</v>
      </c>
      <c r="F9" s="38">
        <v>16046.3</v>
      </c>
      <c r="G9" s="39"/>
      <c r="H9" s="39"/>
      <c r="I9" s="26"/>
      <c r="J9" s="24">
        <v>0</v>
      </c>
      <c r="K9" s="24">
        <f>J9+F9</f>
        <v>16046.3</v>
      </c>
      <c r="L9" s="14">
        <v>45790</v>
      </c>
      <c r="M9" s="2"/>
    </row>
    <row r="10" s="1" customFormat="1" spans="1:13">
      <c r="A10" s="14">
        <v>45790</v>
      </c>
      <c r="B10" s="15">
        <v>20957</v>
      </c>
      <c r="C10" s="16" t="s">
        <v>108</v>
      </c>
      <c r="D10" s="17" t="s">
        <v>16</v>
      </c>
      <c r="E10" s="37">
        <v>60031</v>
      </c>
      <c r="F10" s="38">
        <v>4286.3</v>
      </c>
      <c r="G10" s="39"/>
      <c r="H10" s="39"/>
      <c r="I10" s="26"/>
      <c r="J10" s="24">
        <v>0</v>
      </c>
      <c r="K10" s="24">
        <f>J10+F10</f>
        <v>4286.3</v>
      </c>
      <c r="L10" s="14">
        <v>45790</v>
      </c>
      <c r="M10" s="2"/>
    </row>
    <row r="11" s="1" customFormat="1" spans="6:11">
      <c r="F11" s="36">
        <f>SUM(F7:F10)</f>
        <v>38782.6</v>
      </c>
      <c r="G11" s="2"/>
      <c r="H11" s="2"/>
      <c r="I11" s="2"/>
      <c r="J11" s="36">
        <f>SUM(J7:J10)</f>
        <v>0</v>
      </c>
      <c r="K11" s="36">
        <f>SUM(K7:K10)</f>
        <v>38782.6</v>
      </c>
    </row>
    <row r="13" s="1" customFormat="1" spans="1:4">
      <c r="A13" s="2" t="s">
        <v>21</v>
      </c>
      <c r="D13" s="2" t="s">
        <v>22</v>
      </c>
    </row>
    <row r="14" s="1" customFormat="1" spans="1:1">
      <c r="A14" s="2"/>
    </row>
    <row r="15" s="1" customFormat="1" spans="1:1">
      <c r="A15" s="2"/>
    </row>
    <row r="16" s="1" customFormat="1" spans="1:4">
      <c r="A16" s="2" t="s">
        <v>24</v>
      </c>
      <c r="D16" s="2" t="s">
        <v>25</v>
      </c>
    </row>
    <row r="17" s="1" customFormat="1" spans="1:4">
      <c r="A17" s="1" t="s">
        <v>27</v>
      </c>
      <c r="D17" s="1" t="s">
        <v>28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5"/>
  <sheetViews>
    <sheetView zoomScale="130" zoomScaleNormal="130" topLeftCell="A71" workbookViewId="0">
      <selection activeCell="A77" sqref="$A77:$XFD9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45762</v>
      </c>
      <c r="B7" s="15">
        <v>20580</v>
      </c>
      <c r="C7" s="16" t="s">
        <v>109</v>
      </c>
      <c r="D7" s="17" t="s">
        <v>16</v>
      </c>
      <c r="E7" s="15">
        <v>59625</v>
      </c>
      <c r="F7" s="35"/>
      <c r="G7" s="19" t="s">
        <v>33</v>
      </c>
      <c r="H7" s="19">
        <v>96064</v>
      </c>
      <c r="I7" s="14">
        <v>45791</v>
      </c>
      <c r="J7" s="35">
        <v>31332.2</v>
      </c>
      <c r="K7" s="24">
        <f>F7+J7</f>
        <v>31332.2</v>
      </c>
      <c r="L7" s="14">
        <v>45791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31332.2</v>
      </c>
      <c r="K9" s="36">
        <f t="shared" si="0"/>
        <v>31332.2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29</v>
      </c>
      <c r="K25" s="44">
        <f t="shared" si="1"/>
        <v>0</v>
      </c>
    </row>
    <row r="26" spans="9:11">
      <c r="I26" s="2" t="s">
        <v>30</v>
      </c>
      <c r="K26" s="46">
        <f>SUM(K14:K25)</f>
        <v>0</v>
      </c>
    </row>
    <row r="27" spans="11:11">
      <c r="K27" s="47">
        <f>J9</f>
        <v>31332.2</v>
      </c>
    </row>
    <row r="28" ht="9.75" spans="11:11">
      <c r="K28" s="48">
        <f>SUM(K26:K27)</f>
        <v>31332.2</v>
      </c>
    </row>
    <row r="29" ht="9.75"/>
    <row r="41" spans="1:1">
      <c r="A41" s="2" t="s">
        <v>0</v>
      </c>
    </row>
    <row r="42" spans="1:1">
      <c r="A42" s="2" t="s">
        <v>89</v>
      </c>
    </row>
    <row r="44" spans="1:12">
      <c r="A44" s="3" t="s">
        <v>2</v>
      </c>
      <c r="B44" s="3" t="s">
        <v>3</v>
      </c>
      <c r="C44" s="3" t="s">
        <v>4</v>
      </c>
      <c r="D44" s="3" t="s">
        <v>5</v>
      </c>
      <c r="E44" s="3" t="s">
        <v>6</v>
      </c>
      <c r="F44" s="3" t="s">
        <v>7</v>
      </c>
      <c r="G44" s="4" t="s">
        <v>8</v>
      </c>
      <c r="H44" s="5"/>
      <c r="I44" s="5"/>
      <c r="J44" s="22"/>
      <c r="K44" s="3" t="s">
        <v>9</v>
      </c>
      <c r="L44" s="3" t="s">
        <v>10</v>
      </c>
    </row>
    <row r="45" spans="1:12">
      <c r="A45" s="6"/>
      <c r="B45" s="6"/>
      <c r="C45" s="6"/>
      <c r="D45" s="6"/>
      <c r="E45" s="6"/>
      <c r="F45" s="6"/>
      <c r="G45" s="3" t="s">
        <v>11</v>
      </c>
      <c r="H45" s="3" t="s">
        <v>12</v>
      </c>
      <c r="I45" s="3" t="s">
        <v>13</v>
      </c>
      <c r="J45" s="3" t="s">
        <v>14</v>
      </c>
      <c r="K45" s="6"/>
      <c r="L45" s="6"/>
    </row>
    <row r="46" spans="1:1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3">
      <c r="A47" s="14">
        <v>45787</v>
      </c>
      <c r="B47" s="15">
        <v>18900</v>
      </c>
      <c r="C47" s="16" t="s">
        <v>110</v>
      </c>
      <c r="D47" s="17" t="s">
        <v>16</v>
      </c>
      <c r="E47" s="15">
        <v>60015</v>
      </c>
      <c r="F47" s="35"/>
      <c r="G47" s="19" t="s">
        <v>91</v>
      </c>
      <c r="H47" s="19">
        <v>876231</v>
      </c>
      <c r="I47" s="14">
        <v>45787</v>
      </c>
      <c r="J47" s="35">
        <v>21676.2</v>
      </c>
      <c r="K47" s="24">
        <f>F47+J47</f>
        <v>21676.2</v>
      </c>
      <c r="L47" s="14">
        <v>45791</v>
      </c>
      <c r="M47" s="2"/>
    </row>
    <row r="48" spans="1:13">
      <c r="A48" s="14"/>
      <c r="B48" s="15"/>
      <c r="C48" s="16"/>
      <c r="D48" s="17"/>
      <c r="E48" s="15"/>
      <c r="F48" s="35"/>
      <c r="G48" s="19"/>
      <c r="H48" s="19"/>
      <c r="I48" s="14"/>
      <c r="J48" s="35"/>
      <c r="K48" s="24"/>
      <c r="L48" s="14"/>
      <c r="M48" s="2"/>
    </row>
    <row r="49" spans="6:11">
      <c r="F49" s="36">
        <f t="shared" ref="F49:K49" si="2">SUM(F47:F48)</f>
        <v>0</v>
      </c>
      <c r="G49" s="2"/>
      <c r="H49" s="2"/>
      <c r="I49" s="2"/>
      <c r="J49" s="40">
        <f t="shared" si="2"/>
        <v>21676.2</v>
      </c>
      <c r="K49" s="36">
        <f t="shared" si="2"/>
        <v>21676.2</v>
      </c>
    </row>
    <row r="50" spans="6:11">
      <c r="F50" s="36"/>
      <c r="G50" s="2"/>
      <c r="H50" s="2"/>
      <c r="I50" s="2"/>
      <c r="J50" s="36"/>
      <c r="K50" s="36"/>
    </row>
    <row r="51" spans="6:11">
      <c r="F51" s="36"/>
      <c r="I51" s="1" t="s">
        <v>13</v>
      </c>
      <c r="K51" s="36"/>
    </row>
    <row r="52" spans="8:10">
      <c r="H52" s="2" t="s">
        <v>17</v>
      </c>
      <c r="J52" s="41" t="s">
        <v>18</v>
      </c>
    </row>
    <row r="53" spans="11:11">
      <c r="K53" s="41" t="s">
        <v>19</v>
      </c>
    </row>
    <row r="54" spans="7:11">
      <c r="G54" s="2" t="s">
        <v>20</v>
      </c>
      <c r="I54" s="42">
        <v>1000</v>
      </c>
      <c r="J54" s="43"/>
      <c r="K54" s="44">
        <f t="shared" ref="K54:K65" si="3">J53*I53</f>
        <v>0</v>
      </c>
    </row>
    <row r="55" spans="1:11">
      <c r="A55" s="2" t="s">
        <v>21</v>
      </c>
      <c r="D55" s="2" t="s">
        <v>22</v>
      </c>
      <c r="G55" s="2"/>
      <c r="I55" s="42">
        <v>500</v>
      </c>
      <c r="J55" s="43"/>
      <c r="K55" s="44">
        <f t="shared" si="3"/>
        <v>0</v>
      </c>
    </row>
    <row r="56" spans="1:11">
      <c r="A56" s="2"/>
      <c r="G56" s="2"/>
      <c r="I56" s="42">
        <v>200</v>
      </c>
      <c r="J56" s="43"/>
      <c r="K56" s="44">
        <f t="shared" si="3"/>
        <v>0</v>
      </c>
    </row>
    <row r="57" spans="1:11">
      <c r="A57" s="2"/>
      <c r="G57" s="2" t="s">
        <v>23</v>
      </c>
      <c r="I57" s="42">
        <v>100</v>
      </c>
      <c r="J57" s="43"/>
      <c r="K57" s="44">
        <f t="shared" si="3"/>
        <v>0</v>
      </c>
    </row>
    <row r="58" spans="1:11">
      <c r="A58" s="2" t="s">
        <v>24</v>
      </c>
      <c r="D58" s="2" t="s">
        <v>25</v>
      </c>
      <c r="G58" s="1" t="s">
        <v>26</v>
      </c>
      <c r="I58" s="42">
        <v>50</v>
      </c>
      <c r="J58" s="43"/>
      <c r="K58" s="44">
        <f t="shared" si="3"/>
        <v>0</v>
      </c>
    </row>
    <row r="59" spans="1:11">
      <c r="A59" s="1" t="s">
        <v>27</v>
      </c>
      <c r="D59" s="1" t="s">
        <v>28</v>
      </c>
      <c r="I59" s="42">
        <v>20</v>
      </c>
      <c r="J59" s="43"/>
      <c r="K59" s="44">
        <f t="shared" si="3"/>
        <v>0</v>
      </c>
    </row>
    <row r="60" spans="9:11">
      <c r="I60" s="42">
        <v>10</v>
      </c>
      <c r="J60" s="43"/>
      <c r="K60" s="44">
        <f t="shared" si="3"/>
        <v>0</v>
      </c>
    </row>
    <row r="61" spans="9:11">
      <c r="I61" s="42">
        <v>5</v>
      </c>
      <c r="J61" s="43"/>
      <c r="K61" s="44">
        <f t="shared" si="3"/>
        <v>0</v>
      </c>
    </row>
    <row r="62" spans="9:11">
      <c r="I62" s="42">
        <v>1</v>
      </c>
      <c r="J62" s="43"/>
      <c r="K62" s="44">
        <f t="shared" si="3"/>
        <v>0</v>
      </c>
    </row>
    <row r="63" spans="9:11">
      <c r="I63" s="42">
        <v>0.25</v>
      </c>
      <c r="J63" s="43"/>
      <c r="K63" s="44">
        <f t="shared" si="3"/>
        <v>0</v>
      </c>
    </row>
    <row r="64" spans="9:11">
      <c r="I64" s="45">
        <v>0.05</v>
      </c>
      <c r="J64" s="43"/>
      <c r="K64" s="44">
        <f t="shared" si="3"/>
        <v>0</v>
      </c>
    </row>
    <row r="65" spans="9:11">
      <c r="I65" s="2" t="s">
        <v>29</v>
      </c>
      <c r="K65" s="44">
        <f t="shared" si="3"/>
        <v>0</v>
      </c>
    </row>
    <row r="66" spans="9:11">
      <c r="I66" s="2" t="s">
        <v>30</v>
      </c>
      <c r="K66" s="46">
        <f>SUM(K54:K65)</f>
        <v>0</v>
      </c>
    </row>
    <row r="67" spans="11:11">
      <c r="K67" s="47">
        <f>J49</f>
        <v>21676.2</v>
      </c>
    </row>
    <row r="68" ht="9.75" spans="11:11">
      <c r="K68" s="48">
        <f>SUM(K66:K67)</f>
        <v>21676.2</v>
      </c>
    </row>
    <row r="69" ht="9.75"/>
    <row r="77" s="1" customFormat="1" spans="1:1">
      <c r="A77" s="2" t="s">
        <v>0</v>
      </c>
    </row>
    <row r="78" s="1" customFormat="1" spans="1:1">
      <c r="A78" s="2" t="s">
        <v>1</v>
      </c>
    </row>
    <row r="80" s="1" customFormat="1" spans="1:12">
      <c r="A80" s="3" t="s">
        <v>2</v>
      </c>
      <c r="B80" s="3" t="s">
        <v>3</v>
      </c>
      <c r="C80" s="3" t="s">
        <v>4</v>
      </c>
      <c r="D80" s="3" t="s">
        <v>5</v>
      </c>
      <c r="E80" s="3" t="s">
        <v>6</v>
      </c>
      <c r="F80" s="3" t="s">
        <v>7</v>
      </c>
      <c r="G80" s="4" t="s">
        <v>8</v>
      </c>
      <c r="H80" s="5"/>
      <c r="I80" s="5"/>
      <c r="J80" s="22"/>
      <c r="K80" s="3" t="s">
        <v>9</v>
      </c>
      <c r="L80" s="3" t="s">
        <v>10</v>
      </c>
    </row>
    <row r="81" s="1" customFormat="1" spans="1:12">
      <c r="A81" s="6"/>
      <c r="B81" s="6"/>
      <c r="C81" s="6"/>
      <c r="D81" s="6"/>
      <c r="E81" s="6"/>
      <c r="F81" s="6"/>
      <c r="G81" s="3" t="s">
        <v>11</v>
      </c>
      <c r="H81" s="3" t="s">
        <v>12</v>
      </c>
      <c r="I81" s="3" t="s">
        <v>13</v>
      </c>
      <c r="J81" s="3" t="s">
        <v>14</v>
      </c>
      <c r="K81" s="6"/>
      <c r="L81" s="6"/>
    </row>
    <row r="82" s="1" customFormat="1" spans="1:1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="1" customFormat="1" spans="1:13">
      <c r="A83" s="14">
        <v>45791</v>
      </c>
      <c r="B83" s="15">
        <v>20959</v>
      </c>
      <c r="C83" s="16" t="s">
        <v>111</v>
      </c>
      <c r="D83" s="17" t="s">
        <v>16</v>
      </c>
      <c r="E83" s="37">
        <v>60037</v>
      </c>
      <c r="F83" s="38">
        <v>20736.2</v>
      </c>
      <c r="G83" s="39"/>
      <c r="H83" s="39"/>
      <c r="I83" s="26"/>
      <c r="J83" s="24">
        <v>0</v>
      </c>
      <c r="K83" s="24">
        <f t="shared" ref="K83:K88" si="4">J83+F83</f>
        <v>20736.2</v>
      </c>
      <c r="L83" s="14">
        <v>45790</v>
      </c>
      <c r="M83" s="2"/>
    </row>
    <row r="84" s="1" customFormat="1" spans="1:13">
      <c r="A84" s="14">
        <v>45791</v>
      </c>
      <c r="B84" s="15">
        <v>20960</v>
      </c>
      <c r="C84" s="16" t="s">
        <v>112</v>
      </c>
      <c r="D84" s="17" t="s">
        <v>40</v>
      </c>
      <c r="E84" s="37">
        <v>60036</v>
      </c>
      <c r="F84" s="38">
        <v>11546.25</v>
      </c>
      <c r="G84" s="39"/>
      <c r="H84" s="39"/>
      <c r="I84" s="26"/>
      <c r="J84" s="24">
        <v>0</v>
      </c>
      <c r="K84" s="24">
        <f t="shared" si="4"/>
        <v>11546.25</v>
      </c>
      <c r="L84" s="14">
        <v>45790</v>
      </c>
      <c r="M84" s="2"/>
    </row>
    <row r="85" s="1" customFormat="1" spans="1:13">
      <c r="A85" s="14">
        <v>45791</v>
      </c>
      <c r="B85" s="15">
        <v>20960</v>
      </c>
      <c r="C85" s="16" t="s">
        <v>112</v>
      </c>
      <c r="D85" s="17" t="s">
        <v>68</v>
      </c>
      <c r="E85" s="37">
        <v>60036</v>
      </c>
      <c r="F85" s="38">
        <v>0.75</v>
      </c>
      <c r="G85" s="39"/>
      <c r="H85" s="39"/>
      <c r="I85" s="26"/>
      <c r="J85" s="24">
        <v>0</v>
      </c>
      <c r="K85" s="24">
        <f t="shared" si="4"/>
        <v>0.75</v>
      </c>
      <c r="L85" s="14">
        <v>45790</v>
      </c>
      <c r="M85" s="2"/>
    </row>
    <row r="86" s="1" customFormat="1" spans="1:13">
      <c r="A86" s="14">
        <v>45791</v>
      </c>
      <c r="B86" s="15">
        <v>20961</v>
      </c>
      <c r="C86" s="16" t="s">
        <v>113</v>
      </c>
      <c r="D86" s="17" t="s">
        <v>16</v>
      </c>
      <c r="E86" s="37">
        <v>60040</v>
      </c>
      <c r="F86" s="38">
        <v>27980</v>
      </c>
      <c r="G86" s="39"/>
      <c r="H86" s="39"/>
      <c r="I86" s="26"/>
      <c r="J86" s="24">
        <v>0</v>
      </c>
      <c r="K86" s="24">
        <f t="shared" si="4"/>
        <v>27980</v>
      </c>
      <c r="L86" s="14">
        <v>45791</v>
      </c>
      <c r="M86" s="2"/>
    </row>
    <row r="87" s="1" customFormat="1" spans="1:13">
      <c r="A87" s="14">
        <v>45791</v>
      </c>
      <c r="B87" s="15">
        <v>20962</v>
      </c>
      <c r="C87" s="16" t="s">
        <v>114</v>
      </c>
      <c r="D87" s="17" t="s">
        <v>40</v>
      </c>
      <c r="E87" s="37">
        <v>60041</v>
      </c>
      <c r="F87" s="38"/>
      <c r="G87" s="39"/>
      <c r="H87" s="39"/>
      <c r="I87" s="26"/>
      <c r="J87" s="24">
        <v>69068.6</v>
      </c>
      <c r="K87" s="24">
        <f t="shared" si="4"/>
        <v>69068.6</v>
      </c>
      <c r="L87" s="14">
        <v>45791</v>
      </c>
      <c r="M87" s="2"/>
    </row>
    <row r="88" s="1" customFormat="1" spans="1:13">
      <c r="A88" s="14">
        <v>45791</v>
      </c>
      <c r="B88" s="15">
        <v>20963</v>
      </c>
      <c r="C88" s="16" t="s">
        <v>115</v>
      </c>
      <c r="D88" s="17" t="s">
        <v>16</v>
      </c>
      <c r="E88" s="37">
        <v>60036</v>
      </c>
      <c r="F88" s="38"/>
      <c r="G88" s="39"/>
      <c r="H88" s="39"/>
      <c r="I88" s="26"/>
      <c r="J88" s="24">
        <v>20736.2</v>
      </c>
      <c r="K88" s="24">
        <f t="shared" si="4"/>
        <v>20736.2</v>
      </c>
      <c r="L88" s="14">
        <v>45791</v>
      </c>
      <c r="M88" s="2"/>
    </row>
    <row r="89" s="1" customFormat="1" spans="6:11">
      <c r="F89" s="36">
        <f>SUM(F83:F88)</f>
        <v>60263.2</v>
      </c>
      <c r="G89" s="2"/>
      <c r="H89" s="2"/>
      <c r="I89" s="2"/>
      <c r="J89" s="36">
        <f>SUM(J83:J88)</f>
        <v>89804.8</v>
      </c>
      <c r="K89" s="36">
        <f>SUM(K83:K88)</f>
        <v>150068</v>
      </c>
    </row>
    <row r="91" s="1" customFormat="1" spans="1:4">
      <c r="A91" s="2" t="s">
        <v>21</v>
      </c>
      <c r="D91" s="2" t="s">
        <v>22</v>
      </c>
    </row>
    <row r="92" s="1" customFormat="1" spans="1:1">
      <c r="A92" s="2"/>
    </row>
    <row r="93" s="1" customFormat="1" spans="1:1">
      <c r="A93" s="2"/>
    </row>
    <row r="94" s="1" customFormat="1" spans="1:4">
      <c r="A94" s="2" t="s">
        <v>24</v>
      </c>
      <c r="D94" s="2" t="s">
        <v>25</v>
      </c>
    </row>
    <row r="95" s="1" customFormat="1" spans="1:4">
      <c r="A95" s="1" t="s">
        <v>27</v>
      </c>
      <c r="D95" s="1" t="s">
        <v>28</v>
      </c>
    </row>
  </sheetData>
  <mergeCells count="39">
    <mergeCell ref="G4:J4"/>
    <mergeCell ref="G44:J44"/>
    <mergeCell ref="G80:J80"/>
    <mergeCell ref="A4:A6"/>
    <mergeCell ref="A44:A46"/>
    <mergeCell ref="A80:A82"/>
    <mergeCell ref="B4:B6"/>
    <mergeCell ref="B44:B46"/>
    <mergeCell ref="B80:B82"/>
    <mergeCell ref="C4:C6"/>
    <mergeCell ref="C44:C46"/>
    <mergeCell ref="C80:C82"/>
    <mergeCell ref="D4:D6"/>
    <mergeCell ref="D44:D46"/>
    <mergeCell ref="D80:D82"/>
    <mergeCell ref="E4:E6"/>
    <mergeCell ref="E44:E46"/>
    <mergeCell ref="E80:E82"/>
    <mergeCell ref="F4:F6"/>
    <mergeCell ref="F44:F46"/>
    <mergeCell ref="F80:F82"/>
    <mergeCell ref="G5:G6"/>
    <mergeCell ref="G45:G46"/>
    <mergeCell ref="G81:G82"/>
    <mergeCell ref="H5:H6"/>
    <mergeCell ref="H45:H46"/>
    <mergeCell ref="H81:H82"/>
    <mergeCell ref="I5:I6"/>
    <mergeCell ref="I45:I46"/>
    <mergeCell ref="I81:I82"/>
    <mergeCell ref="J5:J6"/>
    <mergeCell ref="J45:J46"/>
    <mergeCell ref="J81:J82"/>
    <mergeCell ref="K4:K6"/>
    <mergeCell ref="K44:K46"/>
    <mergeCell ref="K80:K82"/>
    <mergeCell ref="L4:L6"/>
    <mergeCell ref="L44:L46"/>
    <mergeCell ref="L80:L82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zoomScale="130" zoomScaleNormal="130" topLeftCell="A55" workbookViewId="0">
      <selection activeCell="F62" sqref="F6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89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45791</v>
      </c>
      <c r="B7" s="15">
        <v>18902</v>
      </c>
      <c r="C7" s="16" t="s">
        <v>116</v>
      </c>
      <c r="D7" s="17" t="s">
        <v>16</v>
      </c>
      <c r="E7" s="15">
        <v>60017</v>
      </c>
      <c r="F7" s="35"/>
      <c r="G7" s="19" t="s">
        <v>117</v>
      </c>
      <c r="H7" s="19">
        <v>1490128</v>
      </c>
      <c r="I7" s="14">
        <v>45786</v>
      </c>
      <c r="J7" s="35">
        <v>20684.45</v>
      </c>
      <c r="K7" s="24">
        <f>F7+J7</f>
        <v>20684.45</v>
      </c>
      <c r="L7" s="14">
        <v>45792</v>
      </c>
      <c r="M7" s="2" t="s">
        <v>118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20684.45</v>
      </c>
      <c r="K9" s="36">
        <f t="shared" si="0"/>
        <v>20684.45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17</v>
      </c>
      <c r="J12" s="41" t="s">
        <v>18</v>
      </c>
    </row>
    <row r="13" spans="11:11">
      <c r="K13" s="41" t="s">
        <v>19</v>
      </c>
    </row>
    <row r="14" spans="7:11">
      <c r="G14" s="2" t="s">
        <v>20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21</v>
      </c>
      <c r="D15" s="2" t="s">
        <v>22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23</v>
      </c>
      <c r="I17" s="42">
        <v>100</v>
      </c>
      <c r="J17" s="43"/>
      <c r="K17" s="44">
        <f t="shared" si="1"/>
        <v>0</v>
      </c>
    </row>
    <row r="18" spans="1:11">
      <c r="A18" s="2" t="s">
        <v>24</v>
      </c>
      <c r="D18" s="2" t="s">
        <v>25</v>
      </c>
      <c r="G18" s="1" t="s">
        <v>26</v>
      </c>
      <c r="I18" s="42">
        <v>50</v>
      </c>
      <c r="J18" s="43"/>
      <c r="K18" s="44">
        <f t="shared" si="1"/>
        <v>0</v>
      </c>
    </row>
    <row r="19" spans="1:11">
      <c r="A19" s="1" t="s">
        <v>27</v>
      </c>
      <c r="D19" s="1" t="s">
        <v>28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29</v>
      </c>
      <c r="K25" s="44">
        <f t="shared" si="1"/>
        <v>0</v>
      </c>
    </row>
    <row r="26" spans="9:11">
      <c r="I26" s="2" t="s">
        <v>30</v>
      </c>
      <c r="K26" s="46">
        <f>SUM(K14:K25)</f>
        <v>0</v>
      </c>
    </row>
    <row r="27" spans="11:11">
      <c r="K27" s="47">
        <f>J9</f>
        <v>20684.45</v>
      </c>
    </row>
    <row r="28" ht="9.75" spans="11:11">
      <c r="K28" s="48">
        <f>SUM(K26:K27)</f>
        <v>20684.45</v>
      </c>
    </row>
    <row r="29" ht="9.75"/>
    <row r="38" spans="1:1">
      <c r="A38" s="2" t="s">
        <v>0</v>
      </c>
    </row>
    <row r="39" spans="1:1">
      <c r="A39" s="2" t="s">
        <v>1</v>
      </c>
    </row>
    <row r="4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2"/>
      <c r="K41" s="3" t="s">
        <v>9</v>
      </c>
      <c r="L41" s="3" t="s">
        <v>10</v>
      </c>
    </row>
    <row r="42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3">
      <c r="A44" s="14">
        <v>45792</v>
      </c>
      <c r="B44" s="15">
        <v>20964</v>
      </c>
      <c r="C44" s="16" t="s">
        <v>57</v>
      </c>
      <c r="D44" s="17" t="s">
        <v>16</v>
      </c>
      <c r="E44" s="15">
        <v>60032</v>
      </c>
      <c r="F44" s="35">
        <v>11546.5</v>
      </c>
      <c r="G44" s="19"/>
      <c r="H44" s="19"/>
      <c r="I44" s="14"/>
      <c r="J44" s="35">
        <v>0</v>
      </c>
      <c r="K44" s="24">
        <f>F44+J44</f>
        <v>11546.5</v>
      </c>
      <c r="L44" s="14">
        <v>45792</v>
      </c>
      <c r="M44" s="2"/>
    </row>
    <row r="45" spans="1:13">
      <c r="A45" s="14"/>
      <c r="B45" s="15"/>
      <c r="C45" s="16"/>
      <c r="D45" s="17"/>
      <c r="E45" s="15"/>
      <c r="F45" s="35"/>
      <c r="G45" s="19"/>
      <c r="H45" s="19"/>
      <c r="I45" s="14"/>
      <c r="J45" s="35"/>
      <c r="K45" s="24"/>
      <c r="L45" s="14"/>
      <c r="M45" s="2"/>
    </row>
    <row r="46" spans="6:11">
      <c r="F46" s="36">
        <f t="shared" ref="F46:K46" si="2">SUM(F44:F45)</f>
        <v>11546.5</v>
      </c>
      <c r="G46" s="2"/>
      <c r="H46" s="2"/>
      <c r="I46" s="2"/>
      <c r="J46" s="40">
        <f t="shared" si="2"/>
        <v>0</v>
      </c>
      <c r="K46" s="36">
        <f t="shared" si="2"/>
        <v>11546.5</v>
      </c>
    </row>
    <row r="47" spans="6:11">
      <c r="F47" s="36"/>
      <c r="G47" s="2"/>
      <c r="H47" s="2"/>
      <c r="I47" s="2"/>
      <c r="J47" s="36"/>
      <c r="K47" s="36"/>
    </row>
    <row r="48" spans="6:11">
      <c r="F48" s="36"/>
      <c r="I48" s="1" t="s">
        <v>13</v>
      </c>
      <c r="K48" s="36"/>
    </row>
    <row r="49" spans="8:10">
      <c r="H49" s="2" t="s">
        <v>17</v>
      </c>
      <c r="J49" s="41" t="s">
        <v>18</v>
      </c>
    </row>
    <row r="50" spans="11:11">
      <c r="K50" s="41" t="s">
        <v>19</v>
      </c>
    </row>
    <row r="51" spans="7:11">
      <c r="G51" s="2" t="s">
        <v>20</v>
      </c>
      <c r="I51" s="42">
        <v>1000</v>
      </c>
      <c r="J51" s="43">
        <v>11</v>
      </c>
      <c r="K51" s="44">
        <f t="shared" ref="K51:K62" si="3">J50*I50</f>
        <v>0</v>
      </c>
    </row>
    <row r="52" spans="1:11">
      <c r="A52" s="2" t="s">
        <v>21</v>
      </c>
      <c r="D52" s="2" t="s">
        <v>22</v>
      </c>
      <c r="G52" s="2"/>
      <c r="I52" s="42">
        <v>500</v>
      </c>
      <c r="J52" s="43">
        <v>1</v>
      </c>
      <c r="K52" s="44">
        <f t="shared" si="3"/>
        <v>11000</v>
      </c>
    </row>
    <row r="53" spans="1:11">
      <c r="A53" s="2"/>
      <c r="G53" s="2"/>
      <c r="I53" s="42">
        <v>200</v>
      </c>
      <c r="J53" s="43"/>
      <c r="K53" s="44">
        <f t="shared" si="3"/>
        <v>500</v>
      </c>
    </row>
    <row r="54" spans="1:11">
      <c r="A54" s="2"/>
      <c r="G54" s="2" t="s">
        <v>23</v>
      </c>
      <c r="I54" s="42">
        <v>100</v>
      </c>
      <c r="J54" s="43"/>
      <c r="K54" s="44">
        <f t="shared" si="3"/>
        <v>0</v>
      </c>
    </row>
    <row r="55" spans="1:11">
      <c r="A55" s="2" t="s">
        <v>24</v>
      </c>
      <c r="D55" s="2" t="s">
        <v>25</v>
      </c>
      <c r="G55" s="1" t="s">
        <v>26</v>
      </c>
      <c r="I55" s="42">
        <v>50</v>
      </c>
      <c r="J55" s="43"/>
      <c r="K55" s="44">
        <f t="shared" si="3"/>
        <v>0</v>
      </c>
    </row>
    <row r="56" spans="1:11">
      <c r="A56" s="1" t="s">
        <v>27</v>
      </c>
      <c r="D56" s="1" t="s">
        <v>28</v>
      </c>
      <c r="I56" s="42">
        <v>20</v>
      </c>
      <c r="J56" s="43">
        <v>2</v>
      </c>
      <c r="K56" s="44">
        <f t="shared" si="3"/>
        <v>0</v>
      </c>
    </row>
    <row r="57" spans="9:11">
      <c r="I57" s="42">
        <v>10</v>
      </c>
      <c r="J57" s="43"/>
      <c r="K57" s="44">
        <f t="shared" si="3"/>
        <v>40</v>
      </c>
    </row>
    <row r="58" spans="9:11">
      <c r="I58" s="42">
        <v>5</v>
      </c>
      <c r="J58" s="43">
        <v>1</v>
      </c>
      <c r="K58" s="44">
        <f t="shared" si="3"/>
        <v>0</v>
      </c>
    </row>
    <row r="59" spans="9:11">
      <c r="I59" s="42">
        <v>1</v>
      </c>
      <c r="J59" s="43">
        <v>1</v>
      </c>
      <c r="K59" s="44">
        <f t="shared" si="3"/>
        <v>5</v>
      </c>
    </row>
    <row r="60" spans="9:11">
      <c r="I60" s="42">
        <v>0.25</v>
      </c>
      <c r="J60" s="43">
        <v>2</v>
      </c>
      <c r="K60" s="44">
        <f t="shared" si="3"/>
        <v>1</v>
      </c>
    </row>
    <row r="61" spans="9:11">
      <c r="I61" s="45">
        <v>0.05</v>
      </c>
      <c r="J61" s="43"/>
      <c r="K61" s="44">
        <f t="shared" si="3"/>
        <v>0.5</v>
      </c>
    </row>
    <row r="62" spans="9:11">
      <c r="I62" s="2" t="s">
        <v>29</v>
      </c>
      <c r="K62" s="44">
        <f t="shared" si="3"/>
        <v>0</v>
      </c>
    </row>
    <row r="63" spans="9:11">
      <c r="I63" s="2" t="s">
        <v>30</v>
      </c>
      <c r="K63" s="46">
        <f>SUM(K51:K62)</f>
        <v>11546.5</v>
      </c>
    </row>
    <row r="64" spans="11:11">
      <c r="K64" s="47">
        <f>J46</f>
        <v>0</v>
      </c>
    </row>
    <row r="65" ht="9.75" spans="11:11">
      <c r="K65" s="48">
        <f>SUM(K63:K64)</f>
        <v>11546.5</v>
      </c>
    </row>
    <row r="66" ht="9.75"/>
  </sheetData>
  <mergeCells count="26">
    <mergeCell ref="G4:J4"/>
    <mergeCell ref="G41:J41"/>
    <mergeCell ref="A4:A6"/>
    <mergeCell ref="A41:A43"/>
    <mergeCell ref="B4:B6"/>
    <mergeCell ref="B41:B43"/>
    <mergeCell ref="C4:C6"/>
    <mergeCell ref="C41:C43"/>
    <mergeCell ref="D4:D6"/>
    <mergeCell ref="D41:D43"/>
    <mergeCell ref="E4:E6"/>
    <mergeCell ref="E41:E43"/>
    <mergeCell ref="F4:F6"/>
    <mergeCell ref="F41:F43"/>
    <mergeCell ref="G5:G6"/>
    <mergeCell ref="G42:G43"/>
    <mergeCell ref="H5:H6"/>
    <mergeCell ref="H42:H43"/>
    <mergeCell ref="I5:I6"/>
    <mergeCell ref="I42:I43"/>
    <mergeCell ref="J5:J6"/>
    <mergeCell ref="J42:J43"/>
    <mergeCell ref="K4:K6"/>
    <mergeCell ref="K41:K43"/>
    <mergeCell ref="L4:L6"/>
    <mergeCell ref="L41:L43"/>
  </mergeCells>
  <pageMargins left="0.25" right="0.25" top="0.75" bottom="0.75" header="0.3" footer="0.3"/>
  <pageSetup paperSize="1" scale="89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MAY 2</vt:lpstr>
      <vt:lpstr>MAY 5</vt:lpstr>
      <vt:lpstr>MAY 6</vt:lpstr>
      <vt:lpstr>MAY 7</vt:lpstr>
      <vt:lpstr>MAY 8</vt:lpstr>
      <vt:lpstr>MAY 9</vt:lpstr>
      <vt:lpstr>MAY 13</vt:lpstr>
      <vt:lpstr>MAY 14</vt:lpstr>
      <vt:lpstr>MAY 15</vt:lpstr>
      <vt:lpstr>MAY 16</vt:lpstr>
      <vt:lpstr>MAY 19</vt:lpstr>
      <vt:lpstr>MAY 20</vt:lpstr>
      <vt:lpstr>MAY 21</vt:lpstr>
      <vt:lpstr>MAY 22</vt:lpstr>
      <vt:lpstr>MAY 23</vt:lpstr>
      <vt:lpstr>MAY 26</vt:lpstr>
      <vt:lpstr>MAY 27</vt:lpstr>
      <vt:lpstr>MAY 28</vt:lpstr>
      <vt:lpstr>MAY 29</vt:lpstr>
      <vt:lpstr>MAY 30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2025-05-02T00:04:00Z</dcterms:created>
  <dcterms:modified xsi:type="dcterms:W3CDTF">2025-06-30T00:10:09Z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1BE136B5381B4BAAB8A1EF6C3159D811_11</vt:lpwstr>
  </property>
  <property fmtid="{D5CDD505-2E9C-101B-9397-08002B2CF9AE}" pid="3" name="KSOProductBuildVer">
    <vt:lpwstr>1033-12.2.0.20795</vt:lpwstr>
  </property>
</Properties>
</file>