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38" firstSheet="4" activeTab="18"/>
  </bookViews>
  <sheets>
    <sheet name="JUNE 2" sheetId="1" r:id="rId1"/>
    <sheet name="JUNE 3" sheetId="2" r:id="rId2"/>
    <sheet name="JUNE 4" sheetId="3" r:id="rId3"/>
    <sheet name="JUNE 5" sheetId="5" r:id="rId4"/>
    <sheet name="JUNE 9" sheetId="6" r:id="rId5"/>
    <sheet name="JUNE 10" sheetId="8" r:id="rId6"/>
    <sheet name="JUNE 13" sheetId="9" r:id="rId7"/>
    <sheet name="JUNE 11" sheetId="7" r:id="rId8"/>
    <sheet name="JUNE 16" sheetId="10" r:id="rId9"/>
    <sheet name="JUNE 17" sheetId="11" r:id="rId10"/>
    <sheet name="JUNE 19" sheetId="12" r:id="rId11"/>
    <sheet name="JUNE 20" sheetId="13" r:id="rId12"/>
    <sheet name="JUNE 23" sheetId="14" r:id="rId13"/>
    <sheet name="JUNE 24" sheetId="15" r:id="rId14"/>
    <sheet name="JUNE 25" sheetId="16" r:id="rId15"/>
    <sheet name="JUNE 26" sheetId="17" r:id="rId16"/>
    <sheet name="JUNE 27" sheetId="18" r:id="rId17"/>
    <sheet name="JUNE 30" sheetId="19" r:id="rId18"/>
    <sheet name="LAZADA" sheetId="4" r:id="rId19"/>
  </sheets>
  <definedNames>
    <definedName name="_1_JAN_2024" localSheetId="0">#REF!</definedName>
    <definedName name="_2_JAN_2024" localSheetId="0">#REF!</definedName>
    <definedName name="_6_Jan_2020" localSheetId="0">#REF!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'JUNE 3'!$A$67:$M$90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'JUNE 4'!$A$36:$L$57</definedName>
    <definedName name="_1_JAN_2024" localSheetId="18">#REF!</definedName>
    <definedName name="_2_JAN_2024" localSheetId="18">#REF!</definedName>
    <definedName name="_6_Jan_2020" localSheetId="18">#REF!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'JUNE 5'!$A$72:$L$97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'JUNE 9'!$A$36:$L$58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'JUNE 11'!$A$1:$M$30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'JUNE 10'!$A$1:$M$19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'JUNE 13'!$A$1:$L$23</definedName>
    <definedName name="_1_JAN_2024" localSheetId="8">#REF!</definedName>
    <definedName name="_2_JAN_2024" localSheetId="8">#REF!</definedName>
    <definedName name="_6_Jan_2020" localSheetId="8">#REF!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'JUNE 17'!$73:$90</definedName>
    <definedName name="_xlnm.Print_Area" localSheetId="8">'JUNE 16'!$A$105:$M$131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'JUNE 19'!$A$85:$L$104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'JUNE 20'!$A$36:$M$54</definedName>
    <definedName name="_1_JAN_2024" localSheetId="12">#REF!</definedName>
    <definedName name="_2_JAN_2024" localSheetId="12">#REF!</definedName>
    <definedName name="_6_Jan_2020" localSheetId="12">#REF!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'JUNE 24'!$A$67:$L$91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'JUNE 25'!$A$27:$M$55</definedName>
    <definedName name="_xlnm.Print_Area" localSheetId="12">'JUNE 23'!$A$73:$L$96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'JUNE 26'!$A$1:$M$21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'JUNE 27'!$A$1:$M$30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'JUNE 30'!$A$120:$M$140</definedName>
    <definedName name="_xlnm.Print_Area" localSheetId="18">LAZADA!$A$342:$L$419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<sst xmlns="http://schemas.openxmlformats.org/spreadsheetml/2006/main" count="2273" uniqueCount="299">
  <si>
    <t>SUMMARY DAILY COLLECTION REPORT</t>
  </si>
  <si>
    <t>KMI H.O. SERIES (MART)</t>
  </si>
  <si>
    <t>DATE</t>
  </si>
  <si>
    <t>KMI AR#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</si>
  <si>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</si>
  <si>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</si>
  <si>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</si>
  <si>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</si>
  <si>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</si>
  <si>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</si>
  <si>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</si>
  <si>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</si>
  <si>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</si>
  <si>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</si>
  <si>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</si>
  <si>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KM6109</t>
  </si>
  <si>
    <t>ALBEN BERMEO</t>
  </si>
  <si>
    <t>UNIT</t>
  </si>
  <si>
    <t>BS10466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</si>
  <si>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</si>
  <si>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</si>
  <si>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</si>
  <si>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</si>
  <si>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</si>
  <si>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</si>
  <si>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</si>
  <si>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</si>
  <si>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</si>
  <si>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</si>
  <si>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</si>
  <si>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</si>
  <si>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</si>
  <si>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</si>
  <si>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H.O. SERIES (ALFREDO)</t>
  </si>
  <si>
    <t>KMI OR#</t>
  </si>
  <si>
    <t>PAN DE MANILA FOOD CO., INC.</t>
  </si>
  <si>
    <t>BDO</t>
  </si>
  <si>
    <t>EWT 195.47</t>
  </si>
  <si>
    <t>NEMESIO I. YABUT ELEMENTARY SCHOOL</t>
  </si>
  <si>
    <t>LANDBANK</t>
  </si>
  <si>
    <t>EWT 1886.15</t>
  </si>
  <si>
    <t>PHELP DODGE PHL ENERGY PRODUCST CORP</t>
  </si>
  <si>
    <t>UNIT &amp; DC</t>
  </si>
  <si>
    <t>EWT 1006.75</t>
  </si>
  <si>
    <t>INSTALLATION</t>
  </si>
  <si>
    <t>EWT 853.44</t>
  </si>
  <si>
    <t>AHON COFFEE</t>
  </si>
  <si>
    <t>THE FIRST UNITING CHRISTIAN SCHOOL</t>
  </si>
  <si>
    <t>UNIT FP</t>
  </si>
  <si>
    <t>LUZVIMINDA AÑONUEVO</t>
  </si>
  <si>
    <t>RICA H. FLORES</t>
  </si>
  <si>
    <t>IMMACULATE CONCEPTION ACADEMY OF MNL</t>
  </si>
  <si>
    <t>JONATHAN SECUYA</t>
  </si>
  <si>
    <t>LYNNE FRANI</t>
  </si>
  <si>
    <t>KAMILLE ANNE FERRER</t>
  </si>
  <si>
    <t>UNIT DP</t>
  </si>
  <si>
    <t>VINCE YAMAT</t>
  </si>
  <si>
    <t>GLENALYN ROBIN</t>
  </si>
  <si>
    <t>ALFREDO ADRIANO</t>
  </si>
  <si>
    <t>COLDWINS AC &amp; ELECTROMECHANICAL SVC</t>
  </si>
  <si>
    <t>JEROME MONTUERTO</t>
  </si>
  <si>
    <t>UNITED REALTY CORP.</t>
  </si>
  <si>
    <t>JULIUS RAMOS</t>
  </si>
  <si>
    <t>SAINT FAUSTA MED DIAGNOSTIC &amp; PHARMARCY CORP</t>
  </si>
  <si>
    <t>GERALD GARCIA</t>
  </si>
  <si>
    <t>OVERPAYMENT</t>
  </si>
  <si>
    <t>ATTY. BENEDICT LITONJUA</t>
  </si>
  <si>
    <t>INOCENCIO B. TAN JR. / TBI TRADING</t>
  </si>
  <si>
    <t>KM6112</t>
  </si>
  <si>
    <t>RICHELL HICBAN</t>
  </si>
  <si>
    <t>BS10481</t>
  </si>
  <si>
    <t>MIKURIYA FOODS CORPORATION</t>
  </si>
  <si>
    <t>EDGAR MAGTOTO</t>
  </si>
  <si>
    <t>HAZEL C. HONG</t>
  </si>
  <si>
    <t>CHERRY MAE MOLASE</t>
  </si>
  <si>
    <t>REYZ PASCUAL</t>
  </si>
  <si>
    <t>GFI ENTERPRISES INC.</t>
  </si>
  <si>
    <t>EWT 806.04</t>
  </si>
  <si>
    <t>LEO JAMES ANDREW D. PEREZ</t>
  </si>
  <si>
    <t>ELIO PHILIPPINES INC.</t>
  </si>
  <si>
    <t>GERRY MOJICA</t>
  </si>
  <si>
    <t>ATTY. NEPOMUCENO M. MENDOZA III</t>
  </si>
  <si>
    <t>AR VELLE MONEDA</t>
  </si>
  <si>
    <t>CKF REFRIGERATION AND AC SERVICES</t>
  </si>
  <si>
    <t>DAISY SUMIDO</t>
  </si>
  <si>
    <t>PEACH CANILLO</t>
  </si>
  <si>
    <t>HELEN PLAMERAS</t>
  </si>
  <si>
    <t>JEFF ANG</t>
  </si>
  <si>
    <t>TOMITA INDUSTRIAL INC.</t>
  </si>
  <si>
    <t>AUB</t>
  </si>
  <si>
    <t>EWT 308.89</t>
  </si>
  <si>
    <t>CHINA BANK SAVINGS, INC.</t>
  </si>
  <si>
    <t>CBS</t>
  </si>
  <si>
    <t>EWT 83.21</t>
  </si>
  <si>
    <t>KMI H.O. SERIES (ROLAND)</t>
  </si>
  <si>
    <t>SUPERIOR BT INC.</t>
  </si>
  <si>
    <t>EWT 390.23</t>
  </si>
  <si>
    <t>KM6117</t>
  </si>
  <si>
    <t>CATHLEA H. BRIL</t>
  </si>
  <si>
    <t>BS10460</t>
  </si>
  <si>
    <t>BS10461</t>
  </si>
  <si>
    <t>BS10479</t>
  </si>
  <si>
    <t>YUMEX PHILIPPINES CORPORATION</t>
  </si>
  <si>
    <t>EWT 2171.39</t>
  </si>
  <si>
    <t>ALFREDO DELOS SANTOS</t>
  </si>
  <si>
    <t>CARMELITA ABELLO</t>
  </si>
  <si>
    <t>JISCA ANN G. ESPIRITU</t>
  </si>
  <si>
    <t>LYZEL CARINUGAN</t>
  </si>
  <si>
    <t>RM2 CONSUMER GOODS WHOLESALING</t>
  </si>
  <si>
    <t>ATTY. REMO T. ALINDATO</t>
  </si>
  <si>
    <t>PRIME AIRE SOLUTIONS AND SERVICES OPC</t>
  </si>
  <si>
    <t>HOLY FAMILY SHELL</t>
  </si>
  <si>
    <t>LOURDES A. MANGUBAT</t>
  </si>
  <si>
    <t>MARICKSON ASC</t>
  </si>
  <si>
    <t>VALERO 156 VILLAR PROPERT MGT. CORP.</t>
  </si>
  <si>
    <t>MBTC</t>
  </si>
  <si>
    <t>EWT 1047.79</t>
  </si>
  <si>
    <t>AZIA SUITES AND RESIDENCES INC.</t>
  </si>
  <si>
    <t>EWT 675.58</t>
  </si>
  <si>
    <t>RONALD ERIC DE GRACIA</t>
  </si>
  <si>
    <t>BUTCH ACOP</t>
  </si>
  <si>
    <t>ROBERT TENORIO</t>
  </si>
  <si>
    <t>ASIA CONNECT TELECOM TRADING CORP</t>
  </si>
  <si>
    <t>PRONET SYSTEM INTEGRATED NET. SOL. INC</t>
  </si>
  <si>
    <t>EWT 212.29</t>
  </si>
  <si>
    <t>NGP OLANIO TRUCKING SERVICES</t>
  </si>
  <si>
    <t>METROCOCO EXPORT CORPORATION</t>
  </si>
  <si>
    <t>EWT 210.89</t>
  </si>
  <si>
    <t>ELAINE MAYLA BALICHA</t>
  </si>
  <si>
    <t>HELLY JANE BACULIO</t>
  </si>
  <si>
    <t>RAFFY VILLACORTA</t>
  </si>
  <si>
    <t>VICTOR SAY</t>
  </si>
  <si>
    <t>CBC</t>
  </si>
  <si>
    <t>LIZA PASAMIC</t>
  </si>
  <si>
    <t>MVF APPLIANNCES TRADING</t>
  </si>
  <si>
    <t>UNWIND WELLNESS SPA / IVAN KU</t>
  </si>
  <si>
    <t>IGOL GABRIEL</t>
  </si>
  <si>
    <t>KRISKA VILLEGAS</t>
  </si>
  <si>
    <t>JAY-R ROYO</t>
  </si>
  <si>
    <t>KENDRICK RYAN CHUA</t>
  </si>
  <si>
    <t>NEMESIO I YABUT ELEMENTARY SCHOOL</t>
  </si>
  <si>
    <t>EWT 2523.28</t>
  </si>
  <si>
    <t>AMY SON NGKAION</t>
  </si>
  <si>
    <t>JCC21 AIRCONDITIONING</t>
  </si>
  <si>
    <t>ATTY. NEPOMUCENO MENDOZA III</t>
  </si>
  <si>
    <t>CARMEN &amp; CRISTINA PERFECTO</t>
  </si>
  <si>
    <t>CHRISTINE CLAIRE COSTA</t>
  </si>
  <si>
    <t>ACL DEVELOPMENT CORP.</t>
  </si>
  <si>
    <t>EWT 241.75</t>
  </si>
  <si>
    <t>H3 CONCRETE BUILDERS INC.</t>
  </si>
  <si>
    <t>EWT 399.22</t>
  </si>
  <si>
    <t>MARIZ M. MACARAEG</t>
  </si>
  <si>
    <t>ERIK KATINDIG</t>
  </si>
  <si>
    <t>ALDRIN FAMADIGO</t>
  </si>
  <si>
    <t>PARISH PASTORAL COUNCIL</t>
  </si>
  <si>
    <t>BPI</t>
  </si>
  <si>
    <t>NATIONAL SHRINE OF OUR LADY OF LOURDES</t>
  </si>
  <si>
    <t>DRA. LETICIA MASUI</t>
  </si>
  <si>
    <t>AR6014</t>
  </si>
  <si>
    <t>BS9824</t>
  </si>
  <si>
    <t>BS9828</t>
  </si>
  <si>
    <t>ARNEL M. MIRANDA</t>
  </si>
  <si>
    <t>MARY ROSE GUZMAN</t>
  </si>
  <si>
    <t>PHILIP SECOSANA</t>
  </si>
  <si>
    <t>SENEN LAO</t>
  </si>
  <si>
    <t>FL PRO SOLUTIONS INC.</t>
  </si>
  <si>
    <t>UNDERGROUND TECHNOLOGIES INC.</t>
  </si>
  <si>
    <t>MART NATHANIEL FLORES</t>
  </si>
  <si>
    <t>MEMOSA BAET TADIQUE</t>
  </si>
  <si>
    <t>DANN'S AID LAB</t>
  </si>
  <si>
    <t>LYDIA LERMA</t>
  </si>
  <si>
    <t>EDGAR ZOLETA</t>
  </si>
  <si>
    <t>AZIA SUITES AND RESIDENCES INC</t>
  </si>
  <si>
    <t>EWT 188.18</t>
  </si>
  <si>
    <t>G. S. GO BROS., INC.</t>
  </si>
  <si>
    <t>EWT 844.86</t>
  </si>
  <si>
    <t>MAGELLAN COMMODITIES INC.</t>
  </si>
  <si>
    <t>EWT 402.79</t>
  </si>
  <si>
    <t>JENICA TAN</t>
  </si>
  <si>
    <t>UNITAN CONS. &amp; DEVT CORP</t>
  </si>
  <si>
    <t>EWT 240.32</t>
  </si>
  <si>
    <t>SJR#</t>
  </si>
  <si>
    <t>ANNE CASTILLO</t>
  </si>
  <si>
    <t>SOP</t>
  </si>
  <si>
    <t>LAZADA FEE</t>
  </si>
  <si>
    <t xml:space="preserve">TOTAL AMOUNT: </t>
  </si>
  <si>
    <t>GOMER MOPERA</t>
  </si>
  <si>
    <t>ALEXANDER BONE</t>
  </si>
  <si>
    <t>RONALYN VARGAS</t>
  </si>
  <si>
    <t>VINCENT BANDOJO</t>
  </si>
  <si>
    <t>VERONICA HADUCA</t>
  </si>
  <si>
    <t>JULIUS WILLIAM PHUA</t>
  </si>
  <si>
    <t>PAUL MERCADO</t>
  </si>
  <si>
    <t>STEVE HONEA</t>
  </si>
  <si>
    <t>ANDREA ANG</t>
  </si>
  <si>
    <t>JHOI CELESTINO</t>
  </si>
  <si>
    <t>ROLYN JOY RAMOS</t>
  </si>
  <si>
    <t>REENA MANALO</t>
  </si>
  <si>
    <t>KURT MUNSAYAC</t>
  </si>
  <si>
    <t>JAMES AROMIN</t>
  </si>
  <si>
    <t>CYRIL SUELLEN TOLEDO</t>
  </si>
  <si>
    <t>LEONALYN CABILADAS</t>
  </si>
  <si>
    <t>JING OCAMPO</t>
  </si>
  <si>
    <t>NDL</t>
  </si>
  <si>
    <t>ELDRIN BARNES</t>
  </si>
  <si>
    <t>EWT</t>
  </si>
  <si>
    <t>GISELLE PENAFLOR</t>
  </si>
  <si>
    <t>ANIARA KRIZIA MACUGAY</t>
  </si>
  <si>
    <t>MARICRIS KINNEY</t>
  </si>
  <si>
    <t>BLYTH YEON</t>
  </si>
  <si>
    <t>DHYNA ALCANTARA</t>
  </si>
  <si>
    <t>GREG M. CASTRO</t>
  </si>
  <si>
    <t>CHRISTIAN GEORGE</t>
  </si>
  <si>
    <t>JENILYN MATEO</t>
  </si>
  <si>
    <t>PHILEX GO</t>
  </si>
  <si>
    <t>ZALVEN CHUA</t>
  </si>
  <si>
    <t>ARIES CRUZ</t>
  </si>
  <si>
    <t>VANGIE T. SALAS</t>
  </si>
  <si>
    <t>RALPH ANGELO MONREAL</t>
  </si>
  <si>
    <t>ALVIN DELOS SANTOS</t>
  </si>
  <si>
    <t>FRANCIS RAMIREZ</t>
  </si>
  <si>
    <t>TOTAL:</t>
  </si>
  <si>
    <t>ROBERT CONCILLADO</t>
  </si>
  <si>
    <t>CLEIGH HERNANDEZ</t>
  </si>
  <si>
    <t>ALLAN AQUINO</t>
  </si>
  <si>
    <t>CAMILLE CAMANGIAN</t>
  </si>
  <si>
    <t>MARCELIUS LIM</t>
  </si>
  <si>
    <t>HAZEL LEE</t>
  </si>
  <si>
    <t>JM ROSAL</t>
  </si>
  <si>
    <t>TOM CAGALAWAN</t>
  </si>
  <si>
    <t>RAY JOHN CASTANARES</t>
  </si>
  <si>
    <t>JOANNA SHIBATA</t>
  </si>
  <si>
    <t>JAIME BAUTISTA</t>
  </si>
  <si>
    <t>JAPH ZAPATA</t>
  </si>
  <si>
    <t>BERNARD MAGLALANG</t>
  </si>
  <si>
    <t>DHERICK LUBIGAN</t>
  </si>
  <si>
    <t>GINA T. EMPERADO</t>
  </si>
  <si>
    <t>GLEN HALAMANI</t>
  </si>
  <si>
    <t>JIA HAO HUANG</t>
  </si>
  <si>
    <t>KRISTINE J ADRIANO</t>
  </si>
  <si>
    <t>MIRO GRGIC</t>
  </si>
  <si>
    <t>JAIME CRUZ</t>
  </si>
  <si>
    <t>CONNIE ELIZAGA</t>
  </si>
  <si>
    <t>CHRISTIAN DELOS REYES</t>
  </si>
  <si>
    <t>CHRISTIAN CASTAÑO</t>
  </si>
  <si>
    <t>RICHMON LOPEZ</t>
  </si>
  <si>
    <t>MARLON BATULAN</t>
  </si>
  <si>
    <t>JASPER JAY</t>
  </si>
  <si>
    <t>GINA BENDICIO</t>
  </si>
  <si>
    <t>PATRICK COCABO</t>
  </si>
  <si>
    <t>JM PANGILINAN</t>
  </si>
  <si>
    <r>
      <rPr>
        <b/>
        <sz val="7"/>
        <rFont val="Tahoma"/>
        <charset val="134"/>
      </rPr>
      <t xml:space="preserve">ARTHUR YOB MALUBAY </t>
    </r>
    <r>
      <rPr>
        <b/>
        <sz val="7"/>
        <color rgb="FFFF0000"/>
        <rFont val="Tahoma"/>
        <charset val="134"/>
      </rPr>
      <t>(REFUND)</t>
    </r>
  </si>
  <si>
    <t>RYAN HOWARD M. TANADA</t>
  </si>
  <si>
    <t>JENSEN GUTTIEREZ</t>
  </si>
  <si>
    <t>GYRO RAYNON GOROSPE</t>
  </si>
  <si>
    <t>LAARNI DE GUZMAN</t>
  </si>
  <si>
    <t>CLAUDINE C. LASTIMOSA</t>
  </si>
  <si>
    <t>ANGELINE DIAZ</t>
  </si>
  <si>
    <t>ART SIMON SANDOVAL</t>
  </si>
  <si>
    <t>POWEE LAPUZ</t>
  </si>
  <si>
    <t>FAITH ANGELIC OCSAN</t>
  </si>
  <si>
    <r>
      <rPr>
        <b/>
        <sz val="7"/>
        <rFont val="Tahoma"/>
        <charset val="134"/>
      </rPr>
      <t xml:space="preserve">WILLIE ORTIZ </t>
    </r>
    <r>
      <rPr>
        <b/>
        <sz val="7"/>
        <color rgb="FFFF0000"/>
        <rFont val="Tahoma"/>
        <charset val="134"/>
      </rPr>
      <t>(REFUND)</t>
    </r>
  </si>
  <si>
    <t>REA MANALANG</t>
  </si>
  <si>
    <t>GAB MARABUT</t>
  </si>
  <si>
    <t>MIKHAIL ALLEN L. CRUZ</t>
  </si>
  <si>
    <t>MARVIN ABELLA</t>
  </si>
  <si>
    <t>DARIC MALICSE</t>
  </si>
  <si>
    <t>SAM MATAWARAN</t>
  </si>
  <si>
    <t>PAOLO NIKOLAS GALING</t>
  </si>
  <si>
    <t>KENT ANDRE TARRAYO</t>
  </si>
  <si>
    <t>JULLIAN MOZO</t>
  </si>
  <si>
    <t>JOSHUA JOHN PINEDA</t>
  </si>
  <si>
    <t>TIFFANY DY</t>
  </si>
  <si>
    <t>GREG JOSEPH PANGAN</t>
  </si>
  <si>
    <t>CARISSA JAVIER-PRADO</t>
  </si>
  <si>
    <t>HANNAH LEE</t>
  </si>
  <si>
    <t>FRINZE MATAB</t>
  </si>
  <si>
    <t>ROWENA MERCADO</t>
  </si>
  <si>
    <t>JOHN DEEN</t>
  </si>
  <si>
    <t>JOSE PAOLO ACANCE</t>
  </si>
  <si>
    <t>ANDREA DIONISIO</t>
  </si>
  <si>
    <t>JOEY COCHESA</t>
  </si>
  <si>
    <t>CYNTHIA SADIE</t>
  </si>
  <si>
    <t>JUNELL MONTEMAYOR</t>
  </si>
  <si>
    <t>CHA ANDEZA</t>
  </si>
  <si>
    <t>KATRIX GUILLERMO</t>
  </si>
  <si>
    <t>RUSSEL PLO</t>
  </si>
  <si>
    <t>URBANO JR. MENDIOLA</t>
  </si>
  <si>
    <t>ELVIRA ESTAVILLO</t>
  </si>
  <si>
    <t>MARK ANTHONY</t>
  </si>
  <si>
    <t>CLAUDINE MARQUEZ</t>
  </si>
  <si>
    <t>KENNETH UNG</t>
  </si>
  <si>
    <t>JASON DANGAN</t>
  </si>
  <si>
    <t>JEROME DAQUE</t>
  </si>
  <si>
    <t>RHODA REAN</t>
  </si>
  <si>
    <t>MICHELL</t>
  </si>
  <si>
    <t>ARTHUR YOB MALUBAY</t>
  </si>
  <si>
    <t>RETURNED</t>
  </si>
  <si>
    <t>RR#00004238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</si>
</sst>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6" xfId="0" applyFont="1" applyFill="1" applyBorder="1" applyAlignment="1">
      <alignment horizontal="left"/>
    </xf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center"/>
    </xf>
    <xf numFmtId="177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177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workbookViewId="0">
      <selection activeCell="C26" sqref="C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5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54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5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45810</v>
      </c>
      <c r="B7" s="15" t="s">
        <v>15</v>
      </c>
      <c r="C7" s="16" t="s">
        <v>16</v>
      </c>
      <c r="D7" s="17" t="s">
        <v>17</v>
      </c>
      <c r="E7" s="15" t="s">
        <v>18</v>
      </c>
      <c r="F7" s="38">
        <v>7795</v>
      </c>
      <c r="G7" s="19"/>
      <c r="H7" s="19"/>
      <c r="I7" s="14"/>
      <c r="J7" s="38"/>
      <c r="K7" s="24">
        <f>J7+F7</f>
        <v>7795</v>
      </c>
      <c r="L7" s="14">
        <v>45810</v>
      </c>
      <c r="M7" s="2"/>
    </row>
    <row r="8" s="1" customFormat="1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>SUM(F4:F8)</f>
        <v>7795</v>
      </c>
      <c r="G9" s="2"/>
      <c r="H9" s="2"/>
      <c r="I9" s="2"/>
      <c r="J9" s="39">
        <f>SUM(J7:J8)</f>
        <v>0</v>
      </c>
      <c r="K9" s="39">
        <f>SUM(K8:K8)</f>
        <v>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22</v>
      </c>
      <c r="D13" s="2" t="s">
        <v>23</v>
      </c>
      <c r="G13" s="2" t="s">
        <v>24</v>
      </c>
      <c r="I13" s="41">
        <v>1000</v>
      </c>
      <c r="J13" s="42">
        <v>7</v>
      </c>
      <c r="K13" s="43">
        <f t="shared" ref="K13:K23" si="0">J13*I13</f>
        <v>7000</v>
      </c>
    </row>
    <row r="14" s="1" customFormat="1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25</v>
      </c>
      <c r="D16" s="2" t="s">
        <v>26</v>
      </c>
      <c r="G16" s="2" t="s">
        <v>27</v>
      </c>
      <c r="I16" s="41">
        <v>100</v>
      </c>
      <c r="J16" s="42">
        <v>2</v>
      </c>
      <c r="K16" s="43">
        <f t="shared" si="0"/>
        <v>200</v>
      </c>
    </row>
    <row r="17" s="1" customFormat="1" spans="1:11">
      <c r="A17" s="1" t="s">
        <v>28</v>
      </c>
      <c r="D17" s="1" t="s">
        <v>29</v>
      </c>
      <c r="G17" s="1" t="s">
        <v>30</v>
      </c>
      <c r="I17" s="41">
        <v>50</v>
      </c>
      <c r="J17" s="42">
        <v>1</v>
      </c>
      <c r="K17" s="43">
        <f t="shared" si="0"/>
        <v>50</v>
      </c>
    </row>
    <row r="18" s="1" customFormat="1" spans="9:11">
      <c r="I18" s="41">
        <v>20</v>
      </c>
      <c r="J18" s="42">
        <v>2</v>
      </c>
      <c r="K18" s="43">
        <f t="shared" si="0"/>
        <v>40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>
        <v>1</v>
      </c>
      <c r="K20" s="43">
        <f t="shared" si="0"/>
        <v>5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31</v>
      </c>
      <c r="K24" s="45">
        <f>SUM(K13:K23)</f>
        <v>7795</v>
      </c>
    </row>
    <row r="25" s="1" customFormat="1" spans="9:11">
      <c r="I25" s="2" t="s">
        <v>32</v>
      </c>
      <c r="K25" s="46">
        <f>J9</f>
        <v>0</v>
      </c>
    </row>
    <row r="26" s="1" customFormat="1" ht="9.75" spans="11:11">
      <c r="K26" s="47">
        <f>SUM(K24:K25)</f>
        <v>7795</v>
      </c>
    </row>
    <row r="27" s="1" customFormat="1" ht="9.75" spans="11:11">
      <c r="K27" s="41"/>
    </row>
    <row r="28" s="1" customFormat="1" spans="11:11">
      <c r="K28" s="41"/>
    </row>
    <row r="29" s="1" customFormat="1" spans="11:11">
      <c r="K29" s="41"/>
    </row>
    <row r="30" s="1" customFormat="1" spans="11:11">
      <c r="K30" s="41"/>
    </row>
    <row r="31" s="1" customFormat="1" spans="11:11">
      <c r="K31" s="41"/>
    </row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45807</v>
      </c>
      <c r="B40" s="15">
        <v>20601</v>
      </c>
      <c r="C40" s="16" t="s">
        <v>35</v>
      </c>
      <c r="D40" s="17" t="s">
        <v>17</v>
      </c>
      <c r="E40" s="15">
        <v>59970</v>
      </c>
      <c r="F40" s="38"/>
      <c r="G40" s="19" t="s">
        <v>36</v>
      </c>
      <c r="H40" s="19">
        <v>3122370067</v>
      </c>
      <c r="I40" s="14">
        <v>45778</v>
      </c>
      <c r="J40" s="38">
        <v>21697.03</v>
      </c>
      <c r="K40" s="24">
        <f t="shared" ref="K40:K42" si="1">F40+J40</f>
        <v>21697.03</v>
      </c>
      <c r="L40" s="14">
        <v>45810</v>
      </c>
      <c r="M40" s="2" t="s">
        <v>37</v>
      </c>
    </row>
    <row r="41" s="1" customFormat="1" spans="1:13">
      <c r="A41" s="14">
        <v>45807</v>
      </c>
      <c r="B41" s="15">
        <v>20602</v>
      </c>
      <c r="C41" s="16" t="s">
        <v>35</v>
      </c>
      <c r="D41" s="17" t="s">
        <v>17</v>
      </c>
      <c r="E41" s="15">
        <v>60108</v>
      </c>
      <c r="F41" s="38"/>
      <c r="G41" s="19" t="s">
        <v>36</v>
      </c>
      <c r="H41" s="19">
        <v>3122370067</v>
      </c>
      <c r="I41" s="14">
        <v>45798</v>
      </c>
      <c r="J41" s="38">
        <v>21697.03</v>
      </c>
      <c r="K41" s="24">
        <f t="shared" si="1"/>
        <v>21697.03</v>
      </c>
      <c r="L41" s="14">
        <v>45810</v>
      </c>
      <c r="M41" s="2" t="s">
        <v>37</v>
      </c>
    </row>
    <row r="42" s="1" customFormat="1" spans="1:13">
      <c r="A42" s="14">
        <v>45807</v>
      </c>
      <c r="B42" s="15">
        <v>20603</v>
      </c>
      <c r="C42" s="16" t="s">
        <v>35</v>
      </c>
      <c r="D42" s="17" t="s">
        <v>17</v>
      </c>
      <c r="E42" s="15">
        <v>60128</v>
      </c>
      <c r="F42" s="38"/>
      <c r="G42" s="19" t="s">
        <v>36</v>
      </c>
      <c r="H42" s="19">
        <v>3122370067</v>
      </c>
      <c r="I42" s="14">
        <v>45806</v>
      </c>
      <c r="J42" s="38">
        <v>21697.03</v>
      </c>
      <c r="K42" s="24">
        <f t="shared" si="1"/>
        <v>21697.03</v>
      </c>
      <c r="L42" s="14">
        <v>45810</v>
      </c>
      <c r="M42" s="2" t="s">
        <v>37</v>
      </c>
    </row>
    <row r="43" s="1" customFormat="1" spans="6:11">
      <c r="F43" s="39">
        <f>SUM(F40:F42)</f>
        <v>0</v>
      </c>
      <c r="G43" s="2"/>
      <c r="H43" s="2"/>
      <c r="I43" s="2"/>
      <c r="J43" s="48">
        <f>SUM(J40:J42)</f>
        <v>65091.09</v>
      </c>
      <c r="K43" s="39">
        <f>SUM(K40:K42)</f>
        <v>65091.09</v>
      </c>
    </row>
    <row r="44" s="1" customFormat="1" spans="6:11">
      <c r="F44" s="39"/>
      <c r="G44" s="2"/>
      <c r="H44" s="2"/>
      <c r="I44" s="2"/>
      <c r="J44" s="39"/>
      <c r="K44" s="39"/>
    </row>
    <row r="45" s="1" customFormat="1" spans="6:11">
      <c r="F45" s="39"/>
      <c r="I45" s="1" t="s">
        <v>13</v>
      </c>
      <c r="K45" s="39"/>
    </row>
    <row r="46" s="1" customFormat="1" spans="8:10">
      <c r="H46" s="2" t="s">
        <v>19</v>
      </c>
      <c r="J46" s="40" t="s">
        <v>20</v>
      </c>
    </row>
    <row r="47" s="1" customFormat="1" spans="11:11">
      <c r="K47" s="40" t="s">
        <v>21</v>
      </c>
    </row>
    <row r="48" s="1" customFormat="1" spans="7:11">
      <c r="G48" s="2" t="s">
        <v>24</v>
      </c>
      <c r="I48" s="41">
        <v>1000</v>
      </c>
      <c r="J48" s="42"/>
      <c r="K48" s="43">
        <f t="shared" ref="K48:K59" si="2">J47*I47</f>
        <v>0</v>
      </c>
    </row>
    <row r="49" s="1" customFormat="1" spans="1:11">
      <c r="A49" s="2" t="s">
        <v>22</v>
      </c>
      <c r="D49" s="2" t="s">
        <v>23</v>
      </c>
      <c r="G49" s="2"/>
      <c r="I49" s="41">
        <v>500</v>
      </c>
      <c r="J49" s="42"/>
      <c r="K49" s="43">
        <f t="shared" si="2"/>
        <v>0</v>
      </c>
    </row>
    <row r="50" s="1" customFormat="1" spans="1:11">
      <c r="A50" s="2"/>
      <c r="G50" s="2"/>
      <c r="I50" s="41">
        <v>200</v>
      </c>
      <c r="J50" s="42"/>
      <c r="K50" s="43">
        <f t="shared" si="2"/>
        <v>0</v>
      </c>
    </row>
    <row r="51" s="1" customFormat="1" spans="1:11">
      <c r="A51" s="2"/>
      <c r="G51" s="2" t="s">
        <v>27</v>
      </c>
      <c r="I51" s="41">
        <v>100</v>
      </c>
      <c r="J51" s="42"/>
      <c r="K51" s="43">
        <f t="shared" si="2"/>
        <v>0</v>
      </c>
    </row>
    <row r="52" s="1" customFormat="1" spans="1:11">
      <c r="A52" s="2" t="s">
        <v>25</v>
      </c>
      <c r="D52" s="2" t="s">
        <v>26</v>
      </c>
      <c r="G52" s="1" t="s">
        <v>30</v>
      </c>
      <c r="I52" s="41">
        <v>50</v>
      </c>
      <c r="J52" s="42"/>
      <c r="K52" s="43">
        <f t="shared" si="2"/>
        <v>0</v>
      </c>
    </row>
    <row r="53" s="1" customFormat="1" spans="1:11">
      <c r="A53" s="1" t="s">
        <v>28</v>
      </c>
      <c r="D53" s="1" t="s">
        <v>29</v>
      </c>
      <c r="I53" s="41">
        <v>20</v>
      </c>
      <c r="J53" s="42"/>
      <c r="K53" s="43">
        <f t="shared" si="2"/>
        <v>0</v>
      </c>
    </row>
    <row r="54" s="1" customFormat="1" spans="9:11">
      <c r="I54" s="41">
        <v>10</v>
      </c>
      <c r="J54" s="42"/>
      <c r="K54" s="43">
        <f t="shared" si="2"/>
        <v>0</v>
      </c>
    </row>
    <row r="55" s="1" customFormat="1" spans="9:11">
      <c r="I55" s="41">
        <v>5</v>
      </c>
      <c r="J55" s="42"/>
      <c r="K55" s="43">
        <f t="shared" si="2"/>
        <v>0</v>
      </c>
    </row>
    <row r="56" s="1" customFormat="1" spans="9:11">
      <c r="I56" s="41">
        <v>1</v>
      </c>
      <c r="J56" s="42"/>
      <c r="K56" s="43">
        <f t="shared" si="2"/>
        <v>0</v>
      </c>
    </row>
    <row r="57" s="1" customFormat="1" spans="9:11">
      <c r="I57" s="41">
        <v>0.25</v>
      </c>
      <c r="J57" s="42"/>
      <c r="K57" s="43">
        <f t="shared" si="2"/>
        <v>0</v>
      </c>
    </row>
    <row r="58" s="1" customFormat="1" spans="9:11">
      <c r="I58" s="44">
        <v>0.05</v>
      </c>
      <c r="J58" s="42"/>
      <c r="K58" s="43">
        <f t="shared" si="2"/>
        <v>0</v>
      </c>
    </row>
    <row r="59" s="1" customFormat="1" spans="9:11">
      <c r="I59" s="2" t="s">
        <v>31</v>
      </c>
      <c r="K59" s="43">
        <f t="shared" si="2"/>
        <v>0</v>
      </c>
    </row>
    <row r="60" s="1" customFormat="1" spans="9:11">
      <c r="I60" s="2" t="s">
        <v>32</v>
      </c>
      <c r="K60" s="49">
        <f>SUM(K48:K59)</f>
        <v>0</v>
      </c>
    </row>
    <row r="61" s="1" customFormat="1" spans="11:11">
      <c r="K61" s="46">
        <f>J43</f>
        <v>65091.09</v>
      </c>
    </row>
    <row r="62" s="1" customFormat="1" ht="9.75" spans="11:11">
      <c r="K62" s="47">
        <f>SUM(K60:K61)</f>
        <v>65091.09</v>
      </c>
    </row>
    <row r="63" s="1" customFormat="1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workbookViewId="0">
      <selection activeCell="A73" sqref="$A73:$XFD8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45824</v>
      </c>
      <c r="B7" s="15">
        <v>20609</v>
      </c>
      <c r="C7" s="16" t="s">
        <v>110</v>
      </c>
      <c r="D7" s="17" t="s">
        <v>17</v>
      </c>
      <c r="E7" s="15">
        <v>60132</v>
      </c>
      <c r="F7" s="38"/>
      <c r="G7" s="19" t="s">
        <v>36</v>
      </c>
      <c r="H7" s="19">
        <v>39429</v>
      </c>
      <c r="I7" s="14">
        <v>45818</v>
      </c>
      <c r="J7" s="38">
        <v>37982.1</v>
      </c>
      <c r="K7" s="24">
        <f>F7+J7</f>
        <v>37982.1</v>
      </c>
      <c r="L7" s="14">
        <v>45825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37982.1</v>
      </c>
      <c r="K9" s="39">
        <f t="shared" si="0"/>
        <v>37982.1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37982.1</v>
      </c>
    </row>
    <row r="28" s="1" customFormat="1" ht="9.75" spans="11:11">
      <c r="K28" s="47">
        <f>SUM(K26:K27)</f>
        <v>37982.1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1</v>
      </c>
    </row>
    <row r="41" s="1" customFormat="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45825</v>
      </c>
      <c r="B44" s="15">
        <v>21097</v>
      </c>
      <c r="C44" s="16" t="s">
        <v>111</v>
      </c>
      <c r="D44" s="17" t="s">
        <v>17</v>
      </c>
      <c r="E44" s="15">
        <v>60163</v>
      </c>
      <c r="F44" s="38">
        <v>7728.2</v>
      </c>
      <c r="G44" s="19"/>
      <c r="H44" s="19"/>
      <c r="I44" s="14"/>
      <c r="J44" s="38">
        <v>0</v>
      </c>
      <c r="K44" s="24">
        <f>F44+J44</f>
        <v>7728.2</v>
      </c>
      <c r="L44" s="14">
        <v>45825</v>
      </c>
      <c r="M44" s="2"/>
    </row>
    <row r="45" s="1" customFormat="1" spans="1:13">
      <c r="A45" s="14"/>
      <c r="B45" s="15"/>
      <c r="C45" s="16"/>
      <c r="D45" s="17"/>
      <c r="E45" s="15"/>
      <c r="F45" s="38"/>
      <c r="G45" s="19"/>
      <c r="H45" s="19"/>
      <c r="I45" s="14"/>
      <c r="J45" s="38"/>
      <c r="K45" s="24"/>
      <c r="L45" s="14"/>
      <c r="M45" s="2"/>
    </row>
    <row r="46" s="1" customFormat="1" spans="6:11">
      <c r="F46" s="39">
        <f t="shared" ref="F46:K46" si="2">SUM(F44:F45)</f>
        <v>7728.2</v>
      </c>
      <c r="G46" s="2"/>
      <c r="H46" s="2"/>
      <c r="I46" s="2"/>
      <c r="J46" s="48">
        <f t="shared" si="2"/>
        <v>0</v>
      </c>
      <c r="K46" s="39">
        <f t="shared" si="2"/>
        <v>7728.2</v>
      </c>
    </row>
    <row r="47" s="1" customFormat="1" spans="6:11">
      <c r="F47" s="39"/>
      <c r="G47" s="2"/>
      <c r="H47" s="2"/>
      <c r="I47" s="2"/>
      <c r="J47" s="39"/>
      <c r="K47" s="39"/>
    </row>
    <row r="48" s="1" customFormat="1" spans="6:11">
      <c r="F48" s="39"/>
      <c r="I48" s="1" t="s">
        <v>13</v>
      </c>
      <c r="K48" s="39"/>
    </row>
    <row r="49" s="1" customFormat="1" spans="8:10">
      <c r="H49" s="2" t="s">
        <v>19</v>
      </c>
      <c r="J49" s="40" t="s">
        <v>20</v>
      </c>
    </row>
    <row r="50" s="1" customFormat="1" spans="11:11">
      <c r="K50" s="40" t="s">
        <v>21</v>
      </c>
    </row>
    <row r="51" s="1" customFormat="1" spans="7:11">
      <c r="G51" s="2" t="s">
        <v>24</v>
      </c>
      <c r="I51" s="41">
        <v>1000</v>
      </c>
      <c r="J51" s="42">
        <v>7</v>
      </c>
      <c r="K51" s="43">
        <f t="shared" ref="K51:K62" si="3">J50*I50</f>
        <v>0</v>
      </c>
    </row>
    <row r="52" s="1" customFormat="1" spans="1:11">
      <c r="A52" s="2" t="s">
        <v>22</v>
      </c>
      <c r="D52" s="2" t="s">
        <v>23</v>
      </c>
      <c r="G52" s="2"/>
      <c r="I52" s="41">
        <v>500</v>
      </c>
      <c r="J52" s="42">
        <v>1</v>
      </c>
      <c r="K52" s="43">
        <f t="shared" si="3"/>
        <v>7000</v>
      </c>
    </row>
    <row r="53" s="1" customFormat="1" spans="1:11">
      <c r="A53" s="2"/>
      <c r="G53" s="2"/>
      <c r="I53" s="41">
        <v>200</v>
      </c>
      <c r="J53" s="42"/>
      <c r="K53" s="43">
        <f t="shared" si="3"/>
        <v>500</v>
      </c>
    </row>
    <row r="54" s="1" customFormat="1" spans="1:11">
      <c r="A54" s="2"/>
      <c r="G54" s="2" t="s">
        <v>27</v>
      </c>
      <c r="I54" s="41">
        <v>100</v>
      </c>
      <c r="J54" s="42">
        <v>2</v>
      </c>
      <c r="K54" s="43">
        <f t="shared" si="3"/>
        <v>0</v>
      </c>
    </row>
    <row r="55" s="1" customFormat="1" spans="1:11">
      <c r="A55" s="2" t="s">
        <v>25</v>
      </c>
      <c r="D55" s="2" t="s">
        <v>26</v>
      </c>
      <c r="G55" s="1" t="s">
        <v>30</v>
      </c>
      <c r="I55" s="41">
        <v>50</v>
      </c>
      <c r="J55" s="42"/>
      <c r="K55" s="43">
        <f t="shared" si="3"/>
        <v>200</v>
      </c>
    </row>
    <row r="56" s="1" customFormat="1" spans="1:11">
      <c r="A56" s="1" t="s">
        <v>28</v>
      </c>
      <c r="D56" s="1" t="s">
        <v>29</v>
      </c>
      <c r="I56" s="41">
        <v>20</v>
      </c>
      <c r="J56" s="42">
        <v>1</v>
      </c>
      <c r="K56" s="43">
        <f t="shared" si="3"/>
        <v>0</v>
      </c>
    </row>
    <row r="57" s="1" customFormat="1" spans="9:11">
      <c r="I57" s="41">
        <v>10</v>
      </c>
      <c r="J57" s="42"/>
      <c r="K57" s="43">
        <f t="shared" si="3"/>
        <v>20</v>
      </c>
    </row>
    <row r="58" s="1" customFormat="1" spans="9:11">
      <c r="I58" s="41">
        <v>5</v>
      </c>
      <c r="J58" s="42">
        <v>1</v>
      </c>
      <c r="K58" s="43">
        <f t="shared" si="3"/>
        <v>0</v>
      </c>
    </row>
    <row r="59" s="1" customFormat="1" spans="9:11">
      <c r="I59" s="41">
        <v>1</v>
      </c>
      <c r="J59" s="42">
        <v>3</v>
      </c>
      <c r="K59" s="43">
        <f t="shared" si="3"/>
        <v>5</v>
      </c>
    </row>
    <row r="60" s="1" customFormat="1" spans="9:11">
      <c r="I60" s="41">
        <v>0.25</v>
      </c>
      <c r="J60" s="42"/>
      <c r="K60" s="43">
        <f t="shared" si="3"/>
        <v>3</v>
      </c>
    </row>
    <row r="61" s="1" customFormat="1" spans="9:11">
      <c r="I61" s="44">
        <v>0.05</v>
      </c>
      <c r="J61" s="42">
        <v>4</v>
      </c>
      <c r="K61" s="43">
        <f t="shared" si="3"/>
        <v>0</v>
      </c>
    </row>
    <row r="62" s="1" customFormat="1" spans="9:11">
      <c r="I62" s="2" t="s">
        <v>31</v>
      </c>
      <c r="K62" s="43">
        <f t="shared" si="3"/>
        <v>0.2</v>
      </c>
    </row>
    <row r="63" s="1" customFormat="1" spans="9:11">
      <c r="I63" s="2" t="s">
        <v>32</v>
      </c>
      <c r="K63" s="49">
        <f>SUM(K51:K62)</f>
        <v>7728.2</v>
      </c>
    </row>
    <row r="64" s="1" customFormat="1" spans="11:11">
      <c r="K64" s="46">
        <f>J46</f>
        <v>0</v>
      </c>
    </row>
    <row r="65" s="1" customFormat="1" ht="9.75" spans="11:11">
      <c r="K65" s="47">
        <f>SUM(K63:K64)</f>
        <v>7728.2</v>
      </c>
    </row>
    <row r="66" s="1" customFormat="1" ht="9.75"/>
    <row r="73" s="1" customFormat="1" spans="1:1">
      <c r="A73" s="2" t="s">
        <v>0</v>
      </c>
    </row>
    <row r="74" s="1" customFormat="1" spans="1:1">
      <c r="A74" s="2" t="s">
        <v>1</v>
      </c>
    </row>
    <row r="76" s="1" customFormat="1" spans="1:12">
      <c r="A76" s="3" t="s">
        <v>2</v>
      </c>
      <c r="B76" s="3" t="s">
        <v>34</v>
      </c>
      <c r="C76" s="3" t="s">
        <v>4</v>
      </c>
      <c r="D76" s="3" t="s">
        <v>5</v>
      </c>
      <c r="E76" s="3" t="s">
        <v>6</v>
      </c>
      <c r="F76" s="3" t="s">
        <v>7</v>
      </c>
      <c r="G76" s="4" t="s">
        <v>8</v>
      </c>
      <c r="H76" s="5"/>
      <c r="I76" s="5"/>
      <c r="J76" s="22"/>
      <c r="K76" s="3" t="s">
        <v>9</v>
      </c>
      <c r="L76" s="3" t="s">
        <v>10</v>
      </c>
    </row>
    <row r="77" s="1" customFormat="1" spans="1:12">
      <c r="A77" s="6"/>
      <c r="B77" s="6"/>
      <c r="C77" s="6"/>
      <c r="D77" s="6"/>
      <c r="E77" s="6"/>
      <c r="F77" s="6"/>
      <c r="G77" s="3" t="s">
        <v>11</v>
      </c>
      <c r="H77" s="3" t="s">
        <v>12</v>
      </c>
      <c r="I77" s="3" t="s">
        <v>13</v>
      </c>
      <c r="J77" s="3" t="s">
        <v>14</v>
      </c>
      <c r="K77" s="6"/>
      <c r="L77" s="6"/>
    </row>
    <row r="78" s="1" customFormat="1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="1" customFormat="1" spans="1:13">
      <c r="A79" s="14">
        <v>45825</v>
      </c>
      <c r="B79" s="15">
        <v>21098</v>
      </c>
      <c r="C79" s="16" t="s">
        <v>112</v>
      </c>
      <c r="D79" s="17" t="s">
        <v>42</v>
      </c>
      <c r="E79" s="50">
        <v>60172</v>
      </c>
      <c r="F79" s="51">
        <v>64664.4</v>
      </c>
      <c r="G79" s="52"/>
      <c r="H79" s="52"/>
      <c r="I79" s="26"/>
      <c r="J79" s="24">
        <v>0</v>
      </c>
      <c r="K79" s="24">
        <f>J79+F79</f>
        <v>64664.4</v>
      </c>
      <c r="L79" s="14">
        <v>45825</v>
      </c>
      <c r="M79" s="2"/>
    </row>
    <row r="80" s="1" customFormat="1" spans="1:13">
      <c r="A80" s="14">
        <v>45825</v>
      </c>
      <c r="B80" s="15">
        <v>21099</v>
      </c>
      <c r="C80" s="16" t="s">
        <v>113</v>
      </c>
      <c r="D80" s="17" t="s">
        <v>17</v>
      </c>
      <c r="E80" s="50">
        <v>60170</v>
      </c>
      <c r="F80" s="51">
        <v>21736.1</v>
      </c>
      <c r="G80" s="52"/>
      <c r="H80" s="52"/>
      <c r="I80" s="26"/>
      <c r="J80" s="24">
        <v>0</v>
      </c>
      <c r="K80" s="24">
        <f>J80+F80</f>
        <v>21736.1</v>
      </c>
      <c r="L80" s="14">
        <v>45825</v>
      </c>
      <c r="M80" s="2"/>
    </row>
    <row r="81" s="1" customFormat="1" spans="6:11">
      <c r="F81" s="39">
        <f>SUM(F79:F80)</f>
        <v>86400.5</v>
      </c>
      <c r="G81" s="2"/>
      <c r="H81" s="2"/>
      <c r="I81" s="2"/>
      <c r="J81" s="39">
        <f>SUM(J79:J80)</f>
        <v>0</v>
      </c>
      <c r="K81" s="39">
        <f>SUM(K79:K80)</f>
        <v>86400.5</v>
      </c>
    </row>
    <row r="83" s="1" customFormat="1" spans="1:4">
      <c r="A83" s="2" t="s">
        <v>22</v>
      </c>
      <c r="D83" s="2" t="s">
        <v>23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25</v>
      </c>
      <c r="D86" s="2" t="s">
        <v>26</v>
      </c>
    </row>
    <row r="87" s="1" customFormat="1" spans="1:4">
      <c r="A87" s="1" t="s">
        <v>28</v>
      </c>
      <c r="D87" s="1" t="s">
        <v>29</v>
      </c>
    </row>
  </sheetData>
  <mergeCells count="39">
    <mergeCell ref="G4:J4"/>
    <mergeCell ref="G41:J41"/>
    <mergeCell ref="G76:J76"/>
    <mergeCell ref="A4:A6"/>
    <mergeCell ref="A41:A43"/>
    <mergeCell ref="A76:A78"/>
    <mergeCell ref="B4:B6"/>
    <mergeCell ref="B41:B43"/>
    <mergeCell ref="B76:B78"/>
    <mergeCell ref="C4:C6"/>
    <mergeCell ref="C41:C43"/>
    <mergeCell ref="C76:C78"/>
    <mergeCell ref="D4:D6"/>
    <mergeCell ref="D41:D43"/>
    <mergeCell ref="D76:D78"/>
    <mergeCell ref="E4:E6"/>
    <mergeCell ref="E41:E43"/>
    <mergeCell ref="E76:E78"/>
    <mergeCell ref="F4:F6"/>
    <mergeCell ref="F41:F43"/>
    <mergeCell ref="F76:F78"/>
    <mergeCell ref="G5:G6"/>
    <mergeCell ref="G42:G43"/>
    <mergeCell ref="G77:G78"/>
    <mergeCell ref="H5:H6"/>
    <mergeCell ref="H42:H43"/>
    <mergeCell ref="H77:H78"/>
    <mergeCell ref="I5:I6"/>
    <mergeCell ref="I42:I43"/>
    <mergeCell ref="I77:I78"/>
    <mergeCell ref="J5:J6"/>
    <mergeCell ref="J42:J43"/>
    <mergeCell ref="J77:J78"/>
    <mergeCell ref="K4:K6"/>
    <mergeCell ref="K41:K43"/>
    <mergeCell ref="K76:K78"/>
    <mergeCell ref="L4:L6"/>
    <mergeCell ref="L41:L43"/>
    <mergeCell ref="L76:L78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zoomScale="130" zoomScaleNormal="130" topLeftCell="A81" workbookViewId="0">
      <selection activeCell="A85" sqref="$A85:$XFD10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45826</v>
      </c>
      <c r="B7" s="15">
        <v>21100</v>
      </c>
      <c r="C7" s="16" t="s">
        <v>114</v>
      </c>
      <c r="D7" s="17" t="s">
        <v>42</v>
      </c>
      <c r="E7" s="15">
        <v>60176</v>
      </c>
      <c r="F7" s="38"/>
      <c r="G7" s="19" t="s">
        <v>115</v>
      </c>
      <c r="H7" s="19">
        <v>3122423911</v>
      </c>
      <c r="I7" s="14">
        <v>45819</v>
      </c>
      <c r="J7" s="38">
        <v>115856.82</v>
      </c>
      <c r="K7" s="24">
        <f>F7+J7</f>
        <v>115856.82</v>
      </c>
      <c r="L7" s="14">
        <v>45827</v>
      </c>
      <c r="M7" s="2" t="s">
        <v>116</v>
      </c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115856.82</v>
      </c>
      <c r="K9" s="39">
        <f t="shared" si="0"/>
        <v>115856.82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115856.82</v>
      </c>
    </row>
    <row r="28" s="1" customFormat="1" ht="9.75" spans="11:11">
      <c r="K28" s="47">
        <f>SUM(K26:K27)</f>
        <v>115856.82</v>
      </c>
    </row>
    <row r="29" s="1" customFormat="1" ht="9.75"/>
    <row r="32" s="1" customFormat="1" spans="1:1">
      <c r="A32" s="2" t="s">
        <v>0</v>
      </c>
    </row>
    <row r="33" s="1" customFormat="1" spans="1:1">
      <c r="A33" s="2" t="s">
        <v>1</v>
      </c>
    </row>
    <row r="35" s="1" customFormat="1" spans="1:12">
      <c r="A35" s="3" t="s">
        <v>2</v>
      </c>
      <c r="B35" s="3" t="s">
        <v>34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="1" customFormat="1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spans="1:13">
      <c r="A38" s="14">
        <v>45827</v>
      </c>
      <c r="B38" s="15">
        <v>21101</v>
      </c>
      <c r="C38" s="16" t="s">
        <v>117</v>
      </c>
      <c r="D38" s="17" t="s">
        <v>17</v>
      </c>
      <c r="E38" s="50">
        <v>60164</v>
      </c>
      <c r="F38" s="51"/>
      <c r="G38" s="52"/>
      <c r="H38" s="52"/>
      <c r="I38" s="26"/>
      <c r="J38" s="24">
        <v>74989.22</v>
      </c>
      <c r="K38" s="24">
        <f>J38+F38</f>
        <v>74989.22</v>
      </c>
      <c r="L38" s="14">
        <v>45824</v>
      </c>
      <c r="M38" s="2" t="s">
        <v>118</v>
      </c>
    </row>
    <row r="39" s="1" customFormat="1" spans="1:13">
      <c r="A39" s="14">
        <v>45827</v>
      </c>
      <c r="B39" s="15">
        <v>21102</v>
      </c>
      <c r="C39" s="16" t="s">
        <v>119</v>
      </c>
      <c r="D39" s="17" t="s">
        <v>42</v>
      </c>
      <c r="E39" s="50">
        <v>60174</v>
      </c>
      <c r="F39" s="51">
        <v>122152.8</v>
      </c>
      <c r="G39" s="52"/>
      <c r="H39" s="52"/>
      <c r="I39" s="26"/>
      <c r="J39" s="24">
        <v>0</v>
      </c>
      <c r="K39" s="24">
        <f>J39+F39</f>
        <v>122152.8</v>
      </c>
      <c r="L39" s="14">
        <v>45826</v>
      </c>
      <c r="M39" s="2"/>
    </row>
    <row r="40" s="1" customFormat="1" spans="1:13">
      <c r="A40" s="14">
        <v>45827</v>
      </c>
      <c r="B40" s="15">
        <v>21103</v>
      </c>
      <c r="C40" s="16" t="s">
        <v>120</v>
      </c>
      <c r="D40" s="17" t="s">
        <v>17</v>
      </c>
      <c r="E40" s="50">
        <v>60175</v>
      </c>
      <c r="F40" s="51">
        <v>38192.6</v>
      </c>
      <c r="G40" s="52"/>
      <c r="H40" s="52"/>
      <c r="I40" s="26"/>
      <c r="J40" s="24">
        <v>0</v>
      </c>
      <c r="K40" s="24">
        <f>J40+F40</f>
        <v>38192.6</v>
      </c>
      <c r="L40" s="14">
        <v>45826</v>
      </c>
      <c r="M40" s="2"/>
    </row>
    <row r="41" s="1" customFormat="1" spans="6:11">
      <c r="F41" s="39">
        <f>SUM(F38:F40)</f>
        <v>160345.4</v>
      </c>
      <c r="G41" s="2"/>
      <c r="H41" s="2"/>
      <c r="I41" s="2"/>
      <c r="J41" s="39">
        <f>SUM(J38:J40)</f>
        <v>74989.22</v>
      </c>
      <c r="K41" s="39">
        <f>SUM(K38:K40)</f>
        <v>235334.62</v>
      </c>
    </row>
    <row r="43" s="1" customFormat="1" spans="1:4">
      <c r="A43" s="2" t="s">
        <v>22</v>
      </c>
      <c r="D43" s="2" t="s">
        <v>23</v>
      </c>
    </row>
    <row r="44" s="1" customFormat="1" spans="1:1">
      <c r="A44" s="2"/>
    </row>
    <row r="45" s="1" customFormat="1" spans="1:1">
      <c r="A45" s="2"/>
    </row>
    <row r="46" s="1" customFormat="1" spans="1:4">
      <c r="A46" s="2" t="s">
        <v>25</v>
      </c>
      <c r="D46" s="2" t="s">
        <v>26</v>
      </c>
    </row>
    <row r="47" s="1" customFormat="1" spans="1:4">
      <c r="A47" s="1" t="s">
        <v>28</v>
      </c>
      <c r="D47" s="1" t="s">
        <v>29</v>
      </c>
    </row>
    <row r="54" s="1" customFormat="1" spans="1:1">
      <c r="A54" s="2" t="s">
        <v>0</v>
      </c>
    </row>
    <row r="55" s="1" customFormat="1" spans="1:1">
      <c r="A55" s="2" t="s">
        <v>1</v>
      </c>
    </row>
    <row r="57" s="1" customFormat="1" spans="1:12">
      <c r="A57" s="3" t="s">
        <v>2</v>
      </c>
      <c r="B57" s="3" t="s">
        <v>34</v>
      </c>
      <c r="C57" s="3" t="s">
        <v>4</v>
      </c>
      <c r="D57" s="3" t="s">
        <v>5</v>
      </c>
      <c r="E57" s="3" t="s">
        <v>6</v>
      </c>
      <c r="F57" s="3" t="s">
        <v>7</v>
      </c>
      <c r="G57" s="4" t="s">
        <v>8</v>
      </c>
      <c r="H57" s="5"/>
      <c r="I57" s="5"/>
      <c r="J57" s="22"/>
      <c r="K57" s="3" t="s">
        <v>9</v>
      </c>
      <c r="L57" s="3" t="s">
        <v>10</v>
      </c>
    </row>
    <row r="58" s="1" customFormat="1" spans="1:12">
      <c r="A58" s="6"/>
      <c r="B58" s="6"/>
      <c r="C58" s="6"/>
      <c r="D58" s="6"/>
      <c r="E58" s="6"/>
      <c r="F58" s="6"/>
      <c r="G58" s="3" t="s">
        <v>11</v>
      </c>
      <c r="H58" s="3" t="s">
        <v>12</v>
      </c>
      <c r="I58" s="3" t="s">
        <v>13</v>
      </c>
      <c r="J58" s="3" t="s">
        <v>14</v>
      </c>
      <c r="K58" s="6"/>
      <c r="L58" s="6"/>
    </row>
    <row r="59" s="1" customFormat="1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="1" customFormat="1" spans="1:13">
      <c r="A60" s="14">
        <v>45827</v>
      </c>
      <c r="B60" s="15">
        <v>21105</v>
      </c>
      <c r="C60" s="16" t="s">
        <v>59</v>
      </c>
      <c r="D60" s="17" t="s">
        <v>17</v>
      </c>
      <c r="E60" s="15">
        <v>60173</v>
      </c>
      <c r="F60" s="38">
        <v>33996.2</v>
      </c>
      <c r="G60" s="19"/>
      <c r="H60" s="19"/>
      <c r="I60" s="14"/>
      <c r="J60" s="38">
        <v>0</v>
      </c>
      <c r="K60" s="24">
        <f>F60+J60</f>
        <v>33996.2</v>
      </c>
      <c r="L60" s="14">
        <v>45828</v>
      </c>
      <c r="M60" s="2"/>
    </row>
    <row r="61" s="1" customFormat="1" spans="1:13">
      <c r="A61" s="14"/>
      <c r="B61" s="15"/>
      <c r="C61" s="16"/>
      <c r="D61" s="17"/>
      <c r="E61" s="15"/>
      <c r="F61" s="38"/>
      <c r="G61" s="19"/>
      <c r="H61" s="19"/>
      <c r="I61" s="14"/>
      <c r="J61" s="38"/>
      <c r="K61" s="24"/>
      <c r="L61" s="14"/>
      <c r="M61" s="2"/>
    </row>
    <row r="62" s="1" customFormat="1" spans="6:11">
      <c r="F62" s="39">
        <f t="shared" ref="F62:K62" si="2">SUM(F60:F61)</f>
        <v>33996.2</v>
      </c>
      <c r="G62" s="2"/>
      <c r="H62" s="2"/>
      <c r="I62" s="2"/>
      <c r="J62" s="48">
        <f t="shared" si="2"/>
        <v>0</v>
      </c>
      <c r="K62" s="39">
        <f t="shared" si="2"/>
        <v>33996.2</v>
      </c>
    </row>
    <row r="63" s="1" customFormat="1" spans="6:11">
      <c r="F63" s="39"/>
      <c r="G63" s="2"/>
      <c r="H63" s="2"/>
      <c r="I63" s="2"/>
      <c r="J63" s="39"/>
      <c r="K63" s="39"/>
    </row>
    <row r="64" s="1" customFormat="1" spans="6:11">
      <c r="F64" s="39"/>
      <c r="I64" s="1" t="s">
        <v>13</v>
      </c>
      <c r="K64" s="39"/>
    </row>
    <row r="65" s="1" customFormat="1" spans="8:10">
      <c r="H65" s="2" t="s">
        <v>19</v>
      </c>
      <c r="J65" s="40" t="s">
        <v>20</v>
      </c>
    </row>
    <row r="66" s="1" customFormat="1" spans="11:11">
      <c r="K66" s="40" t="s">
        <v>21</v>
      </c>
    </row>
    <row r="67" s="1" customFormat="1" spans="7:11">
      <c r="G67" s="2" t="s">
        <v>24</v>
      </c>
      <c r="I67" s="41">
        <v>1000</v>
      </c>
      <c r="J67" s="42">
        <v>33</v>
      </c>
      <c r="K67" s="43">
        <f t="shared" ref="K67:K78" si="3">J66*I66</f>
        <v>0</v>
      </c>
    </row>
    <row r="68" s="1" customFormat="1" spans="1:11">
      <c r="A68" s="2" t="s">
        <v>22</v>
      </c>
      <c r="D68" s="2" t="s">
        <v>23</v>
      </c>
      <c r="G68" s="2"/>
      <c r="I68" s="41">
        <v>500</v>
      </c>
      <c r="J68" s="42">
        <v>1</v>
      </c>
      <c r="K68" s="43">
        <f t="shared" si="3"/>
        <v>33000</v>
      </c>
    </row>
    <row r="69" s="1" customFormat="1" spans="1:11">
      <c r="A69" s="2"/>
      <c r="G69" s="2"/>
      <c r="I69" s="41">
        <v>200</v>
      </c>
      <c r="J69" s="42"/>
      <c r="K69" s="43">
        <f t="shared" si="3"/>
        <v>500</v>
      </c>
    </row>
    <row r="70" s="1" customFormat="1" spans="1:11">
      <c r="A70" s="2"/>
      <c r="G70" s="2" t="s">
        <v>27</v>
      </c>
      <c r="I70" s="41">
        <v>100</v>
      </c>
      <c r="J70" s="42">
        <v>4</v>
      </c>
      <c r="K70" s="43">
        <f t="shared" si="3"/>
        <v>0</v>
      </c>
    </row>
    <row r="71" s="1" customFormat="1" spans="1:11">
      <c r="A71" s="2" t="s">
        <v>25</v>
      </c>
      <c r="D71" s="2" t="s">
        <v>26</v>
      </c>
      <c r="G71" s="1" t="s">
        <v>30</v>
      </c>
      <c r="I71" s="41">
        <v>50</v>
      </c>
      <c r="J71" s="42">
        <v>1</v>
      </c>
      <c r="K71" s="43">
        <f t="shared" si="3"/>
        <v>400</v>
      </c>
    </row>
    <row r="72" s="1" customFormat="1" spans="1:11">
      <c r="A72" s="1" t="s">
        <v>28</v>
      </c>
      <c r="D72" s="1" t="s">
        <v>29</v>
      </c>
      <c r="I72" s="41">
        <v>20</v>
      </c>
      <c r="J72" s="42">
        <v>2</v>
      </c>
      <c r="K72" s="43">
        <f t="shared" si="3"/>
        <v>50</v>
      </c>
    </row>
    <row r="73" s="1" customFormat="1" spans="9:11">
      <c r="I73" s="41">
        <v>10</v>
      </c>
      <c r="J73" s="42"/>
      <c r="K73" s="43">
        <f t="shared" si="3"/>
        <v>40</v>
      </c>
    </row>
    <row r="74" s="1" customFormat="1" spans="9:11">
      <c r="I74" s="41">
        <v>5</v>
      </c>
      <c r="J74" s="42">
        <v>1</v>
      </c>
      <c r="K74" s="43">
        <f t="shared" si="3"/>
        <v>0</v>
      </c>
    </row>
    <row r="75" s="1" customFormat="1" spans="9:11">
      <c r="I75" s="41">
        <v>1</v>
      </c>
      <c r="J75" s="42">
        <v>1</v>
      </c>
      <c r="K75" s="43">
        <f t="shared" si="3"/>
        <v>5</v>
      </c>
    </row>
    <row r="76" s="1" customFormat="1" spans="9:11">
      <c r="I76" s="41">
        <v>0.25</v>
      </c>
      <c r="J76" s="42"/>
      <c r="K76" s="43">
        <f t="shared" si="3"/>
        <v>1</v>
      </c>
    </row>
    <row r="77" s="1" customFormat="1" spans="9:11">
      <c r="I77" s="44">
        <v>0.05</v>
      </c>
      <c r="J77" s="42">
        <v>4</v>
      </c>
      <c r="K77" s="43">
        <f t="shared" si="3"/>
        <v>0</v>
      </c>
    </row>
    <row r="78" s="1" customFormat="1" spans="9:11">
      <c r="I78" s="2" t="s">
        <v>31</v>
      </c>
      <c r="K78" s="43">
        <f t="shared" si="3"/>
        <v>0.2</v>
      </c>
    </row>
    <row r="79" s="1" customFormat="1" spans="9:11">
      <c r="I79" s="2" t="s">
        <v>32</v>
      </c>
      <c r="K79" s="49">
        <f>SUM(K67:K78)</f>
        <v>33996.2</v>
      </c>
    </row>
    <row r="80" s="1" customFormat="1" spans="11:11">
      <c r="K80" s="46">
        <f>J62</f>
        <v>0</v>
      </c>
    </row>
    <row r="81" s="1" customFormat="1" ht="9.75" spans="11:11">
      <c r="K81" s="47">
        <f>SUM(K79:K80)</f>
        <v>33996.2</v>
      </c>
    </row>
    <row r="82" s="1" customFormat="1" ht="9.75"/>
    <row r="85" s="1" customFormat="1" spans="1:1">
      <c r="A85" s="2" t="s">
        <v>0</v>
      </c>
    </row>
    <row r="86" s="1" customFormat="1" spans="1:1">
      <c r="A86" s="2" t="s">
        <v>1</v>
      </c>
    </row>
    <row r="88" s="1" customFormat="1" spans="1:12">
      <c r="A88" s="3" t="s">
        <v>2</v>
      </c>
      <c r="B88" s="3" t="s">
        <v>34</v>
      </c>
      <c r="C88" s="3" t="s">
        <v>4</v>
      </c>
      <c r="D88" s="3" t="s">
        <v>5</v>
      </c>
      <c r="E88" s="3" t="s">
        <v>6</v>
      </c>
      <c r="F88" s="3" t="s">
        <v>7</v>
      </c>
      <c r="G88" s="4" t="s">
        <v>8</v>
      </c>
      <c r="H88" s="5"/>
      <c r="I88" s="5"/>
      <c r="J88" s="22"/>
      <c r="K88" s="3" t="s">
        <v>9</v>
      </c>
      <c r="L88" s="3" t="s">
        <v>10</v>
      </c>
    </row>
    <row r="89" s="1" customFormat="1" spans="1:12">
      <c r="A89" s="6"/>
      <c r="B89" s="6"/>
      <c r="C89" s="6"/>
      <c r="D89" s="6"/>
      <c r="E89" s="6"/>
      <c r="F89" s="6"/>
      <c r="G89" s="3" t="s">
        <v>11</v>
      </c>
      <c r="H89" s="3" t="s">
        <v>12</v>
      </c>
      <c r="I89" s="3" t="s">
        <v>13</v>
      </c>
      <c r="J89" s="3" t="s">
        <v>14</v>
      </c>
      <c r="K89" s="6"/>
      <c r="L89" s="6"/>
    </row>
    <row r="90" s="1" customFormat="1" spans="1:1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="1" customFormat="1" spans="1:13">
      <c r="A91" s="14">
        <v>45827</v>
      </c>
      <c r="B91" s="15">
        <v>21104</v>
      </c>
      <c r="C91" s="16" t="s">
        <v>121</v>
      </c>
      <c r="D91" s="17" t="s">
        <v>42</v>
      </c>
      <c r="E91" s="50"/>
      <c r="F91" s="51">
        <v>175493.4</v>
      </c>
      <c r="G91" s="52"/>
      <c r="H91" s="52"/>
      <c r="I91" s="26"/>
      <c r="J91" s="24">
        <v>0</v>
      </c>
      <c r="K91" s="24">
        <f>J91+F91</f>
        <v>175493.4</v>
      </c>
      <c r="L91" s="14">
        <v>45827</v>
      </c>
      <c r="M91" s="2"/>
    </row>
    <row r="92" s="1" customFormat="1" spans="1:13">
      <c r="A92" s="14">
        <v>45827</v>
      </c>
      <c r="B92" s="15">
        <v>21106</v>
      </c>
      <c r="C92" s="16" t="s">
        <v>122</v>
      </c>
      <c r="D92" s="17" t="s">
        <v>17</v>
      </c>
      <c r="E92" s="50">
        <v>60179</v>
      </c>
      <c r="F92" s="51">
        <v>33996.2</v>
      </c>
      <c r="G92" s="52"/>
      <c r="H92" s="52"/>
      <c r="I92" s="26"/>
      <c r="J92" s="24">
        <v>0</v>
      </c>
      <c r="K92" s="24">
        <f>J92+F92</f>
        <v>33996.2</v>
      </c>
      <c r="L92" s="14">
        <v>45827</v>
      </c>
      <c r="M92" s="2"/>
    </row>
    <row r="93" s="1" customFormat="1" spans="1:13">
      <c r="A93" s="14">
        <v>45827</v>
      </c>
      <c r="B93" s="15">
        <v>21106</v>
      </c>
      <c r="C93" s="16" t="s">
        <v>122</v>
      </c>
      <c r="D93" s="17" t="s">
        <v>17</v>
      </c>
      <c r="E93" s="50">
        <v>60180</v>
      </c>
      <c r="F93" s="51">
        <v>21076.2</v>
      </c>
      <c r="G93" s="52"/>
      <c r="H93" s="52"/>
      <c r="I93" s="26"/>
      <c r="J93" s="24">
        <v>0</v>
      </c>
      <c r="K93" s="24">
        <f>J93+F93</f>
        <v>21076.2</v>
      </c>
      <c r="L93" s="14">
        <v>45827</v>
      </c>
      <c r="M93" s="2"/>
    </row>
    <row r="94" s="1" customFormat="1" spans="6:11">
      <c r="F94" s="39">
        <f>SUM(F91:F93)</f>
        <v>230565.8</v>
      </c>
      <c r="G94" s="2"/>
      <c r="H94" s="2"/>
      <c r="I94" s="2"/>
      <c r="J94" s="39">
        <f>SUM(J91:J93)</f>
        <v>0</v>
      </c>
      <c r="K94" s="39">
        <f>SUM(K91:K93)</f>
        <v>230565.8</v>
      </c>
    </row>
    <row r="96" s="1" customFormat="1" spans="1:4">
      <c r="A96" s="2" t="s">
        <v>22</v>
      </c>
      <c r="D96" s="2" t="s">
        <v>23</v>
      </c>
    </row>
    <row r="97" s="1" customFormat="1" spans="1:1">
      <c r="A97" s="2"/>
    </row>
    <row r="98" s="1" customFormat="1" spans="1:1">
      <c r="A98" s="2"/>
    </row>
    <row r="99" s="1" customFormat="1" spans="1:4">
      <c r="A99" s="2" t="s">
        <v>25</v>
      </c>
      <c r="D99" s="2" t="s">
        <v>26</v>
      </c>
    </row>
    <row r="100" s="1" customFormat="1" spans="1:4">
      <c r="A100" s="1" t="s">
        <v>28</v>
      </c>
      <c r="D100" s="1" t="s">
        <v>29</v>
      </c>
    </row>
  </sheetData>
  <mergeCells count="52">
    <mergeCell ref="G4:J4"/>
    <mergeCell ref="G35:J35"/>
    <mergeCell ref="G57:J57"/>
    <mergeCell ref="G88:J88"/>
    <mergeCell ref="A4:A6"/>
    <mergeCell ref="A35:A37"/>
    <mergeCell ref="A57:A59"/>
    <mergeCell ref="A88:A90"/>
    <mergeCell ref="B4:B6"/>
    <mergeCell ref="B35:B37"/>
    <mergeCell ref="B57:B59"/>
    <mergeCell ref="B88:B90"/>
    <mergeCell ref="C4:C6"/>
    <mergeCell ref="C35:C37"/>
    <mergeCell ref="C57:C59"/>
    <mergeCell ref="C88:C90"/>
    <mergeCell ref="D4:D6"/>
    <mergeCell ref="D35:D37"/>
    <mergeCell ref="D57:D59"/>
    <mergeCell ref="D88:D90"/>
    <mergeCell ref="E4:E6"/>
    <mergeCell ref="E35:E37"/>
    <mergeCell ref="E57:E59"/>
    <mergeCell ref="E88:E90"/>
    <mergeCell ref="F4:F6"/>
    <mergeCell ref="F35:F37"/>
    <mergeCell ref="F57:F59"/>
    <mergeCell ref="F88:F90"/>
    <mergeCell ref="G5:G6"/>
    <mergeCell ref="G36:G37"/>
    <mergeCell ref="G58:G59"/>
    <mergeCell ref="G89:G90"/>
    <mergeCell ref="H5:H6"/>
    <mergeCell ref="H36:H37"/>
    <mergeCell ref="H58:H59"/>
    <mergeCell ref="H89:H90"/>
    <mergeCell ref="I5:I6"/>
    <mergeCell ref="I36:I37"/>
    <mergeCell ref="I58:I59"/>
    <mergeCell ref="I89:I90"/>
    <mergeCell ref="J5:J6"/>
    <mergeCell ref="J36:J37"/>
    <mergeCell ref="J58:J59"/>
    <mergeCell ref="J89:J90"/>
    <mergeCell ref="K4:K6"/>
    <mergeCell ref="K35:K37"/>
    <mergeCell ref="K57:K59"/>
    <mergeCell ref="K88:K90"/>
    <mergeCell ref="L4:L6"/>
    <mergeCell ref="L35:L37"/>
    <mergeCell ref="L57:L59"/>
    <mergeCell ref="L88:L90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zoomScale="130" zoomScaleNormal="130" topLeftCell="A30" workbookViewId="0">
      <selection activeCell="A36" sqref="$A36:$XFD5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94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45827</v>
      </c>
      <c r="B7" s="15">
        <v>18909</v>
      </c>
      <c r="C7" s="16" t="s">
        <v>123</v>
      </c>
      <c r="D7" s="17" t="s">
        <v>17</v>
      </c>
      <c r="E7" s="15">
        <v>60127</v>
      </c>
      <c r="F7" s="38"/>
      <c r="G7" s="19" t="s">
        <v>115</v>
      </c>
      <c r="H7" s="19">
        <v>1983210415</v>
      </c>
      <c r="I7" s="14">
        <v>45826</v>
      </c>
      <c r="J7" s="38">
        <v>23563.91</v>
      </c>
      <c r="K7" s="24">
        <f>F7+J7</f>
        <v>23563.91</v>
      </c>
      <c r="L7" s="14">
        <v>45828</v>
      </c>
      <c r="M7" s="2" t="s">
        <v>124</v>
      </c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23563.91</v>
      </c>
      <c r="K9" s="39">
        <f t="shared" si="0"/>
        <v>23563.91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23563.91</v>
      </c>
    </row>
    <row r="28" s="1" customFormat="1" ht="9.75" spans="11:11">
      <c r="K28" s="47">
        <f>SUM(K26:K27)</f>
        <v>23563.91</v>
      </c>
    </row>
    <row r="29" s="1" customFormat="1" ht="9.75"/>
    <row r="36" s="1" customFormat="1" spans="1:1">
      <c r="A36" s="2" t="s">
        <v>0</v>
      </c>
    </row>
    <row r="37" s="1" customFormat="1" spans="1:1">
      <c r="A37" s="2" t="s">
        <v>1</v>
      </c>
    </row>
    <row r="39" s="1" customFormat="1" spans="1:12">
      <c r="A39" s="3" t="s">
        <v>2</v>
      </c>
      <c r="B39" s="3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45828</v>
      </c>
      <c r="B42" s="15">
        <v>21107</v>
      </c>
      <c r="C42" s="16" t="s">
        <v>125</v>
      </c>
      <c r="D42" s="17" t="s">
        <v>17</v>
      </c>
      <c r="E42" s="50">
        <v>59159</v>
      </c>
      <c r="F42" s="51">
        <v>16500</v>
      </c>
      <c r="G42" s="52"/>
      <c r="H42" s="52"/>
      <c r="I42" s="26"/>
      <c r="J42" s="24">
        <v>0</v>
      </c>
      <c r="K42" s="24">
        <f>J42+F42</f>
        <v>16500</v>
      </c>
      <c r="L42" s="14">
        <v>45828</v>
      </c>
      <c r="M42" s="2"/>
    </row>
    <row r="43" s="1" customFormat="1" spans="1:13">
      <c r="A43" s="14">
        <v>45828</v>
      </c>
      <c r="B43" s="15">
        <v>21108</v>
      </c>
      <c r="C43" s="16" t="s">
        <v>126</v>
      </c>
      <c r="D43" s="17" t="s">
        <v>17</v>
      </c>
      <c r="E43" s="50">
        <v>60165</v>
      </c>
      <c r="F43" s="51"/>
      <c r="G43" s="52"/>
      <c r="H43" s="52"/>
      <c r="I43" s="26"/>
      <c r="J43" s="24">
        <v>20878.57</v>
      </c>
      <c r="K43" s="24">
        <f>J43+F43</f>
        <v>20878.57</v>
      </c>
      <c r="L43" s="14">
        <v>45828</v>
      </c>
      <c r="M43" s="2" t="s">
        <v>127</v>
      </c>
    </row>
    <row r="44" s="1" customFormat="1" spans="1:13">
      <c r="A44" s="14">
        <v>45828</v>
      </c>
      <c r="B44" s="15">
        <v>21109</v>
      </c>
      <c r="C44" s="16" t="s">
        <v>128</v>
      </c>
      <c r="D44" s="17" t="s">
        <v>17</v>
      </c>
      <c r="E44" s="50">
        <v>60184</v>
      </c>
      <c r="F44" s="51">
        <v>20736.2</v>
      </c>
      <c r="G44" s="52"/>
      <c r="H44" s="52"/>
      <c r="I44" s="26"/>
      <c r="J44" s="24">
        <v>0</v>
      </c>
      <c r="K44" s="24">
        <f>J44+F44</f>
        <v>20736.2</v>
      </c>
      <c r="L44" s="14">
        <v>45827</v>
      </c>
      <c r="M44" s="2"/>
    </row>
    <row r="45" s="1" customFormat="1" spans="1:13">
      <c r="A45" s="14">
        <v>45828</v>
      </c>
      <c r="B45" s="15">
        <v>21110</v>
      </c>
      <c r="C45" s="16" t="s">
        <v>129</v>
      </c>
      <c r="D45" s="17" t="s">
        <v>17</v>
      </c>
      <c r="E45" s="50">
        <v>60186</v>
      </c>
      <c r="F45" s="51">
        <v>3324.3</v>
      </c>
      <c r="G45" s="52"/>
      <c r="H45" s="52"/>
      <c r="I45" s="26"/>
      <c r="J45" s="24">
        <v>0</v>
      </c>
      <c r="K45" s="24">
        <f>J45+F45</f>
        <v>3324.3</v>
      </c>
      <c r="L45" s="14">
        <v>45828</v>
      </c>
      <c r="M45" s="2"/>
    </row>
    <row r="46" s="1" customFormat="1" spans="1:13">
      <c r="A46" s="14">
        <v>45828</v>
      </c>
      <c r="B46" s="15">
        <v>21111</v>
      </c>
      <c r="C46" s="16" t="s">
        <v>130</v>
      </c>
      <c r="D46" s="17" t="s">
        <v>17</v>
      </c>
      <c r="E46" s="50">
        <v>60185</v>
      </c>
      <c r="F46" s="51">
        <v>40552.4</v>
      </c>
      <c r="G46" s="52"/>
      <c r="H46" s="52"/>
      <c r="I46" s="26"/>
      <c r="J46" s="24">
        <v>0</v>
      </c>
      <c r="K46" s="24">
        <f>J46+F46</f>
        <v>40552.4</v>
      </c>
      <c r="L46" s="14">
        <v>45827</v>
      </c>
      <c r="M46" s="2"/>
    </row>
    <row r="47" s="1" customFormat="1" spans="6:11">
      <c r="F47" s="39">
        <f>SUM(F42:F46)</f>
        <v>81112.9</v>
      </c>
      <c r="G47" s="2"/>
      <c r="H47" s="2"/>
      <c r="I47" s="2"/>
      <c r="J47" s="39">
        <f>SUM(J42:J46)</f>
        <v>20878.57</v>
      </c>
      <c r="K47" s="39">
        <f>SUM(K42:K46)</f>
        <v>101991.47</v>
      </c>
    </row>
    <row r="49" s="1" customFormat="1" spans="1:4">
      <c r="A49" s="2" t="s">
        <v>22</v>
      </c>
      <c r="D49" s="2" t="s">
        <v>23</v>
      </c>
    </row>
    <row r="50" s="1" customFormat="1" spans="1:1">
      <c r="A50" s="2"/>
    </row>
    <row r="51" s="1" customFormat="1" spans="1:1">
      <c r="A51" s="2"/>
    </row>
    <row r="52" s="1" customFormat="1" spans="1:4">
      <c r="A52" s="2" t="s">
        <v>25</v>
      </c>
      <c r="D52" s="2" t="s">
        <v>26</v>
      </c>
    </row>
    <row r="53" s="1" customFormat="1" spans="1:4">
      <c r="A53" s="1" t="s">
        <v>28</v>
      </c>
      <c r="D53" s="1" t="s">
        <v>29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2"/>
  <sheetViews>
    <sheetView zoomScale="130" zoomScaleNormal="130" topLeftCell="A67" workbookViewId="0">
      <selection activeCell="F93" sqref="F9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45828</v>
      </c>
      <c r="B7" s="15">
        <v>20610</v>
      </c>
      <c r="C7" s="16" t="s">
        <v>131</v>
      </c>
      <c r="D7" s="17" t="s">
        <v>17</v>
      </c>
      <c r="E7" s="15">
        <v>60038</v>
      </c>
      <c r="F7" s="38"/>
      <c r="G7" s="19" t="s">
        <v>132</v>
      </c>
      <c r="H7" s="19">
        <v>1968166</v>
      </c>
      <c r="I7" s="14">
        <v>45827</v>
      </c>
      <c r="J7" s="38">
        <v>27076.3</v>
      </c>
      <c r="K7" s="24">
        <f>F7+J7</f>
        <v>27076.3</v>
      </c>
      <c r="L7" s="14">
        <v>45831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27076.3</v>
      </c>
      <c r="K9" s="39">
        <f t="shared" si="0"/>
        <v>27076.3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27076.3</v>
      </c>
    </row>
    <row r="28" s="1" customFormat="1" ht="9.75" spans="11:11">
      <c r="K28" s="47">
        <f>SUM(K26:K27)</f>
        <v>27076.3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1</v>
      </c>
    </row>
    <row r="41" s="1" customFormat="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45831</v>
      </c>
      <c r="B44" s="15">
        <v>21112</v>
      </c>
      <c r="C44" s="16" t="s">
        <v>133</v>
      </c>
      <c r="D44" s="17" t="s">
        <v>17</v>
      </c>
      <c r="E44" s="15">
        <v>60192</v>
      </c>
      <c r="F44" s="38">
        <v>12399.7</v>
      </c>
      <c r="G44" s="19"/>
      <c r="H44" s="19"/>
      <c r="I44" s="14"/>
      <c r="J44" s="38">
        <v>0</v>
      </c>
      <c r="K44" s="24">
        <f>F44+J44</f>
        <v>12399.7</v>
      </c>
      <c r="L44" s="14">
        <v>45832</v>
      </c>
      <c r="M44" s="2"/>
    </row>
    <row r="45" s="1" customFormat="1" spans="1:13">
      <c r="A45" s="14">
        <v>45831</v>
      </c>
      <c r="B45" s="15">
        <v>21113</v>
      </c>
      <c r="C45" s="16" t="s">
        <v>59</v>
      </c>
      <c r="D45" s="17" t="s">
        <v>17</v>
      </c>
      <c r="E45" s="15">
        <v>60188</v>
      </c>
      <c r="F45" s="38">
        <v>11508.2</v>
      </c>
      <c r="G45" s="19"/>
      <c r="H45" s="19"/>
      <c r="I45" s="14"/>
      <c r="J45" s="38">
        <v>0</v>
      </c>
      <c r="K45" s="24">
        <f>F45+J45</f>
        <v>11508.2</v>
      </c>
      <c r="L45" s="14">
        <v>45832</v>
      </c>
      <c r="M45" s="2"/>
    </row>
    <row r="46" s="1" customFormat="1" spans="6:11">
      <c r="F46" s="39">
        <f>SUM(F44:F45)</f>
        <v>23907.9</v>
      </c>
      <c r="G46" s="2"/>
      <c r="H46" s="2"/>
      <c r="I46" s="2"/>
      <c r="J46" s="48">
        <f>SUM(J44:J45)</f>
        <v>0</v>
      </c>
      <c r="K46" s="39">
        <f>SUM(K44:K45)</f>
        <v>23907.9</v>
      </c>
    </row>
    <row r="47" s="1" customFormat="1" spans="6:11">
      <c r="F47" s="39"/>
      <c r="G47" s="2"/>
      <c r="H47" s="2"/>
      <c r="I47" s="2"/>
      <c r="J47" s="39"/>
      <c r="K47" s="39"/>
    </row>
    <row r="48" s="1" customFormat="1" spans="6:11">
      <c r="F48" s="39"/>
      <c r="I48" s="1" t="s">
        <v>13</v>
      </c>
      <c r="K48" s="39"/>
    </row>
    <row r="49" s="1" customFormat="1" spans="8:10">
      <c r="H49" s="2" t="s">
        <v>19</v>
      </c>
      <c r="J49" s="40" t="s">
        <v>20</v>
      </c>
    </row>
    <row r="50" s="1" customFormat="1" spans="11:11">
      <c r="K50" s="40" t="s">
        <v>21</v>
      </c>
    </row>
    <row r="51" s="1" customFormat="1" spans="7:11">
      <c r="G51" s="2" t="s">
        <v>24</v>
      </c>
      <c r="I51" s="41">
        <v>1000</v>
      </c>
      <c r="J51" s="42">
        <v>23</v>
      </c>
      <c r="K51" s="43">
        <f t="shared" ref="K51:K62" si="2">J50*I50</f>
        <v>0</v>
      </c>
    </row>
    <row r="52" s="1" customFormat="1" spans="1:11">
      <c r="A52" s="2" t="s">
        <v>22</v>
      </c>
      <c r="D52" s="2" t="s">
        <v>23</v>
      </c>
      <c r="G52" s="2"/>
      <c r="I52" s="41">
        <v>500</v>
      </c>
      <c r="J52" s="42">
        <v>1</v>
      </c>
      <c r="K52" s="43">
        <f t="shared" si="2"/>
        <v>23000</v>
      </c>
    </row>
    <row r="53" s="1" customFormat="1" spans="1:11">
      <c r="A53" s="2"/>
      <c r="G53" s="2"/>
      <c r="I53" s="41">
        <v>200</v>
      </c>
      <c r="J53" s="42"/>
      <c r="K53" s="43">
        <f t="shared" si="2"/>
        <v>500</v>
      </c>
    </row>
    <row r="54" s="1" customFormat="1" spans="1:11">
      <c r="A54" s="2"/>
      <c r="G54" s="2" t="s">
        <v>27</v>
      </c>
      <c r="I54" s="41">
        <v>100</v>
      </c>
      <c r="J54" s="42">
        <v>4</v>
      </c>
      <c r="K54" s="43">
        <f t="shared" si="2"/>
        <v>0</v>
      </c>
    </row>
    <row r="55" s="1" customFormat="1" spans="1:11">
      <c r="A55" s="2" t="s">
        <v>25</v>
      </c>
      <c r="D55" s="2" t="s">
        <v>26</v>
      </c>
      <c r="G55" s="1" t="s">
        <v>30</v>
      </c>
      <c r="I55" s="41">
        <v>50</v>
      </c>
      <c r="J55" s="42"/>
      <c r="K55" s="43">
        <f t="shared" si="2"/>
        <v>400</v>
      </c>
    </row>
    <row r="56" s="1" customFormat="1" spans="1:11">
      <c r="A56" s="1" t="s">
        <v>28</v>
      </c>
      <c r="D56" s="1" t="s">
        <v>29</v>
      </c>
      <c r="I56" s="41">
        <v>20</v>
      </c>
      <c r="J56" s="42"/>
      <c r="K56" s="43">
        <f t="shared" si="2"/>
        <v>0</v>
      </c>
    </row>
    <row r="57" s="1" customFormat="1" spans="9:11">
      <c r="I57" s="41">
        <v>10</v>
      </c>
      <c r="J57" s="42"/>
      <c r="K57" s="43">
        <f t="shared" si="2"/>
        <v>0</v>
      </c>
    </row>
    <row r="58" s="1" customFormat="1" spans="9:11">
      <c r="I58" s="41">
        <v>5</v>
      </c>
      <c r="J58" s="42">
        <v>1</v>
      </c>
      <c r="K58" s="43">
        <f t="shared" si="2"/>
        <v>0</v>
      </c>
    </row>
    <row r="59" s="1" customFormat="1" spans="9:11">
      <c r="I59" s="41">
        <v>1</v>
      </c>
      <c r="J59" s="42">
        <v>2</v>
      </c>
      <c r="K59" s="43">
        <f t="shared" si="2"/>
        <v>5</v>
      </c>
    </row>
    <row r="60" s="1" customFormat="1" spans="9:11">
      <c r="I60" s="41">
        <v>0.25</v>
      </c>
      <c r="J60" s="42">
        <v>3</v>
      </c>
      <c r="K60" s="43">
        <f t="shared" si="2"/>
        <v>2</v>
      </c>
    </row>
    <row r="61" s="1" customFormat="1" spans="9:11">
      <c r="I61" s="44">
        <v>0.05</v>
      </c>
      <c r="J61" s="42">
        <v>3</v>
      </c>
      <c r="K61" s="43">
        <f t="shared" si="2"/>
        <v>0.75</v>
      </c>
    </row>
    <row r="62" s="1" customFormat="1" spans="9:11">
      <c r="I62" s="2" t="s">
        <v>31</v>
      </c>
      <c r="K62" s="43">
        <f t="shared" si="2"/>
        <v>0.15</v>
      </c>
    </row>
    <row r="63" s="1" customFormat="1" spans="9:11">
      <c r="I63" s="2" t="s">
        <v>32</v>
      </c>
      <c r="K63" s="49">
        <f>SUM(K51:K62)</f>
        <v>23907.9</v>
      </c>
    </row>
    <row r="64" s="1" customFormat="1" spans="11:11">
      <c r="K64" s="46">
        <f>J46</f>
        <v>0</v>
      </c>
    </row>
    <row r="65" s="1" customFormat="1" ht="9.75" spans="11:11">
      <c r="K65" s="47">
        <f>SUM(K63:K64)</f>
        <v>23907.9</v>
      </c>
    </row>
    <row r="66" s="1" customFormat="1" ht="9.75"/>
    <row r="73" s="1" customFormat="1" spans="1:1">
      <c r="A73" s="2" t="s">
        <v>0</v>
      </c>
    </row>
    <row r="74" s="1" customFormat="1" spans="1:1">
      <c r="A74" s="2" t="s">
        <v>1</v>
      </c>
    </row>
    <row r="76" s="1" customFormat="1" spans="1:12">
      <c r="A76" s="3" t="s">
        <v>2</v>
      </c>
      <c r="B76" s="3" t="s">
        <v>34</v>
      </c>
      <c r="C76" s="3" t="s">
        <v>4</v>
      </c>
      <c r="D76" s="3" t="s">
        <v>5</v>
      </c>
      <c r="E76" s="3" t="s">
        <v>6</v>
      </c>
      <c r="F76" s="3" t="s">
        <v>7</v>
      </c>
      <c r="G76" s="4" t="s">
        <v>8</v>
      </c>
      <c r="H76" s="5"/>
      <c r="I76" s="5"/>
      <c r="J76" s="22"/>
      <c r="K76" s="3" t="s">
        <v>9</v>
      </c>
      <c r="L76" s="3" t="s">
        <v>10</v>
      </c>
    </row>
    <row r="77" s="1" customFormat="1" spans="1:12">
      <c r="A77" s="6"/>
      <c r="B77" s="6"/>
      <c r="C77" s="6"/>
      <c r="D77" s="6"/>
      <c r="E77" s="6"/>
      <c r="F77" s="6"/>
      <c r="G77" s="3" t="s">
        <v>11</v>
      </c>
      <c r="H77" s="3" t="s">
        <v>12</v>
      </c>
      <c r="I77" s="3" t="s">
        <v>13</v>
      </c>
      <c r="J77" s="3" t="s">
        <v>14</v>
      </c>
      <c r="K77" s="6"/>
      <c r="L77" s="6"/>
    </row>
    <row r="78" s="1" customFormat="1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="1" customFormat="1" spans="1:13">
      <c r="A79" s="14">
        <v>45831</v>
      </c>
      <c r="B79" s="15">
        <v>21114</v>
      </c>
      <c r="C79" s="16" t="s">
        <v>134</v>
      </c>
      <c r="D79" s="17" t="s">
        <v>48</v>
      </c>
      <c r="E79" s="50">
        <v>59932</v>
      </c>
      <c r="F79" s="51">
        <v>22239.2</v>
      </c>
      <c r="G79" s="52"/>
      <c r="H79" s="52"/>
      <c r="I79" s="26"/>
      <c r="J79" s="24">
        <v>0</v>
      </c>
      <c r="K79" s="24">
        <f t="shared" ref="K79:K85" si="3">J79+F79</f>
        <v>22239.2</v>
      </c>
      <c r="L79" s="14">
        <v>45831</v>
      </c>
      <c r="M79" s="2"/>
    </row>
    <row r="80" s="1" customFormat="1" spans="1:13">
      <c r="A80" s="14">
        <v>45831</v>
      </c>
      <c r="B80" s="15">
        <v>21115</v>
      </c>
      <c r="C80" s="16" t="s">
        <v>135</v>
      </c>
      <c r="D80" s="17" t="s">
        <v>42</v>
      </c>
      <c r="E80" s="50">
        <v>60191</v>
      </c>
      <c r="F80" s="51">
        <v>19396.2</v>
      </c>
      <c r="G80" s="52"/>
      <c r="H80" s="52"/>
      <c r="I80" s="26"/>
      <c r="J80" s="24">
        <v>0</v>
      </c>
      <c r="K80" s="24">
        <f t="shared" si="3"/>
        <v>19396.2</v>
      </c>
      <c r="L80" s="14">
        <v>45831</v>
      </c>
      <c r="M80" s="2"/>
    </row>
    <row r="81" s="1" customFormat="1" spans="1:13">
      <c r="A81" s="14">
        <v>45831</v>
      </c>
      <c r="B81" s="15">
        <v>21116</v>
      </c>
      <c r="C81" s="16" t="s">
        <v>136</v>
      </c>
      <c r="D81" s="17" t="s">
        <v>17</v>
      </c>
      <c r="E81" s="50">
        <v>59162</v>
      </c>
      <c r="F81" s="51">
        <v>13100</v>
      </c>
      <c r="G81" s="52"/>
      <c r="H81" s="52"/>
      <c r="I81" s="26"/>
      <c r="J81" s="24">
        <v>0</v>
      </c>
      <c r="K81" s="24">
        <f t="shared" si="3"/>
        <v>13100</v>
      </c>
      <c r="L81" s="14">
        <v>45831</v>
      </c>
      <c r="M81" s="2"/>
    </row>
    <row r="82" s="1" customFormat="1" spans="1:13">
      <c r="A82" s="14">
        <v>45831</v>
      </c>
      <c r="B82" s="15">
        <v>21117</v>
      </c>
      <c r="C82" s="16" t="s">
        <v>137</v>
      </c>
      <c r="D82" s="17" t="s">
        <v>17</v>
      </c>
      <c r="E82" s="50">
        <v>59161</v>
      </c>
      <c r="F82" s="51">
        <v>16500</v>
      </c>
      <c r="G82" s="52"/>
      <c r="H82" s="52"/>
      <c r="I82" s="26"/>
      <c r="J82" s="24">
        <v>0</v>
      </c>
      <c r="K82" s="24">
        <f t="shared" si="3"/>
        <v>16500</v>
      </c>
      <c r="L82" s="14">
        <v>45831</v>
      </c>
      <c r="M82" s="2"/>
    </row>
    <row r="83" s="1" customFormat="1" spans="1:13">
      <c r="A83" s="14">
        <v>45831</v>
      </c>
      <c r="B83" s="15">
        <v>21118</v>
      </c>
      <c r="C83" s="16" t="s">
        <v>138</v>
      </c>
      <c r="D83" s="17" t="s">
        <v>17</v>
      </c>
      <c r="E83" s="50">
        <v>59160</v>
      </c>
      <c r="F83" s="51">
        <v>6900</v>
      </c>
      <c r="G83" s="52"/>
      <c r="H83" s="52"/>
      <c r="I83" s="26"/>
      <c r="J83" s="24">
        <v>0</v>
      </c>
      <c r="K83" s="24">
        <f t="shared" si="3"/>
        <v>6900</v>
      </c>
      <c r="L83" s="14">
        <v>45831</v>
      </c>
      <c r="M83" s="2"/>
    </row>
    <row r="84" s="1" customFormat="1" spans="1:13">
      <c r="A84" s="14">
        <v>45831</v>
      </c>
      <c r="B84" s="15">
        <v>21118</v>
      </c>
      <c r="C84" s="16" t="s">
        <v>138</v>
      </c>
      <c r="D84" s="17" t="s">
        <v>17</v>
      </c>
      <c r="E84" s="50">
        <v>59163</v>
      </c>
      <c r="F84" s="51">
        <v>4500</v>
      </c>
      <c r="G84" s="52"/>
      <c r="H84" s="52"/>
      <c r="I84" s="26"/>
      <c r="J84" s="24">
        <v>0</v>
      </c>
      <c r="K84" s="24">
        <f t="shared" si="3"/>
        <v>4500</v>
      </c>
      <c r="L84" s="14">
        <v>45831</v>
      </c>
      <c r="M84" s="2"/>
    </row>
    <row r="85" s="1" customFormat="1" spans="1:13">
      <c r="A85" s="14">
        <v>45831</v>
      </c>
      <c r="B85" s="15">
        <v>21118</v>
      </c>
      <c r="C85" s="16" t="s">
        <v>138</v>
      </c>
      <c r="D85" s="17" t="s">
        <v>65</v>
      </c>
      <c r="E85" s="50">
        <v>59163</v>
      </c>
      <c r="F85" s="51">
        <v>2400</v>
      </c>
      <c r="G85" s="52"/>
      <c r="H85" s="52"/>
      <c r="I85" s="26"/>
      <c r="J85" s="24">
        <v>0</v>
      </c>
      <c r="K85" s="24">
        <f t="shared" si="3"/>
        <v>2400</v>
      </c>
      <c r="L85" s="14">
        <v>45831</v>
      </c>
      <c r="M85" s="2"/>
    </row>
    <row r="86" s="1" customFormat="1" spans="6:11">
      <c r="F86" s="39">
        <f>SUM(F79:F85)</f>
        <v>85035.4</v>
      </c>
      <c r="G86" s="2"/>
      <c r="H86" s="2"/>
      <c r="I86" s="2"/>
      <c r="J86" s="39">
        <f>SUM(J79:J85)</f>
        <v>0</v>
      </c>
      <c r="K86" s="39">
        <f>SUM(K79:K85)</f>
        <v>85035.4</v>
      </c>
    </row>
    <row r="88" s="1" customFormat="1" spans="1:4">
      <c r="A88" s="2" t="s">
        <v>22</v>
      </c>
      <c r="D88" s="2" t="s">
        <v>23</v>
      </c>
    </row>
    <row r="89" s="1" customFormat="1" spans="1:1">
      <c r="A89" s="2"/>
    </row>
    <row r="90" s="1" customFormat="1" spans="1:1">
      <c r="A90" s="2"/>
    </row>
    <row r="91" s="1" customFormat="1" spans="1:4">
      <c r="A91" s="2" t="s">
        <v>25</v>
      </c>
      <c r="D91" s="2" t="s">
        <v>26</v>
      </c>
    </row>
    <row r="92" s="1" customFormat="1" spans="1:4">
      <c r="A92" s="1" t="s">
        <v>28</v>
      </c>
      <c r="D92" s="1" t="s">
        <v>29</v>
      </c>
    </row>
  </sheetData>
  <mergeCells count="39">
    <mergeCell ref="G4:J4"/>
    <mergeCell ref="G41:J41"/>
    <mergeCell ref="G76:J76"/>
    <mergeCell ref="A4:A6"/>
    <mergeCell ref="A41:A43"/>
    <mergeCell ref="A76:A78"/>
    <mergeCell ref="B4:B6"/>
    <mergeCell ref="B41:B43"/>
    <mergeCell ref="B76:B78"/>
    <mergeCell ref="C4:C6"/>
    <mergeCell ref="C41:C43"/>
    <mergeCell ref="C76:C78"/>
    <mergeCell ref="D4:D6"/>
    <mergeCell ref="D41:D43"/>
    <mergeCell ref="D76:D78"/>
    <mergeCell ref="E4:E6"/>
    <mergeCell ref="E41:E43"/>
    <mergeCell ref="E76:E78"/>
    <mergeCell ref="F4:F6"/>
    <mergeCell ref="F41:F43"/>
    <mergeCell ref="F76:F78"/>
    <mergeCell ref="G5:G6"/>
    <mergeCell ref="G42:G43"/>
    <mergeCell ref="G77:G78"/>
    <mergeCell ref="H5:H6"/>
    <mergeCell ref="H42:H43"/>
    <mergeCell ref="H77:H78"/>
    <mergeCell ref="I5:I6"/>
    <mergeCell ref="I42:I43"/>
    <mergeCell ref="I77:I78"/>
    <mergeCell ref="J5:J6"/>
    <mergeCell ref="J42:J43"/>
    <mergeCell ref="J77:J78"/>
    <mergeCell ref="K4:K6"/>
    <mergeCell ref="K41:K43"/>
    <mergeCell ref="K76:K78"/>
    <mergeCell ref="L4:L6"/>
    <mergeCell ref="L41:L43"/>
    <mergeCell ref="L76:L78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1"/>
  <sheetViews>
    <sheetView zoomScale="130" zoomScaleNormal="130" topLeftCell="A57" workbookViewId="0">
      <selection activeCell="A67" sqref="$A67:$XFD8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45832</v>
      </c>
      <c r="B7" s="15">
        <v>21122</v>
      </c>
      <c r="C7" s="16" t="s">
        <v>139</v>
      </c>
      <c r="D7" s="17" t="s">
        <v>17</v>
      </c>
      <c r="E7" s="15">
        <v>59958</v>
      </c>
      <c r="F7" s="38">
        <v>5946.5</v>
      </c>
      <c r="G7" s="19"/>
      <c r="H7" s="19"/>
      <c r="I7" s="14"/>
      <c r="J7" s="38"/>
      <c r="K7" s="24">
        <f>F7+J7</f>
        <v>5946.5</v>
      </c>
      <c r="L7" s="14">
        <v>45833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5946.5</v>
      </c>
      <c r="G9" s="2"/>
      <c r="H9" s="2"/>
      <c r="I9" s="2"/>
      <c r="J9" s="48">
        <f t="shared" si="0"/>
        <v>0</v>
      </c>
      <c r="K9" s="39">
        <f t="shared" si="0"/>
        <v>5946.5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>
        <v>5</v>
      </c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>
        <v>1</v>
      </c>
      <c r="K15" s="43">
        <f t="shared" si="1"/>
        <v>5000</v>
      </c>
    </row>
    <row r="16" s="1" customFormat="1" spans="1:11">
      <c r="A16" s="2"/>
      <c r="G16" s="2"/>
      <c r="I16" s="41">
        <v>200</v>
      </c>
      <c r="J16" s="42"/>
      <c r="K16" s="43">
        <f t="shared" si="1"/>
        <v>500</v>
      </c>
    </row>
    <row r="17" s="1" customFormat="1" spans="1:11">
      <c r="A17" s="2"/>
      <c r="G17" s="2" t="s">
        <v>27</v>
      </c>
      <c r="I17" s="41">
        <v>100</v>
      </c>
      <c r="J17" s="42">
        <v>4</v>
      </c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400</v>
      </c>
    </row>
    <row r="19" s="1" customFormat="1" spans="1:11">
      <c r="A19" s="1" t="s">
        <v>28</v>
      </c>
      <c r="D19" s="1" t="s">
        <v>29</v>
      </c>
      <c r="I19" s="41">
        <v>20</v>
      </c>
      <c r="J19" s="42">
        <v>2</v>
      </c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40</v>
      </c>
    </row>
    <row r="21" s="1" customFormat="1" spans="9:11">
      <c r="I21" s="41">
        <v>5</v>
      </c>
      <c r="J21" s="42">
        <v>1</v>
      </c>
      <c r="K21" s="43">
        <f t="shared" si="1"/>
        <v>0</v>
      </c>
    </row>
    <row r="22" s="1" customFormat="1" spans="9:11">
      <c r="I22" s="41">
        <v>1</v>
      </c>
      <c r="J22" s="42">
        <v>1</v>
      </c>
      <c r="K22" s="43">
        <f t="shared" si="1"/>
        <v>5</v>
      </c>
    </row>
    <row r="23" s="1" customFormat="1" spans="9:11">
      <c r="I23" s="41">
        <v>0.25</v>
      </c>
      <c r="J23" s="42">
        <v>2</v>
      </c>
      <c r="K23" s="43">
        <f t="shared" si="1"/>
        <v>1</v>
      </c>
    </row>
    <row r="24" s="1" customFormat="1" spans="9:11">
      <c r="I24" s="44">
        <v>0.05</v>
      </c>
      <c r="J24" s="42"/>
      <c r="K24" s="43">
        <f t="shared" si="1"/>
        <v>0.5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5946.5</v>
      </c>
    </row>
    <row r="27" s="1" customFormat="1" spans="11:11">
      <c r="K27" s="46">
        <f>J9</f>
        <v>0</v>
      </c>
    </row>
    <row r="28" s="1" customFormat="1" ht="9.75" spans="11:11">
      <c r="K28" s="47">
        <f>SUM(K26:K27)</f>
        <v>5946.5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34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45832</v>
      </c>
      <c r="B41" s="15">
        <v>21120</v>
      </c>
      <c r="C41" s="16" t="s">
        <v>140</v>
      </c>
      <c r="D41" s="17" t="s">
        <v>17</v>
      </c>
      <c r="E41" s="15">
        <v>60195</v>
      </c>
      <c r="F41" s="38"/>
      <c r="G41" s="19" t="s">
        <v>39</v>
      </c>
      <c r="H41" s="19">
        <v>445158</v>
      </c>
      <c r="I41" s="14">
        <v>45831</v>
      </c>
      <c r="J41" s="38">
        <v>44577.92</v>
      </c>
      <c r="K41" s="24">
        <f>F41+J41</f>
        <v>44577.92</v>
      </c>
      <c r="L41" s="14">
        <v>45833</v>
      </c>
      <c r="M41" s="2" t="s">
        <v>141</v>
      </c>
    </row>
    <row r="42" s="1" customFormat="1" spans="1:13">
      <c r="A42" s="14"/>
      <c r="B42" s="15"/>
      <c r="C42" s="16"/>
      <c r="D42" s="17"/>
      <c r="E42" s="15"/>
      <c r="F42" s="38"/>
      <c r="G42" s="19"/>
      <c r="H42" s="19"/>
      <c r="I42" s="14"/>
      <c r="J42" s="38"/>
      <c r="K42" s="24"/>
      <c r="L42" s="14"/>
      <c r="M42" s="2"/>
    </row>
    <row r="43" s="1" customFormat="1" spans="6:11">
      <c r="F43" s="39">
        <f t="shared" ref="F43:K43" si="2">SUM(F41:F42)</f>
        <v>0</v>
      </c>
      <c r="G43" s="2"/>
      <c r="H43" s="2"/>
      <c r="I43" s="2"/>
      <c r="J43" s="48">
        <f t="shared" si="2"/>
        <v>44577.92</v>
      </c>
      <c r="K43" s="39">
        <f t="shared" si="2"/>
        <v>44577.92</v>
      </c>
    </row>
    <row r="44" s="1" customFormat="1" spans="6:11">
      <c r="F44" s="39"/>
      <c r="G44" s="2"/>
      <c r="H44" s="2"/>
      <c r="I44" s="2"/>
      <c r="J44" s="39"/>
      <c r="K44" s="39"/>
    </row>
    <row r="45" s="1" customFormat="1" spans="6:11">
      <c r="F45" s="39"/>
      <c r="I45" s="1" t="s">
        <v>13</v>
      </c>
      <c r="K45" s="39"/>
    </row>
    <row r="46" s="1" customFormat="1" spans="8:10">
      <c r="H46" s="2" t="s">
        <v>19</v>
      </c>
      <c r="J46" s="40" t="s">
        <v>20</v>
      </c>
    </row>
    <row r="47" s="1" customFormat="1" spans="11:11">
      <c r="K47" s="40" t="s">
        <v>21</v>
      </c>
    </row>
    <row r="48" s="1" customFormat="1" spans="7:11">
      <c r="G48" s="2" t="s">
        <v>24</v>
      </c>
      <c r="I48" s="41">
        <v>1000</v>
      </c>
      <c r="J48" s="42"/>
      <c r="K48" s="43">
        <f t="shared" ref="K48:K59" si="3">J47*I47</f>
        <v>0</v>
      </c>
    </row>
    <row r="49" s="1" customFormat="1" spans="1:11">
      <c r="A49" s="2" t="s">
        <v>22</v>
      </c>
      <c r="D49" s="2" t="s">
        <v>23</v>
      </c>
      <c r="G49" s="2"/>
      <c r="I49" s="41">
        <v>500</v>
      </c>
      <c r="J49" s="42"/>
      <c r="K49" s="43">
        <f t="shared" si="3"/>
        <v>0</v>
      </c>
    </row>
    <row r="50" s="1" customFormat="1" spans="1:11">
      <c r="A50" s="2"/>
      <c r="G50" s="2"/>
      <c r="I50" s="41">
        <v>200</v>
      </c>
      <c r="J50" s="42"/>
      <c r="K50" s="43">
        <f t="shared" si="3"/>
        <v>0</v>
      </c>
    </row>
    <row r="51" s="1" customFormat="1" spans="1:11">
      <c r="A51" s="2"/>
      <c r="G51" s="2" t="s">
        <v>27</v>
      </c>
      <c r="I51" s="41">
        <v>100</v>
      </c>
      <c r="J51" s="42"/>
      <c r="K51" s="43">
        <f t="shared" si="3"/>
        <v>0</v>
      </c>
    </row>
    <row r="52" s="1" customFormat="1" spans="1:11">
      <c r="A52" s="2" t="s">
        <v>25</v>
      </c>
      <c r="D52" s="2" t="s">
        <v>26</v>
      </c>
      <c r="G52" s="1" t="s">
        <v>30</v>
      </c>
      <c r="I52" s="41">
        <v>50</v>
      </c>
      <c r="J52" s="42"/>
      <c r="K52" s="43">
        <f t="shared" si="3"/>
        <v>0</v>
      </c>
    </row>
    <row r="53" s="1" customFormat="1" spans="1:11">
      <c r="A53" s="1" t="s">
        <v>28</v>
      </c>
      <c r="D53" s="1" t="s">
        <v>29</v>
      </c>
      <c r="I53" s="41">
        <v>20</v>
      </c>
      <c r="J53" s="42"/>
      <c r="K53" s="43">
        <f t="shared" si="3"/>
        <v>0</v>
      </c>
    </row>
    <row r="54" s="1" customFormat="1" spans="9:11">
      <c r="I54" s="41">
        <v>10</v>
      </c>
      <c r="J54" s="42"/>
      <c r="K54" s="43">
        <f t="shared" si="3"/>
        <v>0</v>
      </c>
    </row>
    <row r="55" s="1" customFormat="1" spans="9:11">
      <c r="I55" s="41">
        <v>5</v>
      </c>
      <c r="J55" s="42"/>
      <c r="K55" s="43">
        <f t="shared" si="3"/>
        <v>0</v>
      </c>
    </row>
    <row r="56" s="1" customFormat="1" spans="9:11">
      <c r="I56" s="41">
        <v>1</v>
      </c>
      <c r="J56" s="42"/>
      <c r="K56" s="43">
        <f t="shared" si="3"/>
        <v>0</v>
      </c>
    </row>
    <row r="57" s="1" customFormat="1" spans="9:11">
      <c r="I57" s="41">
        <v>0.25</v>
      </c>
      <c r="J57" s="42"/>
      <c r="K57" s="43">
        <f t="shared" si="3"/>
        <v>0</v>
      </c>
    </row>
    <row r="58" s="1" customFormat="1" spans="9:11">
      <c r="I58" s="44">
        <v>0.05</v>
      </c>
      <c r="J58" s="42"/>
      <c r="K58" s="43">
        <f t="shared" si="3"/>
        <v>0</v>
      </c>
    </row>
    <row r="59" s="1" customFormat="1" spans="9:11">
      <c r="I59" s="2" t="s">
        <v>31</v>
      </c>
      <c r="K59" s="43">
        <f t="shared" si="3"/>
        <v>0</v>
      </c>
    </row>
    <row r="60" s="1" customFormat="1" spans="9:11">
      <c r="I60" s="2" t="s">
        <v>32</v>
      </c>
      <c r="K60" s="49">
        <f>SUM(K48:K59)</f>
        <v>0</v>
      </c>
    </row>
    <row r="61" s="1" customFormat="1" spans="11:11">
      <c r="K61" s="46">
        <f>J43</f>
        <v>44577.92</v>
      </c>
    </row>
    <row r="62" s="1" customFormat="1" ht="9.75" spans="11:11">
      <c r="K62" s="47">
        <f>SUM(K60:K61)</f>
        <v>44577.92</v>
      </c>
    </row>
    <row r="63" s="1" customFormat="1" ht="9.75"/>
    <row r="67" s="1" customFormat="1" spans="1:1">
      <c r="A67" s="2" t="s">
        <v>0</v>
      </c>
    </row>
    <row r="68" s="1" customFormat="1" spans="1:1">
      <c r="A68" s="2" t="s">
        <v>1</v>
      </c>
    </row>
    <row r="70" s="1" customFormat="1" spans="1:12">
      <c r="A70" s="3" t="s">
        <v>2</v>
      </c>
      <c r="B70" s="3" t="s">
        <v>34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2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45832</v>
      </c>
      <c r="B73" s="15">
        <v>21123</v>
      </c>
      <c r="C73" s="16" t="s">
        <v>142</v>
      </c>
      <c r="D73" s="17" t="s">
        <v>17</v>
      </c>
      <c r="E73" s="50">
        <v>60193</v>
      </c>
      <c r="F73" s="51">
        <v>26916.2</v>
      </c>
      <c r="G73" s="52"/>
      <c r="H73" s="52"/>
      <c r="I73" s="26"/>
      <c r="J73" s="24">
        <v>0</v>
      </c>
      <c r="K73" s="24">
        <f>J73+F73</f>
        <v>26916.2</v>
      </c>
      <c r="L73" s="14">
        <v>45831</v>
      </c>
      <c r="M73" s="2"/>
    </row>
    <row r="74" s="1" customFormat="1" spans="1:13">
      <c r="A74" s="14">
        <v>45832</v>
      </c>
      <c r="B74" s="15">
        <v>21124</v>
      </c>
      <c r="C74" s="16" t="s">
        <v>143</v>
      </c>
      <c r="D74" s="17" t="s">
        <v>17</v>
      </c>
      <c r="E74" s="50">
        <v>60197</v>
      </c>
      <c r="F74" s="51">
        <v>38688.75</v>
      </c>
      <c r="G74" s="52"/>
      <c r="H74" s="52"/>
      <c r="I74" s="26"/>
      <c r="J74" s="24">
        <v>0</v>
      </c>
      <c r="K74" s="24">
        <f>J74+F74</f>
        <v>38688.75</v>
      </c>
      <c r="L74" s="14">
        <v>45832</v>
      </c>
      <c r="M74" s="2"/>
    </row>
    <row r="75" s="1" customFormat="1" spans="6:11">
      <c r="F75" s="39">
        <f>SUM(F73:F74)</f>
        <v>65604.95</v>
      </c>
      <c r="G75" s="2"/>
      <c r="H75" s="2"/>
      <c r="I75" s="2"/>
      <c r="J75" s="39">
        <f>SUM(J73:J74)</f>
        <v>0</v>
      </c>
      <c r="K75" s="39">
        <f>SUM(K73:K74)</f>
        <v>65604.95</v>
      </c>
    </row>
    <row r="77" s="1" customFormat="1" spans="1:4">
      <c r="A77" s="2" t="s">
        <v>22</v>
      </c>
      <c r="D77" s="2" t="s">
        <v>23</v>
      </c>
    </row>
    <row r="78" s="1" customFormat="1" spans="1:1">
      <c r="A78" s="2"/>
    </row>
    <row r="79" s="1" customFormat="1" spans="1:1">
      <c r="A79" s="2"/>
    </row>
    <row r="80" s="1" customFormat="1" spans="1:4">
      <c r="A80" s="2" t="s">
        <v>25</v>
      </c>
      <c r="D80" s="2" t="s">
        <v>26</v>
      </c>
    </row>
    <row r="81" s="1" customFormat="1" spans="1:4">
      <c r="A81" s="1" t="s">
        <v>28</v>
      </c>
      <c r="D81" s="1" t="s">
        <v>29</v>
      </c>
    </row>
  </sheetData>
  <mergeCells count="39">
    <mergeCell ref="G4:J4"/>
    <mergeCell ref="G38:J38"/>
    <mergeCell ref="G70:J70"/>
    <mergeCell ref="A4:A6"/>
    <mergeCell ref="A38:A40"/>
    <mergeCell ref="A70:A72"/>
    <mergeCell ref="B4:B6"/>
    <mergeCell ref="B38:B40"/>
    <mergeCell ref="B70:B72"/>
    <mergeCell ref="C4:C6"/>
    <mergeCell ref="C38:C40"/>
    <mergeCell ref="C70:C72"/>
    <mergeCell ref="D4:D6"/>
    <mergeCell ref="D38:D40"/>
    <mergeCell ref="D70:D72"/>
    <mergeCell ref="E4:E6"/>
    <mergeCell ref="E38:E40"/>
    <mergeCell ref="E70:E72"/>
    <mergeCell ref="F4:F6"/>
    <mergeCell ref="F38:F40"/>
    <mergeCell ref="F70:F72"/>
    <mergeCell ref="G5:G6"/>
    <mergeCell ref="G39:G40"/>
    <mergeCell ref="G71:G72"/>
    <mergeCell ref="H5:H6"/>
    <mergeCell ref="H39:H40"/>
    <mergeCell ref="H71:H72"/>
    <mergeCell ref="I5:I6"/>
    <mergeCell ref="I39:I40"/>
    <mergeCell ref="I71:I72"/>
    <mergeCell ref="J5:J6"/>
    <mergeCell ref="J39:J40"/>
    <mergeCell ref="J71:J72"/>
    <mergeCell ref="K4:K6"/>
    <mergeCell ref="K38:K40"/>
    <mergeCell ref="K70:K72"/>
    <mergeCell ref="L4:L6"/>
    <mergeCell ref="L38:L40"/>
    <mergeCell ref="L70:L72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13" workbookViewId="0">
      <selection activeCell="G24" sqref="G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45833</v>
      </c>
      <c r="B7" s="15">
        <v>21125</v>
      </c>
      <c r="C7" s="16" t="s">
        <v>144</v>
      </c>
      <c r="D7" s="17" t="s">
        <v>17</v>
      </c>
      <c r="E7" s="50">
        <v>60198</v>
      </c>
      <c r="F7" s="51">
        <v>18196.2</v>
      </c>
      <c r="G7" s="52"/>
      <c r="H7" s="52"/>
      <c r="I7" s="26"/>
      <c r="J7" s="24">
        <v>0</v>
      </c>
      <c r="K7" s="24">
        <f t="shared" ref="K7:K12" si="0">J7+F7</f>
        <v>18196.2</v>
      </c>
      <c r="L7" s="14">
        <v>45832</v>
      </c>
      <c r="M7" s="2"/>
    </row>
    <row r="8" s="1" customFormat="1" spans="1:13">
      <c r="A8" s="14">
        <v>45833</v>
      </c>
      <c r="B8" s="15">
        <v>21126</v>
      </c>
      <c r="C8" s="16" t="s">
        <v>145</v>
      </c>
      <c r="D8" s="17" t="s">
        <v>42</v>
      </c>
      <c r="E8" s="50">
        <v>60202</v>
      </c>
      <c r="F8" s="51">
        <v>129981</v>
      </c>
      <c r="G8" s="52"/>
      <c r="H8" s="52"/>
      <c r="I8" s="26"/>
      <c r="J8" s="24">
        <v>0</v>
      </c>
      <c r="K8" s="24">
        <f t="shared" si="0"/>
        <v>129981</v>
      </c>
      <c r="L8" s="14">
        <v>45832</v>
      </c>
      <c r="M8" s="2"/>
    </row>
    <row r="9" s="1" customFormat="1" spans="1:13">
      <c r="A9" s="14">
        <v>45833</v>
      </c>
      <c r="B9" s="15">
        <v>21126</v>
      </c>
      <c r="C9" s="16" t="s">
        <v>145</v>
      </c>
      <c r="D9" s="17" t="s">
        <v>44</v>
      </c>
      <c r="E9" s="50">
        <v>60202</v>
      </c>
      <c r="F9" s="51">
        <v>31320</v>
      </c>
      <c r="G9" s="52"/>
      <c r="H9" s="52"/>
      <c r="I9" s="26"/>
      <c r="J9" s="24">
        <v>0</v>
      </c>
      <c r="K9" s="24">
        <f t="shared" si="0"/>
        <v>31320</v>
      </c>
      <c r="L9" s="14">
        <v>45832</v>
      </c>
      <c r="M9" s="2"/>
    </row>
    <row r="10" s="1" customFormat="1" spans="1:13">
      <c r="A10" s="14">
        <v>45833</v>
      </c>
      <c r="B10" s="15">
        <v>21127</v>
      </c>
      <c r="C10" s="16" t="s">
        <v>146</v>
      </c>
      <c r="D10" s="17" t="s">
        <v>17</v>
      </c>
      <c r="E10" s="50">
        <v>60204</v>
      </c>
      <c r="F10" s="51">
        <v>51212.2</v>
      </c>
      <c r="G10" s="52"/>
      <c r="H10" s="52"/>
      <c r="I10" s="26"/>
      <c r="J10" s="24">
        <v>0</v>
      </c>
      <c r="K10" s="24">
        <f t="shared" si="0"/>
        <v>51212.2</v>
      </c>
      <c r="L10" s="14">
        <v>45833</v>
      </c>
      <c r="M10" s="2"/>
    </row>
    <row r="11" s="1" customFormat="1" spans="1:13">
      <c r="A11" s="14">
        <v>45833</v>
      </c>
      <c r="B11" s="15">
        <v>21128</v>
      </c>
      <c r="C11" s="16" t="s">
        <v>64</v>
      </c>
      <c r="D11" s="17" t="s">
        <v>17</v>
      </c>
      <c r="E11" s="50">
        <v>59164</v>
      </c>
      <c r="F11" s="51">
        <v>9000</v>
      </c>
      <c r="G11" s="52"/>
      <c r="H11" s="52"/>
      <c r="I11" s="26"/>
      <c r="J11" s="24">
        <v>0</v>
      </c>
      <c r="K11" s="24">
        <f t="shared" si="0"/>
        <v>9000</v>
      </c>
      <c r="L11" s="14">
        <v>45833</v>
      </c>
      <c r="M11" s="2"/>
    </row>
    <row r="12" s="1" customFormat="1" spans="1:13">
      <c r="A12" s="14">
        <v>45833</v>
      </c>
      <c r="B12" s="15">
        <v>21128</v>
      </c>
      <c r="C12" s="16" t="s">
        <v>64</v>
      </c>
      <c r="D12" s="17" t="s">
        <v>17</v>
      </c>
      <c r="E12" s="50">
        <v>60199</v>
      </c>
      <c r="F12" s="51">
        <v>7495</v>
      </c>
      <c r="G12" s="52"/>
      <c r="H12" s="52"/>
      <c r="I12" s="26"/>
      <c r="J12" s="24">
        <v>0</v>
      </c>
      <c r="K12" s="24">
        <f t="shared" si="0"/>
        <v>7495</v>
      </c>
      <c r="L12" s="14">
        <v>45833</v>
      </c>
      <c r="M12" s="2"/>
    </row>
    <row r="13" s="1" customFormat="1" spans="6:11">
      <c r="F13" s="39">
        <f>SUM(F7:F12)</f>
        <v>247204.4</v>
      </c>
      <c r="G13" s="2"/>
      <c r="H13" s="2"/>
      <c r="I13" s="2"/>
      <c r="J13" s="39">
        <f>SUM(J7:J12)</f>
        <v>0</v>
      </c>
      <c r="K13" s="39">
        <f>SUM(K7:K12)</f>
        <v>247204.4</v>
      </c>
    </row>
    <row r="15" s="1" customFormat="1" spans="1:4">
      <c r="A15" s="2" t="s">
        <v>22</v>
      </c>
      <c r="D15" s="2" t="s">
        <v>23</v>
      </c>
    </row>
    <row r="16" s="1" customFormat="1" spans="1:1">
      <c r="A16" s="2"/>
    </row>
    <row r="17" s="1" customFormat="1" spans="1:1">
      <c r="A17" s="2"/>
    </row>
    <row r="18" s="1" customFormat="1" spans="1:4">
      <c r="A18" s="2" t="s">
        <v>25</v>
      </c>
      <c r="D18" s="2" t="s">
        <v>26</v>
      </c>
    </row>
    <row r="19" s="1" customFormat="1" spans="1:4">
      <c r="A19" s="1" t="s">
        <v>28</v>
      </c>
      <c r="D19" s="1" t="s">
        <v>29</v>
      </c>
    </row>
    <row r="28" s="1" customFormat="1" spans="1:1">
      <c r="A28" s="2" t="s">
        <v>0</v>
      </c>
    </row>
    <row r="29" s="1" customFormat="1" spans="1:1">
      <c r="A29" s="2" t="s">
        <v>33</v>
      </c>
    </row>
    <row r="31" s="1" customFormat="1" spans="1:12">
      <c r="A31" s="3" t="s">
        <v>2</v>
      </c>
      <c r="B31" s="3" t="s">
        <v>34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2"/>
      <c r="K31" s="3" t="s">
        <v>9</v>
      </c>
      <c r="L31" s="3" t="s">
        <v>10</v>
      </c>
    </row>
    <row r="32" s="1" customFormat="1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s="1" customFormat="1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="1" customFormat="1" spans="1:13">
      <c r="A34" s="14">
        <v>45833</v>
      </c>
      <c r="B34" s="15">
        <v>20611</v>
      </c>
      <c r="C34" s="16" t="s">
        <v>147</v>
      </c>
      <c r="D34" s="17" t="s">
        <v>17</v>
      </c>
      <c r="E34" s="15">
        <v>60089</v>
      </c>
      <c r="F34" s="38"/>
      <c r="G34" s="19" t="s">
        <v>132</v>
      </c>
      <c r="H34" s="19">
        <v>1199578</v>
      </c>
      <c r="I34" s="14">
        <v>45828</v>
      </c>
      <c r="J34" s="38">
        <v>26834.55</v>
      </c>
      <c r="K34" s="24">
        <f>F34+J34</f>
        <v>26834.55</v>
      </c>
      <c r="L34" s="14">
        <v>45834</v>
      </c>
      <c r="M34" s="2" t="s">
        <v>148</v>
      </c>
    </row>
    <row r="35" s="1" customFormat="1" spans="1:13">
      <c r="A35" s="14"/>
      <c r="B35" s="15"/>
      <c r="C35" s="16"/>
      <c r="D35" s="17"/>
      <c r="E35" s="15"/>
      <c r="F35" s="38"/>
      <c r="G35" s="19"/>
      <c r="H35" s="19"/>
      <c r="I35" s="14"/>
      <c r="J35" s="38"/>
      <c r="K35" s="24"/>
      <c r="L35" s="14"/>
      <c r="M35" s="2"/>
    </row>
    <row r="36" s="1" customFormat="1" spans="6:11">
      <c r="F36" s="39">
        <f t="shared" ref="F36:K36" si="1">SUM(F34:F35)</f>
        <v>0</v>
      </c>
      <c r="G36" s="2"/>
      <c r="H36" s="2"/>
      <c r="I36" s="2"/>
      <c r="J36" s="48">
        <f t="shared" si="1"/>
        <v>26834.55</v>
      </c>
      <c r="K36" s="39">
        <f t="shared" si="1"/>
        <v>26834.55</v>
      </c>
    </row>
    <row r="37" s="1" customFormat="1" spans="6:11">
      <c r="F37" s="39"/>
      <c r="G37" s="2"/>
      <c r="H37" s="2"/>
      <c r="I37" s="2"/>
      <c r="J37" s="39"/>
      <c r="K37" s="39"/>
    </row>
    <row r="38" s="1" customFormat="1" spans="6:11">
      <c r="F38" s="39"/>
      <c r="I38" s="1" t="s">
        <v>13</v>
      </c>
      <c r="K38" s="39"/>
    </row>
    <row r="39" s="1" customFormat="1" spans="8:10">
      <c r="H39" s="2" t="s">
        <v>19</v>
      </c>
      <c r="J39" s="40" t="s">
        <v>20</v>
      </c>
    </row>
    <row r="40" s="1" customFormat="1" spans="11:11">
      <c r="K40" s="40" t="s">
        <v>21</v>
      </c>
    </row>
    <row r="41" s="1" customFormat="1" spans="7:11">
      <c r="G41" s="2" t="s">
        <v>24</v>
      </c>
      <c r="I41" s="41">
        <v>1000</v>
      </c>
      <c r="J41" s="42"/>
      <c r="K41" s="43">
        <f t="shared" ref="K41:K52" si="2">J40*I40</f>
        <v>0</v>
      </c>
    </row>
    <row r="42" s="1" customFormat="1" spans="1:11">
      <c r="A42" s="2" t="s">
        <v>22</v>
      </c>
      <c r="D42" s="2" t="s">
        <v>23</v>
      </c>
      <c r="G42" s="2"/>
      <c r="I42" s="41">
        <v>500</v>
      </c>
      <c r="J42" s="42"/>
      <c r="K42" s="43">
        <f t="shared" si="2"/>
        <v>0</v>
      </c>
    </row>
    <row r="43" s="1" customFormat="1" spans="1:11">
      <c r="A43" s="2"/>
      <c r="G43" s="2"/>
      <c r="I43" s="41">
        <v>200</v>
      </c>
      <c r="J43" s="42"/>
      <c r="K43" s="43">
        <f t="shared" si="2"/>
        <v>0</v>
      </c>
    </row>
    <row r="44" s="1" customFormat="1" spans="1:11">
      <c r="A44" s="2"/>
      <c r="G44" s="2" t="s">
        <v>27</v>
      </c>
      <c r="I44" s="41">
        <v>100</v>
      </c>
      <c r="J44" s="42"/>
      <c r="K44" s="43">
        <f t="shared" si="2"/>
        <v>0</v>
      </c>
    </row>
    <row r="45" s="1" customFormat="1" spans="1:11">
      <c r="A45" s="2" t="s">
        <v>25</v>
      </c>
      <c r="D45" s="2" t="s">
        <v>26</v>
      </c>
      <c r="G45" s="1" t="s">
        <v>30</v>
      </c>
      <c r="I45" s="41">
        <v>50</v>
      </c>
      <c r="J45" s="42"/>
      <c r="K45" s="43">
        <f t="shared" si="2"/>
        <v>0</v>
      </c>
    </row>
    <row r="46" s="1" customFormat="1" spans="1:11">
      <c r="A46" s="1" t="s">
        <v>28</v>
      </c>
      <c r="D46" s="1" t="s">
        <v>29</v>
      </c>
      <c r="I46" s="41">
        <v>20</v>
      </c>
      <c r="J46" s="42"/>
      <c r="K46" s="43">
        <f t="shared" si="2"/>
        <v>0</v>
      </c>
    </row>
    <row r="47" s="1" customFormat="1" spans="9:11">
      <c r="I47" s="41">
        <v>10</v>
      </c>
      <c r="J47" s="42"/>
      <c r="K47" s="43">
        <f t="shared" si="2"/>
        <v>0</v>
      </c>
    </row>
    <row r="48" s="1" customFormat="1" spans="9:11">
      <c r="I48" s="41">
        <v>5</v>
      </c>
      <c r="J48" s="42"/>
      <c r="K48" s="43">
        <f t="shared" si="2"/>
        <v>0</v>
      </c>
    </row>
    <row r="49" s="1" customFormat="1" spans="9:11">
      <c r="I49" s="41">
        <v>1</v>
      </c>
      <c r="J49" s="42"/>
      <c r="K49" s="43">
        <f t="shared" si="2"/>
        <v>0</v>
      </c>
    </row>
    <row r="50" s="1" customFormat="1" spans="9:11">
      <c r="I50" s="41">
        <v>0.25</v>
      </c>
      <c r="J50" s="42"/>
      <c r="K50" s="43">
        <f t="shared" si="2"/>
        <v>0</v>
      </c>
    </row>
    <row r="51" s="1" customFormat="1" spans="9:11">
      <c r="I51" s="44">
        <v>0.05</v>
      </c>
      <c r="J51" s="42"/>
      <c r="K51" s="43">
        <f t="shared" si="2"/>
        <v>0</v>
      </c>
    </row>
    <row r="52" s="1" customFormat="1" spans="9:11">
      <c r="I52" s="2" t="s">
        <v>31</v>
      </c>
      <c r="K52" s="43">
        <f t="shared" si="2"/>
        <v>0</v>
      </c>
    </row>
    <row r="53" s="1" customFormat="1" spans="9:11">
      <c r="I53" s="2" t="s">
        <v>32</v>
      </c>
      <c r="K53" s="49">
        <f>SUM(K41:K52)</f>
        <v>0</v>
      </c>
    </row>
    <row r="54" s="1" customFormat="1" spans="11:11">
      <c r="K54" s="46">
        <f>J36</f>
        <v>26834.55</v>
      </c>
    </row>
    <row r="55" s="1" customFormat="1" ht="9.75" spans="11:11">
      <c r="K55" s="47">
        <f>SUM(K53:K54)</f>
        <v>26834.55</v>
      </c>
    </row>
    <row r="56" s="1" customFormat="1" ht="9.75"/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topLeftCell="A12" workbookViewId="0">
      <selection activeCell="C22" sqref="C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45834</v>
      </c>
      <c r="B7" s="15">
        <v>21129</v>
      </c>
      <c r="C7" s="16" t="s">
        <v>149</v>
      </c>
      <c r="D7" s="17" t="s">
        <v>17</v>
      </c>
      <c r="E7" s="50">
        <v>60203</v>
      </c>
      <c r="F7" s="51"/>
      <c r="G7" s="52"/>
      <c r="H7" s="52"/>
      <c r="I7" s="26"/>
      <c r="J7" s="24">
        <v>44313.18</v>
      </c>
      <c r="K7" s="24">
        <f>J7+F7</f>
        <v>44313.18</v>
      </c>
      <c r="L7" s="14">
        <v>45833</v>
      </c>
      <c r="M7" s="2" t="s">
        <v>150</v>
      </c>
    </row>
    <row r="8" s="1" customFormat="1" spans="1:13">
      <c r="A8" s="14">
        <v>45834</v>
      </c>
      <c r="B8" s="15">
        <v>21130</v>
      </c>
      <c r="C8" s="16" t="s">
        <v>151</v>
      </c>
      <c r="D8" s="17" t="s">
        <v>17</v>
      </c>
      <c r="E8" s="50">
        <v>59165</v>
      </c>
      <c r="F8" s="51">
        <v>14500</v>
      </c>
      <c r="G8" s="52"/>
      <c r="H8" s="52"/>
      <c r="I8" s="26"/>
      <c r="J8" s="24">
        <v>0</v>
      </c>
      <c r="K8" s="24">
        <f>J8+F8</f>
        <v>14500</v>
      </c>
      <c r="L8" s="14">
        <v>45834</v>
      </c>
      <c r="M8" s="2"/>
    </row>
    <row r="9" s="1" customFormat="1" spans="1:13">
      <c r="A9" s="14">
        <v>45834</v>
      </c>
      <c r="B9" s="15">
        <v>21131</v>
      </c>
      <c r="C9" s="16" t="s">
        <v>152</v>
      </c>
      <c r="D9" s="17" t="s">
        <v>42</v>
      </c>
      <c r="E9" s="50">
        <v>60205</v>
      </c>
      <c r="F9" s="51">
        <v>39072.4</v>
      </c>
      <c r="G9" s="52"/>
      <c r="H9" s="52"/>
      <c r="I9" s="26"/>
      <c r="J9" s="24">
        <v>0</v>
      </c>
      <c r="K9" s="24">
        <f>J9+F9</f>
        <v>39072.4</v>
      </c>
      <c r="L9" s="14">
        <v>45834</v>
      </c>
      <c r="M9" s="2"/>
    </row>
    <row r="10" s="1" customFormat="1" spans="1:13">
      <c r="A10" s="14">
        <v>45834</v>
      </c>
      <c r="B10" s="15">
        <v>21132</v>
      </c>
      <c r="C10" s="16" t="s">
        <v>153</v>
      </c>
      <c r="D10" s="17" t="s">
        <v>17</v>
      </c>
      <c r="E10" s="50">
        <v>60206</v>
      </c>
      <c r="F10" s="51">
        <v>66004.6</v>
      </c>
      <c r="G10" s="52"/>
      <c r="H10" s="52"/>
      <c r="I10" s="26"/>
      <c r="J10" s="24">
        <v>0</v>
      </c>
      <c r="K10" s="24">
        <f>J10+F10</f>
        <v>66004.6</v>
      </c>
      <c r="L10" s="14">
        <v>45834</v>
      </c>
      <c r="M10" s="2"/>
    </row>
    <row r="11" s="1" customFormat="1" spans="6:11">
      <c r="F11" s="39">
        <f>SUM(F7:F10)</f>
        <v>119577</v>
      </c>
      <c r="G11" s="2"/>
      <c r="H11" s="2"/>
      <c r="I11" s="2"/>
      <c r="J11" s="39">
        <f>SUM(J7:J10)</f>
        <v>44313.18</v>
      </c>
      <c r="K11" s="39">
        <f>SUM(K7:K10)</f>
        <v>163890.18</v>
      </c>
    </row>
    <row r="13" s="1" customFormat="1" spans="1:4">
      <c r="A13" s="2" t="s">
        <v>22</v>
      </c>
      <c r="D13" s="2" t="s">
        <v>23</v>
      </c>
    </row>
    <row r="14" s="1" customFormat="1" spans="1:1">
      <c r="A14" s="2"/>
    </row>
    <row r="15" s="1" customFormat="1" spans="1:1">
      <c r="A15" s="2"/>
    </row>
    <row r="16" s="1" customFormat="1" spans="1:4">
      <c r="A16" s="2" t="s">
        <v>25</v>
      </c>
      <c r="D16" s="2" t="s">
        <v>26</v>
      </c>
    </row>
    <row r="17" s="1" customFormat="1" spans="1:4">
      <c r="A17" s="1" t="s">
        <v>28</v>
      </c>
      <c r="D17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zoomScale="130" zoomScaleNormal="130" topLeftCell="A21" workbookViewId="0">
      <selection activeCell="E26" sqref="E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94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45834</v>
      </c>
      <c r="B7" s="15">
        <v>18913</v>
      </c>
      <c r="C7" s="16" t="s">
        <v>154</v>
      </c>
      <c r="D7" s="17" t="s">
        <v>17</v>
      </c>
      <c r="E7" s="15">
        <v>60194</v>
      </c>
      <c r="F7" s="38"/>
      <c r="G7" s="19" t="s">
        <v>155</v>
      </c>
      <c r="H7" s="19">
        <v>1000186700</v>
      </c>
      <c r="I7" s="14">
        <v>45831</v>
      </c>
      <c r="J7" s="38">
        <v>26916.2</v>
      </c>
      <c r="K7" s="24">
        <f>F7+J7</f>
        <v>26916.2</v>
      </c>
      <c r="L7" s="14">
        <v>45835</v>
      </c>
      <c r="M7" s="2"/>
    </row>
    <row r="8" s="1" customFormat="1" spans="1:13">
      <c r="A8" s="14"/>
      <c r="B8" s="15"/>
      <c r="C8" s="16" t="s">
        <v>156</v>
      </c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26916.2</v>
      </c>
      <c r="K9" s="39">
        <f t="shared" si="0"/>
        <v>26916.2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26916.2</v>
      </c>
    </row>
    <row r="28" s="1" customFormat="1" ht="9.75" spans="11:11">
      <c r="K28" s="47">
        <f>SUM(K26:K27)</f>
        <v>26916.2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33</v>
      </c>
    </row>
    <row r="40" s="1" customFormat="1" spans="1:12">
      <c r="A40" s="3" t="s">
        <v>2</v>
      </c>
      <c r="B40" s="3" t="s">
        <v>34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45835</v>
      </c>
      <c r="B43" s="15">
        <v>20612</v>
      </c>
      <c r="C43" s="16" t="s">
        <v>157</v>
      </c>
      <c r="D43" s="17" t="s">
        <v>17</v>
      </c>
      <c r="E43" s="15">
        <v>60183</v>
      </c>
      <c r="F43" s="38"/>
      <c r="G43" s="19" t="s">
        <v>36</v>
      </c>
      <c r="H43" s="19">
        <v>627314</v>
      </c>
      <c r="I43" s="14">
        <v>45835</v>
      </c>
      <c r="J43" s="38">
        <v>20276.2</v>
      </c>
      <c r="K43" s="24">
        <f>F43+J43</f>
        <v>20276.2</v>
      </c>
      <c r="L43" s="14">
        <v>45838</v>
      </c>
      <c r="M43" s="2"/>
    </row>
    <row r="44" s="1" customFormat="1" spans="1:13">
      <c r="A44" s="14">
        <v>45835</v>
      </c>
      <c r="B44" s="15">
        <v>20612</v>
      </c>
      <c r="C44" s="16" t="s">
        <v>157</v>
      </c>
      <c r="D44" s="17" t="s">
        <v>44</v>
      </c>
      <c r="E44" s="15"/>
      <c r="F44" s="38"/>
      <c r="G44" s="19" t="s">
        <v>36</v>
      </c>
      <c r="H44" s="19">
        <v>627314</v>
      </c>
      <c r="I44" s="14">
        <v>45835</v>
      </c>
      <c r="J44" s="38">
        <v>1200</v>
      </c>
      <c r="K44" s="24">
        <f>F44+J44</f>
        <v>1200</v>
      </c>
      <c r="L44" s="14">
        <v>45838</v>
      </c>
      <c r="M44" s="2"/>
    </row>
    <row r="45" s="1" customFormat="1" spans="6:11">
      <c r="F45" s="39">
        <f t="shared" ref="F45:K45" si="2">SUM(F43:F44)</f>
        <v>0</v>
      </c>
      <c r="G45" s="2"/>
      <c r="H45" s="2"/>
      <c r="I45" s="2"/>
      <c r="J45" s="48">
        <f t="shared" si="2"/>
        <v>21476.2</v>
      </c>
      <c r="K45" s="39">
        <f t="shared" si="2"/>
        <v>21476.2</v>
      </c>
    </row>
    <row r="46" s="1" customFormat="1" spans="6:11">
      <c r="F46" s="39"/>
      <c r="G46" s="2"/>
      <c r="H46" s="2"/>
      <c r="I46" s="2"/>
      <c r="J46" s="39"/>
      <c r="K46" s="39"/>
    </row>
    <row r="47" s="1" customFormat="1" spans="6:11">
      <c r="F47" s="39"/>
      <c r="I47" s="1" t="s">
        <v>13</v>
      </c>
      <c r="K47" s="39"/>
    </row>
    <row r="48" s="1" customFormat="1" spans="8:10">
      <c r="H48" s="2" t="s">
        <v>19</v>
      </c>
      <c r="J48" s="40" t="s">
        <v>20</v>
      </c>
    </row>
    <row r="49" s="1" customFormat="1" spans="11:11">
      <c r="K49" s="40" t="s">
        <v>21</v>
      </c>
    </row>
    <row r="50" s="1" customFormat="1" spans="7:11">
      <c r="G50" s="2" t="s">
        <v>24</v>
      </c>
      <c r="I50" s="41">
        <v>1000</v>
      </c>
      <c r="J50" s="42"/>
      <c r="K50" s="43">
        <f t="shared" ref="K50:K61" si="3">J49*I49</f>
        <v>0</v>
      </c>
    </row>
    <row r="51" s="1" customFormat="1" spans="1:11">
      <c r="A51" s="2" t="s">
        <v>22</v>
      </c>
      <c r="D51" s="2" t="s">
        <v>23</v>
      </c>
      <c r="G51" s="2"/>
      <c r="I51" s="41">
        <v>500</v>
      </c>
      <c r="J51" s="42"/>
      <c r="K51" s="43">
        <f t="shared" si="3"/>
        <v>0</v>
      </c>
    </row>
    <row r="52" s="1" customFormat="1" spans="1:11">
      <c r="A52" s="2"/>
      <c r="G52" s="2"/>
      <c r="I52" s="41">
        <v>200</v>
      </c>
      <c r="J52" s="42"/>
      <c r="K52" s="43">
        <f t="shared" si="3"/>
        <v>0</v>
      </c>
    </row>
    <row r="53" s="1" customFormat="1" spans="1:11">
      <c r="A53" s="2"/>
      <c r="G53" s="2" t="s">
        <v>27</v>
      </c>
      <c r="I53" s="41">
        <v>100</v>
      </c>
      <c r="J53" s="42"/>
      <c r="K53" s="43">
        <f t="shared" si="3"/>
        <v>0</v>
      </c>
    </row>
    <row r="54" s="1" customFormat="1" spans="1:11">
      <c r="A54" s="2" t="s">
        <v>25</v>
      </c>
      <c r="D54" s="2" t="s">
        <v>26</v>
      </c>
      <c r="G54" s="1" t="s">
        <v>30</v>
      </c>
      <c r="I54" s="41">
        <v>50</v>
      </c>
      <c r="J54" s="42"/>
      <c r="K54" s="43">
        <f t="shared" si="3"/>
        <v>0</v>
      </c>
    </row>
    <row r="55" s="1" customFormat="1" spans="1:11">
      <c r="A55" s="1" t="s">
        <v>28</v>
      </c>
      <c r="D55" s="1" t="s">
        <v>29</v>
      </c>
      <c r="I55" s="41">
        <v>20</v>
      </c>
      <c r="J55" s="42"/>
      <c r="K55" s="43">
        <f t="shared" si="3"/>
        <v>0</v>
      </c>
    </row>
    <row r="56" s="1" customFormat="1" spans="9:11">
      <c r="I56" s="41">
        <v>10</v>
      </c>
      <c r="J56" s="42"/>
      <c r="K56" s="43">
        <f t="shared" si="3"/>
        <v>0</v>
      </c>
    </row>
    <row r="57" s="1" customFormat="1" spans="9:11">
      <c r="I57" s="41">
        <v>5</v>
      </c>
      <c r="J57" s="42"/>
      <c r="K57" s="43">
        <f t="shared" si="3"/>
        <v>0</v>
      </c>
    </row>
    <row r="58" s="1" customFormat="1" spans="9:11">
      <c r="I58" s="41">
        <v>1</v>
      </c>
      <c r="J58" s="42"/>
      <c r="K58" s="43">
        <f t="shared" si="3"/>
        <v>0</v>
      </c>
    </row>
    <row r="59" s="1" customFormat="1" spans="9:11">
      <c r="I59" s="41">
        <v>0.25</v>
      </c>
      <c r="J59" s="42"/>
      <c r="K59" s="43">
        <f t="shared" si="3"/>
        <v>0</v>
      </c>
    </row>
    <row r="60" s="1" customFormat="1" spans="9:11">
      <c r="I60" s="44">
        <v>0.05</v>
      </c>
      <c r="J60" s="42"/>
      <c r="K60" s="43">
        <f t="shared" si="3"/>
        <v>0</v>
      </c>
    </row>
    <row r="61" s="1" customFormat="1" spans="9:11">
      <c r="I61" s="2" t="s">
        <v>31</v>
      </c>
      <c r="K61" s="43">
        <f t="shared" si="3"/>
        <v>0</v>
      </c>
    </row>
    <row r="62" s="1" customFormat="1" spans="9:11">
      <c r="I62" s="2" t="s">
        <v>32</v>
      </c>
      <c r="K62" s="49">
        <f>SUM(K50:K61)</f>
        <v>0</v>
      </c>
    </row>
    <row r="63" s="1" customFormat="1" spans="11:11">
      <c r="K63" s="46">
        <f>J45</f>
        <v>21476.2</v>
      </c>
    </row>
    <row r="64" s="1" customFormat="1" ht="9.75" spans="11:11">
      <c r="K64" s="47">
        <f>SUM(K62:K63)</f>
        <v>21476.2</v>
      </c>
    </row>
    <row r="65" s="1" customFormat="1" ht="9.7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5"/>
  <sheetViews>
    <sheetView zoomScale="130" zoomScaleNormal="130" topLeftCell="B108" workbookViewId="0">
      <selection activeCell="B129" sqref="B1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45838</v>
      </c>
      <c r="B7" s="15" t="s">
        <v>158</v>
      </c>
      <c r="C7" s="16" t="s">
        <v>64</v>
      </c>
      <c r="D7" s="17" t="s">
        <v>17</v>
      </c>
      <c r="E7" s="37" t="s">
        <v>159</v>
      </c>
      <c r="F7" s="38"/>
      <c r="G7" s="19" t="s">
        <v>132</v>
      </c>
      <c r="H7" s="19">
        <v>261965</v>
      </c>
      <c r="I7" s="14">
        <v>45838</v>
      </c>
      <c r="J7" s="38">
        <v>120353</v>
      </c>
      <c r="K7" s="24">
        <f>J7+F7</f>
        <v>120353</v>
      </c>
      <c r="L7" s="14">
        <v>45838</v>
      </c>
    </row>
    <row r="8" s="1" customFormat="1" spans="1:12">
      <c r="A8" s="14">
        <v>45838</v>
      </c>
      <c r="B8" s="15" t="s">
        <v>158</v>
      </c>
      <c r="C8" s="16" t="s">
        <v>64</v>
      </c>
      <c r="D8" s="17" t="s">
        <v>17</v>
      </c>
      <c r="E8" s="37" t="s">
        <v>160</v>
      </c>
      <c r="F8" s="38"/>
      <c r="G8" s="19" t="s">
        <v>132</v>
      </c>
      <c r="H8" s="19">
        <v>261965</v>
      </c>
      <c r="I8" s="14">
        <v>45838</v>
      </c>
      <c r="J8" s="38">
        <v>34200</v>
      </c>
      <c r="K8" s="24">
        <f>J8+F8</f>
        <v>34200</v>
      </c>
      <c r="L8" s="14">
        <v>45838</v>
      </c>
    </row>
    <row r="9" s="1" customFormat="1" spans="6:11">
      <c r="F9" s="39">
        <f>SUM(F4:F8)</f>
        <v>0</v>
      </c>
      <c r="G9" s="2"/>
      <c r="H9" s="2"/>
      <c r="I9" s="2"/>
      <c r="J9" s="39">
        <f>SUM(J7:J8)</f>
        <v>154553</v>
      </c>
      <c r="K9" s="39">
        <f>SUM(K7:K8)</f>
        <v>154553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22</v>
      </c>
      <c r="D13" s="2" t="s">
        <v>23</v>
      </c>
      <c r="G13" s="2" t="s">
        <v>24</v>
      </c>
      <c r="I13" s="41">
        <v>1000</v>
      </c>
      <c r="J13" s="42"/>
      <c r="K13" s="43">
        <f t="shared" ref="K13:K23" si="0">J13*I13</f>
        <v>0</v>
      </c>
    </row>
    <row r="14" s="1" customFormat="1" spans="1:11">
      <c r="A14" s="2"/>
      <c r="G14" s="2"/>
      <c r="I14" s="41">
        <v>500</v>
      </c>
      <c r="J14" s="42"/>
      <c r="K14" s="43">
        <f t="shared" si="0"/>
        <v>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25</v>
      </c>
      <c r="D16" s="2" t="s">
        <v>26</v>
      </c>
      <c r="G16" s="2" t="s">
        <v>27</v>
      </c>
      <c r="I16" s="41">
        <v>100</v>
      </c>
      <c r="J16" s="42"/>
      <c r="K16" s="43">
        <f t="shared" si="0"/>
        <v>0</v>
      </c>
    </row>
    <row r="17" s="1" customFormat="1" spans="1:11">
      <c r="A17" s="1" t="s">
        <v>28</v>
      </c>
      <c r="D17" s="1" t="s">
        <v>29</v>
      </c>
      <c r="G17" s="1" t="s">
        <v>30</v>
      </c>
      <c r="I17" s="41">
        <v>50</v>
      </c>
      <c r="J17" s="42"/>
      <c r="K17" s="43">
        <f t="shared" si="0"/>
        <v>0</v>
      </c>
    </row>
    <row r="18" s="1" customFormat="1" spans="9:11">
      <c r="I18" s="41">
        <v>20</v>
      </c>
      <c r="J18" s="42"/>
      <c r="K18" s="43">
        <f t="shared" si="0"/>
        <v>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/>
      <c r="K20" s="43">
        <f t="shared" si="0"/>
        <v>0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31</v>
      </c>
      <c r="K24" s="45">
        <f>SUM(K13:K23)</f>
        <v>0</v>
      </c>
    </row>
    <row r="25" s="1" customFormat="1" spans="9:11">
      <c r="I25" s="2" t="s">
        <v>32</v>
      </c>
      <c r="K25" s="46">
        <f>K9</f>
        <v>154553</v>
      </c>
    </row>
    <row r="26" s="1" customFormat="1" ht="9.75" spans="11:11">
      <c r="K26" s="47">
        <f>SUM(K24:K25)</f>
        <v>154553</v>
      </c>
    </row>
    <row r="27" s="1" customFormat="1" ht="9.75"/>
    <row r="32" s="1" customFormat="1" spans="1:1">
      <c r="A32" s="2" t="s">
        <v>0</v>
      </c>
    </row>
    <row r="33" s="1" customFormat="1" spans="1:1">
      <c r="A33" s="2" t="s">
        <v>1</v>
      </c>
    </row>
    <row r="35" s="1" customFormat="1" spans="1:12">
      <c r="A35" s="3" t="s">
        <v>2</v>
      </c>
      <c r="B35" s="3" t="s">
        <v>34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="1" customFormat="1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spans="1:13">
      <c r="A38" s="14">
        <v>45838</v>
      </c>
      <c r="B38" s="15">
        <v>21134</v>
      </c>
      <c r="C38" s="16" t="s">
        <v>161</v>
      </c>
      <c r="D38" s="17" t="s">
        <v>17</v>
      </c>
      <c r="E38" s="15">
        <v>60213</v>
      </c>
      <c r="F38" s="38">
        <v>20736.2</v>
      </c>
      <c r="G38" s="19"/>
      <c r="H38" s="19"/>
      <c r="I38" s="14"/>
      <c r="J38" s="38">
        <v>0</v>
      </c>
      <c r="K38" s="24">
        <f>F38+J38</f>
        <v>20736.2</v>
      </c>
      <c r="L38" s="14">
        <v>45839</v>
      </c>
      <c r="M38" s="2"/>
    </row>
    <row r="39" s="1" customFormat="1" spans="1:13">
      <c r="A39" s="14"/>
      <c r="B39" s="15"/>
      <c r="C39" s="16"/>
      <c r="D39" s="17"/>
      <c r="E39" s="15"/>
      <c r="F39" s="38"/>
      <c r="G39" s="19"/>
      <c r="H39" s="19"/>
      <c r="I39" s="14"/>
      <c r="J39" s="38"/>
      <c r="K39" s="24"/>
      <c r="L39" s="14"/>
      <c r="M39" s="2"/>
    </row>
    <row r="40" s="1" customFormat="1" spans="6:11">
      <c r="F40" s="39">
        <f t="shared" ref="F40:K40" si="1">SUM(F38:F39)</f>
        <v>20736.2</v>
      </c>
      <c r="G40" s="2"/>
      <c r="H40" s="2"/>
      <c r="I40" s="2"/>
      <c r="J40" s="48">
        <f t="shared" si="1"/>
        <v>0</v>
      </c>
      <c r="K40" s="39">
        <f t="shared" si="1"/>
        <v>20736.2</v>
      </c>
    </row>
    <row r="41" s="1" customFormat="1" spans="6:11">
      <c r="F41" s="39"/>
      <c r="G41" s="2"/>
      <c r="H41" s="2"/>
      <c r="I41" s="2"/>
      <c r="J41" s="39"/>
      <c r="K41" s="39"/>
    </row>
    <row r="42" s="1" customFormat="1" spans="6:11">
      <c r="F42" s="39"/>
      <c r="I42" s="1" t="s">
        <v>13</v>
      </c>
      <c r="K42" s="39"/>
    </row>
    <row r="43" s="1" customFormat="1" spans="8:10">
      <c r="H43" s="2" t="s">
        <v>19</v>
      </c>
      <c r="J43" s="40" t="s">
        <v>20</v>
      </c>
    </row>
    <row r="44" s="1" customFormat="1" spans="11:11">
      <c r="K44" s="40" t="s">
        <v>21</v>
      </c>
    </row>
    <row r="45" s="1" customFormat="1" spans="7:11">
      <c r="G45" s="2" t="s">
        <v>24</v>
      </c>
      <c r="I45" s="41">
        <v>1000</v>
      </c>
      <c r="J45" s="42">
        <v>20</v>
      </c>
      <c r="K45" s="43">
        <f t="shared" ref="K45:K56" si="2">J44*I44</f>
        <v>0</v>
      </c>
    </row>
    <row r="46" s="1" customFormat="1" spans="1:11">
      <c r="A46" s="2" t="s">
        <v>22</v>
      </c>
      <c r="D46" s="2" t="s">
        <v>23</v>
      </c>
      <c r="G46" s="2"/>
      <c r="I46" s="41">
        <v>500</v>
      </c>
      <c r="J46" s="42">
        <v>1</v>
      </c>
      <c r="K46" s="43">
        <f t="shared" si="2"/>
        <v>20000</v>
      </c>
    </row>
    <row r="47" s="1" customFormat="1" spans="1:11">
      <c r="A47" s="2"/>
      <c r="G47" s="2"/>
      <c r="I47" s="41">
        <v>200</v>
      </c>
      <c r="J47" s="42"/>
      <c r="K47" s="43">
        <f t="shared" si="2"/>
        <v>500</v>
      </c>
    </row>
    <row r="48" s="1" customFormat="1" spans="1:11">
      <c r="A48" s="2"/>
      <c r="G48" s="2" t="s">
        <v>27</v>
      </c>
      <c r="I48" s="41">
        <v>100</v>
      </c>
      <c r="J48" s="42">
        <v>2</v>
      </c>
      <c r="K48" s="43">
        <f t="shared" si="2"/>
        <v>0</v>
      </c>
    </row>
    <row r="49" s="1" customFormat="1" spans="1:11">
      <c r="A49" s="2" t="s">
        <v>25</v>
      </c>
      <c r="D49" s="2" t="s">
        <v>26</v>
      </c>
      <c r="G49" s="1" t="s">
        <v>30</v>
      </c>
      <c r="I49" s="41">
        <v>50</v>
      </c>
      <c r="J49" s="42"/>
      <c r="K49" s="43">
        <f t="shared" si="2"/>
        <v>200</v>
      </c>
    </row>
    <row r="50" s="1" customFormat="1" spans="1:11">
      <c r="A50" s="1" t="s">
        <v>28</v>
      </c>
      <c r="D50" s="1" t="s">
        <v>29</v>
      </c>
      <c r="I50" s="41">
        <v>20</v>
      </c>
      <c r="J50" s="42">
        <v>1</v>
      </c>
      <c r="K50" s="43">
        <f t="shared" si="2"/>
        <v>0</v>
      </c>
    </row>
    <row r="51" s="1" customFormat="1" spans="9:11">
      <c r="I51" s="41">
        <v>10</v>
      </c>
      <c r="J51" s="42">
        <v>1</v>
      </c>
      <c r="K51" s="43">
        <f t="shared" si="2"/>
        <v>20</v>
      </c>
    </row>
    <row r="52" s="1" customFormat="1" spans="9:11">
      <c r="I52" s="41">
        <v>5</v>
      </c>
      <c r="J52" s="42">
        <v>1</v>
      </c>
      <c r="K52" s="43">
        <f t="shared" si="2"/>
        <v>10</v>
      </c>
    </row>
    <row r="53" s="1" customFormat="1" spans="9:11">
      <c r="I53" s="41">
        <v>1</v>
      </c>
      <c r="J53" s="42">
        <v>1</v>
      </c>
      <c r="K53" s="43">
        <f t="shared" si="2"/>
        <v>5</v>
      </c>
    </row>
    <row r="54" s="1" customFormat="1" spans="9:11">
      <c r="I54" s="41">
        <v>0.25</v>
      </c>
      <c r="J54" s="42"/>
      <c r="K54" s="43">
        <f t="shared" si="2"/>
        <v>1</v>
      </c>
    </row>
    <row r="55" s="1" customFormat="1" spans="9:11">
      <c r="I55" s="44">
        <v>0.05</v>
      </c>
      <c r="J55" s="42">
        <v>4</v>
      </c>
      <c r="K55" s="43">
        <f t="shared" si="2"/>
        <v>0</v>
      </c>
    </row>
    <row r="56" s="1" customFormat="1" spans="9:11">
      <c r="I56" s="2" t="s">
        <v>31</v>
      </c>
      <c r="K56" s="43">
        <f t="shared" si="2"/>
        <v>0.2</v>
      </c>
    </row>
    <row r="57" s="1" customFormat="1" spans="9:11">
      <c r="I57" s="2" t="s">
        <v>32</v>
      </c>
      <c r="K57" s="49">
        <f>SUM(K45:K56)</f>
        <v>20736.2</v>
      </c>
    </row>
    <row r="58" s="1" customFormat="1" spans="11:11">
      <c r="K58" s="46">
        <f>J40</f>
        <v>0</v>
      </c>
    </row>
    <row r="59" s="1" customFormat="1" ht="9.75" spans="11:11">
      <c r="K59" s="47">
        <f>SUM(K57:K58)</f>
        <v>20736.2</v>
      </c>
    </row>
    <row r="60" ht="9.75"/>
    <row r="67" s="1" customFormat="1" spans="1:1">
      <c r="A67" s="2" t="s">
        <v>0</v>
      </c>
    </row>
    <row r="68" s="1" customFormat="1" spans="1:1">
      <c r="A68" s="2" t="s">
        <v>1</v>
      </c>
    </row>
    <row r="70" s="1" customFormat="1" spans="1:12">
      <c r="A70" s="3" t="s">
        <v>2</v>
      </c>
      <c r="B70" s="3" t="s">
        <v>34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2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45838</v>
      </c>
      <c r="B73" s="15">
        <v>21135</v>
      </c>
      <c r="C73" s="16" t="s">
        <v>162</v>
      </c>
      <c r="D73" s="17" t="s">
        <v>42</v>
      </c>
      <c r="E73" s="50">
        <v>60221</v>
      </c>
      <c r="F73" s="51">
        <v>31932.2</v>
      </c>
      <c r="G73" s="52"/>
      <c r="H73" s="52"/>
      <c r="I73" s="26"/>
      <c r="J73" s="24">
        <v>0</v>
      </c>
      <c r="K73" s="24">
        <f t="shared" ref="K73:K78" si="3">J73+F73</f>
        <v>31932.2</v>
      </c>
      <c r="L73" s="14">
        <v>45838</v>
      </c>
      <c r="M73" s="2"/>
    </row>
    <row r="74" s="1" customFormat="1" spans="1:13">
      <c r="A74" s="14">
        <v>45838</v>
      </c>
      <c r="B74" s="15">
        <v>21136</v>
      </c>
      <c r="C74" s="16" t="s">
        <v>163</v>
      </c>
      <c r="D74" s="17" t="s">
        <v>42</v>
      </c>
      <c r="E74" s="50">
        <v>60196</v>
      </c>
      <c r="F74" s="51"/>
      <c r="G74" s="52"/>
      <c r="H74" s="52"/>
      <c r="I74" s="26"/>
      <c r="J74" s="24">
        <v>27516.2</v>
      </c>
      <c r="K74" s="24">
        <f t="shared" si="3"/>
        <v>27516.2</v>
      </c>
      <c r="L74" s="14">
        <v>45838</v>
      </c>
      <c r="M74" s="2"/>
    </row>
    <row r="75" s="1" customFormat="1" spans="1:13">
      <c r="A75" s="14">
        <v>45838</v>
      </c>
      <c r="B75" s="15">
        <v>21137</v>
      </c>
      <c r="C75" s="16" t="s">
        <v>164</v>
      </c>
      <c r="D75" s="17" t="s">
        <v>17</v>
      </c>
      <c r="E75" s="50">
        <v>60171</v>
      </c>
      <c r="F75" s="51">
        <v>5946.5</v>
      </c>
      <c r="G75" s="52"/>
      <c r="H75" s="52"/>
      <c r="I75" s="26"/>
      <c r="J75" s="24">
        <v>0</v>
      </c>
      <c r="K75" s="24">
        <f t="shared" si="3"/>
        <v>5946.5</v>
      </c>
      <c r="L75" s="14">
        <v>45828</v>
      </c>
      <c r="M75" s="2"/>
    </row>
    <row r="76" s="1" customFormat="1" spans="1:13">
      <c r="A76" s="14">
        <v>45838</v>
      </c>
      <c r="B76" s="15">
        <v>21138</v>
      </c>
      <c r="C76" s="16" t="s">
        <v>165</v>
      </c>
      <c r="D76" s="17" t="s">
        <v>55</v>
      </c>
      <c r="E76" s="50">
        <v>60208</v>
      </c>
      <c r="F76" s="51">
        <v>50000</v>
      </c>
      <c r="G76" s="52"/>
      <c r="H76" s="52"/>
      <c r="I76" s="26"/>
      <c r="J76" s="24">
        <v>0</v>
      </c>
      <c r="K76" s="24">
        <f t="shared" si="3"/>
        <v>50000</v>
      </c>
      <c r="L76" s="14">
        <v>45834</v>
      </c>
      <c r="M76" s="2"/>
    </row>
    <row r="77" s="1" customFormat="1" spans="1:13">
      <c r="A77" s="14">
        <v>45838</v>
      </c>
      <c r="B77" s="15">
        <v>21139</v>
      </c>
      <c r="C77" s="16" t="s">
        <v>166</v>
      </c>
      <c r="D77" s="17" t="s">
        <v>42</v>
      </c>
      <c r="E77" s="50">
        <v>60130</v>
      </c>
      <c r="F77" s="51">
        <v>14312.72</v>
      </c>
      <c r="G77" s="52"/>
      <c r="H77" s="52"/>
      <c r="I77" s="26"/>
      <c r="J77" s="24">
        <v>0</v>
      </c>
      <c r="K77" s="24">
        <f t="shared" si="3"/>
        <v>14312.72</v>
      </c>
      <c r="L77" s="14">
        <v>45838</v>
      </c>
      <c r="M77" s="2"/>
    </row>
    <row r="78" s="1" customFormat="1" spans="1:13">
      <c r="A78" s="14">
        <v>45838</v>
      </c>
      <c r="B78" s="15">
        <v>21140</v>
      </c>
      <c r="C78" s="16" t="s">
        <v>167</v>
      </c>
      <c r="D78" s="17" t="s">
        <v>55</v>
      </c>
      <c r="E78" s="50">
        <v>55845</v>
      </c>
      <c r="F78" s="51">
        <v>8000</v>
      </c>
      <c r="G78" s="52"/>
      <c r="H78" s="52"/>
      <c r="I78" s="26"/>
      <c r="J78" s="24">
        <v>0</v>
      </c>
      <c r="K78" s="24">
        <f t="shared" si="3"/>
        <v>8000</v>
      </c>
      <c r="L78" s="14">
        <v>45838</v>
      </c>
      <c r="M78" s="2"/>
    </row>
    <row r="79" s="1" customFormat="1" spans="6:11">
      <c r="F79" s="39">
        <f>SUM(F73:F78)</f>
        <v>110191.42</v>
      </c>
      <c r="G79" s="2"/>
      <c r="H79" s="2"/>
      <c r="I79" s="2"/>
      <c r="J79" s="39">
        <f>SUM(J73:J78)</f>
        <v>27516.2</v>
      </c>
      <c r="K79" s="39">
        <f>SUM(K73:K78)</f>
        <v>137707.62</v>
      </c>
    </row>
    <row r="81" s="1" customFormat="1" spans="1:4">
      <c r="A81" s="2" t="s">
        <v>22</v>
      </c>
      <c r="D81" s="2" t="s">
        <v>23</v>
      </c>
    </row>
    <row r="82" s="1" customFormat="1" spans="1:1">
      <c r="A82" s="2"/>
    </row>
    <row r="83" s="1" customFormat="1" spans="1:1">
      <c r="A83" s="2"/>
    </row>
    <row r="84" s="1" customFormat="1" spans="1:4">
      <c r="A84" s="2" t="s">
        <v>25</v>
      </c>
      <c r="D84" s="2" t="s">
        <v>26</v>
      </c>
    </row>
    <row r="85" s="1" customFormat="1" spans="1:4">
      <c r="A85" s="1" t="s">
        <v>28</v>
      </c>
      <c r="D85" s="1" t="s">
        <v>29</v>
      </c>
    </row>
    <row r="93" s="1" customFormat="1" spans="1:1">
      <c r="A93" s="2" t="s">
        <v>0</v>
      </c>
    </row>
    <row r="94" s="1" customFormat="1" spans="1:1">
      <c r="A94" s="2" t="s">
        <v>1</v>
      </c>
    </row>
    <row r="96" s="1" customFormat="1" spans="1:12">
      <c r="A96" s="3" t="s">
        <v>2</v>
      </c>
      <c r="B96" s="3" t="s">
        <v>34</v>
      </c>
      <c r="C96" s="3" t="s">
        <v>4</v>
      </c>
      <c r="D96" s="3" t="s">
        <v>5</v>
      </c>
      <c r="E96" s="3" t="s">
        <v>6</v>
      </c>
      <c r="F96" s="3" t="s">
        <v>7</v>
      </c>
      <c r="G96" s="4" t="s">
        <v>8</v>
      </c>
      <c r="H96" s="5"/>
      <c r="I96" s="5"/>
      <c r="J96" s="22"/>
      <c r="K96" s="3" t="s">
        <v>9</v>
      </c>
      <c r="L96" s="3" t="s">
        <v>10</v>
      </c>
    </row>
    <row r="97" s="1" customFormat="1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="1" customFormat="1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="1" customFormat="1" spans="1:13">
      <c r="A99" s="14">
        <v>45838</v>
      </c>
      <c r="B99" s="15">
        <v>21141</v>
      </c>
      <c r="C99" s="16" t="s">
        <v>168</v>
      </c>
      <c r="D99" s="17" t="s">
        <v>17</v>
      </c>
      <c r="E99" s="50">
        <v>59989</v>
      </c>
      <c r="F99" s="51">
        <v>21076.2</v>
      </c>
      <c r="G99" s="52"/>
      <c r="H99" s="52"/>
      <c r="I99" s="26"/>
      <c r="J99" s="24">
        <v>0</v>
      </c>
      <c r="K99" s="24">
        <f t="shared" ref="K99:K105" si="4">J99+F99</f>
        <v>21076.2</v>
      </c>
      <c r="L99" s="14">
        <v>45835</v>
      </c>
      <c r="M99" s="2"/>
    </row>
    <row r="100" s="1" customFormat="1" spans="1:13">
      <c r="A100" s="14">
        <v>45838</v>
      </c>
      <c r="B100" s="15">
        <v>21142</v>
      </c>
      <c r="C100" s="16" t="s">
        <v>169</v>
      </c>
      <c r="D100" s="17" t="s">
        <v>42</v>
      </c>
      <c r="E100" s="50">
        <v>60216</v>
      </c>
      <c r="F100" s="51">
        <v>31932.2</v>
      </c>
      <c r="G100" s="52"/>
      <c r="H100" s="52"/>
      <c r="I100" s="26"/>
      <c r="J100" s="24">
        <v>0</v>
      </c>
      <c r="K100" s="24">
        <f t="shared" si="4"/>
        <v>31932.2</v>
      </c>
      <c r="L100" s="14">
        <v>45835</v>
      </c>
      <c r="M100" s="2"/>
    </row>
    <row r="101" s="1" customFormat="1" spans="1:13">
      <c r="A101" s="14">
        <v>45838</v>
      </c>
      <c r="B101" s="15">
        <v>21143</v>
      </c>
      <c r="C101" s="16" t="s">
        <v>170</v>
      </c>
      <c r="D101" s="17" t="s">
        <v>42</v>
      </c>
      <c r="E101" s="50">
        <v>60211</v>
      </c>
      <c r="F101" s="51">
        <v>20876.2</v>
      </c>
      <c r="G101" s="52"/>
      <c r="H101" s="52"/>
      <c r="I101" s="26"/>
      <c r="J101" s="24">
        <v>0</v>
      </c>
      <c r="K101" s="24">
        <f t="shared" si="4"/>
        <v>20876.2</v>
      </c>
      <c r="L101" s="14">
        <v>45835</v>
      </c>
      <c r="M101" s="2"/>
    </row>
    <row r="102" s="1" customFormat="1" spans="1:13">
      <c r="A102" s="14">
        <v>45838</v>
      </c>
      <c r="B102" s="15">
        <v>21143</v>
      </c>
      <c r="C102" s="16" t="s">
        <v>170</v>
      </c>
      <c r="D102" s="17" t="s">
        <v>44</v>
      </c>
      <c r="E102" s="50"/>
      <c r="F102" s="51">
        <v>1200</v>
      </c>
      <c r="G102" s="52"/>
      <c r="H102" s="52"/>
      <c r="I102" s="26"/>
      <c r="J102" s="24">
        <v>0</v>
      </c>
      <c r="K102" s="24">
        <f t="shared" si="4"/>
        <v>1200</v>
      </c>
      <c r="L102" s="14">
        <v>45835</v>
      </c>
      <c r="M102" s="2"/>
    </row>
    <row r="103" s="1" customFormat="1" spans="1:13">
      <c r="A103" s="14">
        <v>45838</v>
      </c>
      <c r="B103" s="15">
        <v>21144</v>
      </c>
      <c r="C103" s="16" t="s">
        <v>171</v>
      </c>
      <c r="D103" s="17" t="s">
        <v>17</v>
      </c>
      <c r="E103" s="50">
        <v>60222</v>
      </c>
      <c r="F103" s="51">
        <v>67992.4</v>
      </c>
      <c r="G103" s="52"/>
      <c r="H103" s="52"/>
      <c r="I103" s="26"/>
      <c r="J103" s="24">
        <v>0</v>
      </c>
      <c r="K103" s="24">
        <f t="shared" si="4"/>
        <v>67992.4</v>
      </c>
      <c r="L103" s="14">
        <v>45838</v>
      </c>
      <c r="M103" s="2"/>
    </row>
    <row r="104" s="1" customFormat="1" spans="1:13">
      <c r="A104" s="14">
        <v>45838</v>
      </c>
      <c r="B104" s="15">
        <v>21145</v>
      </c>
      <c r="C104" s="16" t="s">
        <v>172</v>
      </c>
      <c r="D104" s="17" t="s">
        <v>17</v>
      </c>
      <c r="E104" s="50">
        <v>60217</v>
      </c>
      <c r="F104" s="51"/>
      <c r="G104" s="52"/>
      <c r="H104" s="52"/>
      <c r="I104" s="26"/>
      <c r="J104" s="24">
        <v>20888.02</v>
      </c>
      <c r="K104" s="24">
        <f t="shared" si="4"/>
        <v>20888.02</v>
      </c>
      <c r="L104" s="14">
        <v>45838</v>
      </c>
      <c r="M104" s="2" t="s">
        <v>173</v>
      </c>
    </row>
    <row r="105" s="1" customFormat="1" spans="1:13">
      <c r="A105" s="14">
        <v>45838</v>
      </c>
      <c r="B105" s="15">
        <v>21146</v>
      </c>
      <c r="C105" s="16" t="s">
        <v>174</v>
      </c>
      <c r="D105" s="17" t="s">
        <v>42</v>
      </c>
      <c r="E105" s="50">
        <v>60220</v>
      </c>
      <c r="F105" s="51"/>
      <c r="G105" s="52"/>
      <c r="H105" s="52"/>
      <c r="I105" s="26"/>
      <c r="J105" s="24">
        <v>46467.54</v>
      </c>
      <c r="K105" s="24">
        <f t="shared" si="4"/>
        <v>46467.54</v>
      </c>
      <c r="L105" s="14">
        <v>45838</v>
      </c>
      <c r="M105" s="2" t="s">
        <v>175</v>
      </c>
    </row>
    <row r="106" s="1" customFormat="1" spans="6:11">
      <c r="F106" s="39">
        <f>SUM(F99:F105)</f>
        <v>143077</v>
      </c>
      <c r="G106" s="2"/>
      <c r="H106" s="2"/>
      <c r="I106" s="2"/>
      <c r="J106" s="39">
        <f>SUM(J99:J105)</f>
        <v>67355.56</v>
      </c>
      <c r="K106" s="39">
        <f>SUM(K99:K105)</f>
        <v>210432.56</v>
      </c>
    </row>
    <row r="108" s="1" customFormat="1" spans="1:4">
      <c r="A108" s="2" t="s">
        <v>22</v>
      </c>
      <c r="D108" s="2" t="s">
        <v>23</v>
      </c>
    </row>
    <row r="109" s="1" customFormat="1" spans="1:1">
      <c r="A109" s="2"/>
    </row>
    <row r="110" s="1" customFormat="1" spans="1:1">
      <c r="A110" s="2"/>
    </row>
    <row r="111" s="1" customFormat="1" spans="1:4">
      <c r="A111" s="2" t="s">
        <v>25</v>
      </c>
      <c r="D111" s="2" t="s">
        <v>26</v>
      </c>
    </row>
    <row r="112" s="1" customFormat="1" spans="1:4">
      <c r="A112" s="1" t="s">
        <v>28</v>
      </c>
      <c r="D112" s="1" t="s">
        <v>29</v>
      </c>
    </row>
    <row r="120" s="1" customFormat="1" spans="1:1">
      <c r="A120" s="2" t="s">
        <v>0</v>
      </c>
    </row>
    <row r="121" s="1" customFormat="1" spans="1:1">
      <c r="A121" s="2" t="s">
        <v>1</v>
      </c>
    </row>
    <row r="123" s="1" customFormat="1" spans="1:12">
      <c r="A123" s="3" t="s">
        <v>2</v>
      </c>
      <c r="B123" s="3" t="s">
        <v>34</v>
      </c>
      <c r="C123" s="3" t="s">
        <v>4</v>
      </c>
      <c r="D123" s="3" t="s">
        <v>5</v>
      </c>
      <c r="E123" s="3" t="s">
        <v>6</v>
      </c>
      <c r="F123" s="3" t="s">
        <v>7</v>
      </c>
      <c r="G123" s="4" t="s">
        <v>8</v>
      </c>
      <c r="H123" s="5"/>
      <c r="I123" s="5"/>
      <c r="J123" s="22"/>
      <c r="K123" s="3" t="s">
        <v>9</v>
      </c>
      <c r="L123" s="3" t="s">
        <v>10</v>
      </c>
    </row>
    <row r="124" s="1" customFormat="1" spans="1:12">
      <c r="A124" s="6"/>
      <c r="B124" s="6"/>
      <c r="C124" s="6"/>
      <c r="D124" s="6"/>
      <c r="E124" s="6"/>
      <c r="F124" s="6"/>
      <c r="G124" s="3" t="s">
        <v>11</v>
      </c>
      <c r="H124" s="3" t="s">
        <v>12</v>
      </c>
      <c r="I124" s="3" t="s">
        <v>13</v>
      </c>
      <c r="J124" s="3" t="s">
        <v>14</v>
      </c>
      <c r="K124" s="6"/>
      <c r="L124" s="6"/>
    </row>
    <row r="125" s="1" customFormat="1" spans="1:1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</row>
    <row r="126" s="1" customFormat="1" spans="1:13">
      <c r="A126" s="14">
        <v>45839</v>
      </c>
      <c r="B126" s="15">
        <v>21149</v>
      </c>
      <c r="C126" s="16" t="s">
        <v>176</v>
      </c>
      <c r="D126" s="17" t="s">
        <v>17</v>
      </c>
      <c r="E126" s="50">
        <v>60215</v>
      </c>
      <c r="F126" s="51"/>
      <c r="G126" s="52"/>
      <c r="H126" s="52"/>
      <c r="I126" s="26"/>
      <c r="J126" s="24">
        <v>44709.61</v>
      </c>
      <c r="K126" s="24">
        <f>J126+F126</f>
        <v>44709.61</v>
      </c>
      <c r="L126" s="14">
        <v>45838</v>
      </c>
      <c r="M126" s="2" t="s">
        <v>177</v>
      </c>
    </row>
    <row r="127" s="1" customFormat="1" spans="1:13">
      <c r="A127" s="14">
        <v>45839</v>
      </c>
      <c r="B127" s="15">
        <v>21150</v>
      </c>
      <c r="C127" s="16" t="s">
        <v>178</v>
      </c>
      <c r="D127" s="17" t="s">
        <v>17</v>
      </c>
      <c r="E127" s="50">
        <v>60178</v>
      </c>
      <c r="F127" s="51">
        <v>5946.5</v>
      </c>
      <c r="G127" s="52"/>
      <c r="H127" s="52"/>
      <c r="I127" s="26"/>
      <c r="J127" s="24">
        <v>0</v>
      </c>
      <c r="K127" s="24">
        <f>J127+F127</f>
        <v>5946.5</v>
      </c>
      <c r="L127" s="14">
        <v>45838</v>
      </c>
      <c r="M127" s="2"/>
    </row>
    <row r="128" s="1" customFormat="1" spans="1:13">
      <c r="A128" s="14">
        <v>45839</v>
      </c>
      <c r="B128" s="15">
        <v>21301</v>
      </c>
      <c r="C128" s="16" t="s">
        <v>179</v>
      </c>
      <c r="D128" s="17" t="s">
        <v>17</v>
      </c>
      <c r="E128" s="50">
        <v>60227</v>
      </c>
      <c r="F128" s="51"/>
      <c r="G128" s="52"/>
      <c r="H128" s="52"/>
      <c r="I128" s="26"/>
      <c r="J128" s="24">
        <v>26675.88</v>
      </c>
      <c r="K128" s="24">
        <f>J128+F128</f>
        <v>26675.88</v>
      </c>
      <c r="L128" s="14">
        <v>45838</v>
      </c>
      <c r="M128" s="2" t="s">
        <v>180</v>
      </c>
    </row>
    <row r="129" s="1" customFormat="1" spans="6:11">
      <c r="F129" s="39">
        <f>SUM(F126:F128)</f>
        <v>5946.5</v>
      </c>
      <c r="G129" s="2"/>
      <c r="H129" s="2"/>
      <c r="I129" s="2"/>
      <c r="J129" s="39">
        <f>SUM(J126:J128)</f>
        <v>71385.49</v>
      </c>
      <c r="K129" s="39">
        <f>SUM(K126:K128)</f>
        <v>77331.99</v>
      </c>
    </row>
    <row r="131" s="1" customFormat="1" spans="1:4">
      <c r="A131" s="2" t="s">
        <v>22</v>
      </c>
      <c r="D131" s="2" t="s">
        <v>23</v>
      </c>
    </row>
    <row r="132" s="1" customFormat="1" spans="1:1">
      <c r="A132" s="2"/>
    </row>
    <row r="133" s="1" customFormat="1" spans="1:1">
      <c r="A133" s="2"/>
    </row>
    <row r="134" s="1" customFormat="1" spans="1:4">
      <c r="A134" s="2" t="s">
        <v>25</v>
      </c>
      <c r="D134" s="2" t="s">
        <v>26</v>
      </c>
    </row>
    <row r="135" s="1" customFormat="1" spans="1:4">
      <c r="A135" s="1" t="s">
        <v>28</v>
      </c>
      <c r="D135" s="1" t="s">
        <v>29</v>
      </c>
    </row>
  </sheetData>
  <mergeCells count="65">
    <mergeCell ref="G4:J4"/>
    <mergeCell ref="G35:J35"/>
    <mergeCell ref="G70:J70"/>
    <mergeCell ref="G96:J96"/>
    <mergeCell ref="G123:J123"/>
    <mergeCell ref="A4:A6"/>
    <mergeCell ref="A35:A37"/>
    <mergeCell ref="A70:A72"/>
    <mergeCell ref="A96:A98"/>
    <mergeCell ref="A123:A125"/>
    <mergeCell ref="B4:B6"/>
    <mergeCell ref="B35:B37"/>
    <mergeCell ref="B70:B72"/>
    <mergeCell ref="B96:B98"/>
    <mergeCell ref="B123:B125"/>
    <mergeCell ref="C4:C6"/>
    <mergeCell ref="C35:C37"/>
    <mergeCell ref="C70:C72"/>
    <mergeCell ref="C96:C98"/>
    <mergeCell ref="C123:C125"/>
    <mergeCell ref="D4:D6"/>
    <mergeCell ref="D35:D37"/>
    <mergeCell ref="D70:D72"/>
    <mergeCell ref="D96:D98"/>
    <mergeCell ref="D123:D125"/>
    <mergeCell ref="E4:E6"/>
    <mergeCell ref="E35:E37"/>
    <mergeCell ref="E70:E72"/>
    <mergeCell ref="E96:E98"/>
    <mergeCell ref="E123:E125"/>
    <mergeCell ref="F4:F6"/>
    <mergeCell ref="F35:F37"/>
    <mergeCell ref="F70:F72"/>
    <mergeCell ref="F96:F98"/>
    <mergeCell ref="F123:F125"/>
    <mergeCell ref="G5:G6"/>
    <mergeCell ref="G36:G37"/>
    <mergeCell ref="G71:G72"/>
    <mergeCell ref="G97:G98"/>
    <mergeCell ref="G124:G125"/>
    <mergeCell ref="H5:H6"/>
    <mergeCell ref="H36:H37"/>
    <mergeCell ref="H71:H72"/>
    <mergeCell ref="H97:H98"/>
    <mergeCell ref="H124:H125"/>
    <mergeCell ref="I5:I6"/>
    <mergeCell ref="I36:I37"/>
    <mergeCell ref="I71:I72"/>
    <mergeCell ref="I97:I98"/>
    <mergeCell ref="I124:I125"/>
    <mergeCell ref="J5:J6"/>
    <mergeCell ref="J36:J37"/>
    <mergeCell ref="J71:J72"/>
    <mergeCell ref="J97:J98"/>
    <mergeCell ref="J124:J125"/>
    <mergeCell ref="K4:K6"/>
    <mergeCell ref="K35:K37"/>
    <mergeCell ref="K70:K72"/>
    <mergeCell ref="K96:K98"/>
    <mergeCell ref="K123:K125"/>
    <mergeCell ref="L4:L6"/>
    <mergeCell ref="L35:L37"/>
    <mergeCell ref="L70:L72"/>
    <mergeCell ref="L96:L98"/>
    <mergeCell ref="L123:L125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19"/>
  <sheetViews>
    <sheetView tabSelected="1" zoomScale="115" zoomScaleNormal="115" topLeftCell="A307" workbookViewId="0">
      <selection activeCell="H329" sqref="H329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181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45811</v>
      </c>
      <c r="B7" s="9">
        <v>21048</v>
      </c>
      <c r="C7" s="10" t="s">
        <v>182</v>
      </c>
      <c r="D7" s="11" t="s">
        <v>183</v>
      </c>
      <c r="E7" s="3">
        <v>258320</v>
      </c>
      <c r="F7" s="12"/>
      <c r="G7" s="13" t="s">
        <v>155</v>
      </c>
      <c r="H7" s="13"/>
      <c r="I7" s="23"/>
      <c r="J7" s="24">
        <v>4485</v>
      </c>
      <c r="K7" s="25">
        <f t="shared" ref="K7:K11" si="0">J7</f>
        <v>4485</v>
      </c>
      <c r="L7" s="8">
        <v>45810</v>
      </c>
    </row>
    <row r="8" spans="1:12">
      <c r="A8" s="14"/>
      <c r="B8" s="15"/>
      <c r="C8" s="16"/>
      <c r="D8" s="17" t="s">
        <v>184</v>
      </c>
      <c r="E8" s="7"/>
      <c r="F8" s="18"/>
      <c r="G8" s="19" t="s">
        <v>155</v>
      </c>
      <c r="H8" s="19"/>
      <c r="I8" s="26"/>
      <c r="J8" s="24">
        <v>-884.59</v>
      </c>
      <c r="K8" s="25">
        <f t="shared" si="0"/>
        <v>-884.59</v>
      </c>
      <c r="L8" s="14"/>
    </row>
    <row r="9" spans="1:12">
      <c r="A9" s="20" t="s">
        <v>185</v>
      </c>
      <c r="B9" s="21"/>
      <c r="C9" s="21"/>
      <c r="D9" s="21"/>
      <c r="E9" s="21"/>
      <c r="F9" s="21"/>
      <c r="G9" s="21"/>
      <c r="H9" s="21"/>
      <c r="I9" s="27"/>
      <c r="J9" s="28">
        <f>SUM(J7:J8)</f>
        <v>3600.41</v>
      </c>
      <c r="K9" s="28">
        <f>SUM(K7:K8)</f>
        <v>3600.41</v>
      </c>
      <c r="L9" s="14"/>
    </row>
    <row r="10" spans="1:12">
      <c r="A10" s="8">
        <v>45811</v>
      </c>
      <c r="B10" s="9">
        <v>21048</v>
      </c>
      <c r="C10" s="10" t="s">
        <v>186</v>
      </c>
      <c r="D10" s="11" t="s">
        <v>183</v>
      </c>
      <c r="E10" s="3">
        <v>258327</v>
      </c>
      <c r="F10" s="12"/>
      <c r="G10" s="13" t="s">
        <v>155</v>
      </c>
      <c r="H10" s="13"/>
      <c r="I10" s="23"/>
      <c r="J10" s="24">
        <v>200</v>
      </c>
      <c r="K10" s="25">
        <f t="shared" si="0"/>
        <v>200</v>
      </c>
      <c r="L10" s="8">
        <v>45810</v>
      </c>
    </row>
    <row r="11" spans="1:12">
      <c r="A11" s="14"/>
      <c r="B11" s="15"/>
      <c r="C11" s="16"/>
      <c r="D11" s="17" t="s">
        <v>184</v>
      </c>
      <c r="E11" s="7"/>
      <c r="F11" s="18"/>
      <c r="G11" s="19" t="s">
        <v>155</v>
      </c>
      <c r="H11" s="19"/>
      <c r="I11" s="26"/>
      <c r="J11" s="24">
        <v>-43.61</v>
      </c>
      <c r="K11" s="25">
        <f t="shared" si="0"/>
        <v>-43.61</v>
      </c>
      <c r="L11" s="14"/>
    </row>
    <row r="12" spans="1:12">
      <c r="A12" s="20" t="s">
        <v>185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156.39</v>
      </c>
      <c r="K12" s="28">
        <f>SUM(K10:K11)</f>
        <v>156.39</v>
      </c>
      <c r="L12" s="14"/>
    </row>
    <row r="13" spans="1:12">
      <c r="A13" s="8">
        <v>45811</v>
      </c>
      <c r="B13" s="9">
        <v>21048</v>
      </c>
      <c r="C13" s="10" t="s">
        <v>187</v>
      </c>
      <c r="D13" s="11" t="s">
        <v>183</v>
      </c>
      <c r="E13" s="3">
        <v>258064</v>
      </c>
      <c r="F13" s="12"/>
      <c r="G13" s="13" t="s">
        <v>155</v>
      </c>
      <c r="H13" s="13"/>
      <c r="I13" s="23"/>
      <c r="J13" s="24">
        <v>200</v>
      </c>
      <c r="K13" s="25">
        <f t="shared" ref="K13:K17" si="1">J13</f>
        <v>200</v>
      </c>
      <c r="L13" s="8">
        <v>45810</v>
      </c>
    </row>
    <row r="14" spans="1:12">
      <c r="A14" s="14"/>
      <c r="B14" s="15"/>
      <c r="C14" s="16"/>
      <c r="D14" s="17" t="s">
        <v>184</v>
      </c>
      <c r="E14" s="7"/>
      <c r="F14" s="18"/>
      <c r="G14" s="19" t="s">
        <v>155</v>
      </c>
      <c r="H14" s="19"/>
      <c r="I14" s="26"/>
      <c r="J14" s="24">
        <v>-40.84</v>
      </c>
      <c r="K14" s="25">
        <f t="shared" si="1"/>
        <v>-40.84</v>
      </c>
      <c r="L14" s="14"/>
    </row>
    <row r="15" spans="1:12">
      <c r="A15" s="20" t="s">
        <v>185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159.16</v>
      </c>
      <c r="K15" s="28">
        <f>SUM(K13:K14)</f>
        <v>159.16</v>
      </c>
      <c r="L15" s="14"/>
    </row>
    <row r="16" spans="1:12">
      <c r="A16" s="8">
        <v>45811</v>
      </c>
      <c r="B16" s="9">
        <v>21048</v>
      </c>
      <c r="C16" s="10" t="s">
        <v>188</v>
      </c>
      <c r="D16" s="11" t="s">
        <v>183</v>
      </c>
      <c r="E16" s="3">
        <v>258363</v>
      </c>
      <c r="F16" s="12"/>
      <c r="G16" s="13" t="s">
        <v>155</v>
      </c>
      <c r="H16" s="13"/>
      <c r="I16" s="23"/>
      <c r="J16" s="24">
        <v>400</v>
      </c>
      <c r="K16" s="25">
        <f t="shared" si="1"/>
        <v>400</v>
      </c>
      <c r="L16" s="8">
        <v>45810</v>
      </c>
    </row>
    <row r="17" spans="1:12">
      <c r="A17" s="14"/>
      <c r="B17" s="15"/>
      <c r="C17" s="16"/>
      <c r="D17" s="17" t="s">
        <v>184</v>
      </c>
      <c r="E17" s="7"/>
      <c r="F17" s="18"/>
      <c r="G17" s="19" t="s">
        <v>155</v>
      </c>
      <c r="H17" s="19"/>
      <c r="I17" s="26"/>
      <c r="J17" s="24">
        <v>-86.38</v>
      </c>
      <c r="K17" s="25">
        <f t="shared" si="1"/>
        <v>-86.38</v>
      </c>
      <c r="L17" s="14"/>
    </row>
    <row r="18" spans="1:12">
      <c r="A18" s="20" t="s">
        <v>185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313.62</v>
      </c>
      <c r="K18" s="28">
        <f>SUM(K16:K17)</f>
        <v>313.62</v>
      </c>
      <c r="L18" s="14"/>
    </row>
    <row r="19" spans="1:12">
      <c r="A19" s="8">
        <v>45811</v>
      </c>
      <c r="B19" s="9">
        <v>21048</v>
      </c>
      <c r="C19" s="10" t="s">
        <v>189</v>
      </c>
      <c r="D19" s="11" t="s">
        <v>183</v>
      </c>
      <c r="E19" s="3">
        <v>258321</v>
      </c>
      <c r="F19" s="12"/>
      <c r="G19" s="13" t="s">
        <v>155</v>
      </c>
      <c r="H19" s="13"/>
      <c r="I19" s="23"/>
      <c r="J19" s="24">
        <v>200</v>
      </c>
      <c r="K19" s="25">
        <f t="shared" ref="K19:K23" si="2">J19</f>
        <v>200</v>
      </c>
      <c r="L19" s="8">
        <v>45810</v>
      </c>
    </row>
    <row r="20" spans="1:12">
      <c r="A20" s="14"/>
      <c r="B20" s="15"/>
      <c r="C20" s="16"/>
      <c r="D20" s="17" t="s">
        <v>184</v>
      </c>
      <c r="E20" s="7"/>
      <c r="F20" s="18"/>
      <c r="G20" s="19" t="s">
        <v>155</v>
      </c>
      <c r="H20" s="19"/>
      <c r="I20" s="26"/>
      <c r="J20" s="24">
        <v>-39.99</v>
      </c>
      <c r="K20" s="25">
        <f t="shared" si="2"/>
        <v>-39.99</v>
      </c>
      <c r="L20" s="14"/>
    </row>
    <row r="21" spans="1:12">
      <c r="A21" s="20" t="s">
        <v>185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160.01</v>
      </c>
      <c r="K21" s="28">
        <f>SUM(K19:K20)</f>
        <v>160.01</v>
      </c>
      <c r="L21" s="14"/>
    </row>
    <row r="22" spans="1:12">
      <c r="A22" s="8">
        <v>45811</v>
      </c>
      <c r="B22" s="9">
        <v>21048</v>
      </c>
      <c r="C22" s="10" t="s">
        <v>190</v>
      </c>
      <c r="D22" s="11" t="s">
        <v>183</v>
      </c>
      <c r="E22" s="3">
        <v>258328</v>
      </c>
      <c r="F22" s="12"/>
      <c r="G22" s="13" t="s">
        <v>155</v>
      </c>
      <c r="H22" s="13"/>
      <c r="I22" s="23"/>
      <c r="J22" s="24">
        <v>1100</v>
      </c>
      <c r="K22" s="25">
        <f t="shared" si="2"/>
        <v>1100</v>
      </c>
      <c r="L22" s="8">
        <v>45810</v>
      </c>
    </row>
    <row r="23" spans="1:12">
      <c r="A23" s="14"/>
      <c r="B23" s="15"/>
      <c r="C23" s="16"/>
      <c r="D23" s="17" t="s">
        <v>184</v>
      </c>
      <c r="E23" s="7"/>
      <c r="F23" s="18"/>
      <c r="G23" s="19" t="s">
        <v>155</v>
      </c>
      <c r="H23" s="19"/>
      <c r="I23" s="26"/>
      <c r="J23" s="24">
        <v>-223.82</v>
      </c>
      <c r="K23" s="25">
        <f t="shared" si="2"/>
        <v>-223.82</v>
      </c>
      <c r="L23" s="14"/>
    </row>
    <row r="24" spans="1:12">
      <c r="A24" s="20" t="s">
        <v>185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876.18</v>
      </c>
      <c r="K24" s="28">
        <f>SUM(K22:K23)</f>
        <v>876.18</v>
      </c>
      <c r="L24" s="14"/>
    </row>
    <row r="25" spans="1:12">
      <c r="A25" s="8">
        <v>45811</v>
      </c>
      <c r="B25" s="9">
        <v>21048</v>
      </c>
      <c r="C25" s="10" t="s">
        <v>191</v>
      </c>
      <c r="D25" s="11" t="s">
        <v>183</v>
      </c>
      <c r="E25" s="3">
        <v>256580</v>
      </c>
      <c r="F25" s="12"/>
      <c r="G25" s="13" t="s">
        <v>155</v>
      </c>
      <c r="H25" s="13"/>
      <c r="I25" s="23"/>
      <c r="J25" s="24">
        <v>200</v>
      </c>
      <c r="K25" s="25">
        <f t="shared" ref="K25:K29" si="3">J25</f>
        <v>200</v>
      </c>
      <c r="L25" s="8">
        <v>45810</v>
      </c>
    </row>
    <row r="26" spans="1:12">
      <c r="A26" s="14"/>
      <c r="B26" s="15"/>
      <c r="C26" s="16"/>
      <c r="D26" s="17" t="s">
        <v>184</v>
      </c>
      <c r="E26" s="7"/>
      <c r="F26" s="18"/>
      <c r="G26" s="19" t="s">
        <v>155</v>
      </c>
      <c r="H26" s="19"/>
      <c r="I26" s="26"/>
      <c r="J26" s="24">
        <v>-40.52</v>
      </c>
      <c r="K26" s="25">
        <f t="shared" si="3"/>
        <v>-40.52</v>
      </c>
      <c r="L26" s="14"/>
    </row>
    <row r="27" spans="1:12">
      <c r="A27" s="20" t="s">
        <v>185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159.48</v>
      </c>
      <c r="K27" s="28">
        <f>SUM(K25:K26)</f>
        <v>159.48</v>
      </c>
      <c r="L27" s="14"/>
    </row>
    <row r="28" spans="1:12">
      <c r="A28" s="8">
        <v>45811</v>
      </c>
      <c r="B28" s="9">
        <v>21048</v>
      </c>
      <c r="C28" s="10" t="s">
        <v>192</v>
      </c>
      <c r="D28" s="11" t="s">
        <v>183</v>
      </c>
      <c r="E28" s="3">
        <v>258058</v>
      </c>
      <c r="F28" s="12"/>
      <c r="G28" s="13" t="s">
        <v>155</v>
      </c>
      <c r="H28" s="13"/>
      <c r="I28" s="23"/>
      <c r="J28" s="24">
        <v>200</v>
      </c>
      <c r="K28" s="25">
        <f t="shared" ref="K28:K32" si="4">J28</f>
        <v>200</v>
      </c>
      <c r="L28" s="8">
        <v>45810</v>
      </c>
    </row>
    <row r="29" spans="1:12">
      <c r="A29" s="14"/>
      <c r="B29" s="15"/>
      <c r="C29" s="16"/>
      <c r="D29" s="17" t="s">
        <v>184</v>
      </c>
      <c r="E29" s="7"/>
      <c r="F29" s="18"/>
      <c r="G29" s="19" t="s">
        <v>155</v>
      </c>
      <c r="H29" s="19"/>
      <c r="I29" s="26"/>
      <c r="J29" s="24">
        <v>-39.99</v>
      </c>
      <c r="K29" s="25">
        <f t="shared" si="4"/>
        <v>-39.99</v>
      </c>
      <c r="L29" s="14"/>
    </row>
    <row r="30" spans="1:12">
      <c r="A30" s="20" t="s">
        <v>185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160.01</v>
      </c>
      <c r="K30" s="28">
        <f>SUM(K28:K29)</f>
        <v>160.01</v>
      </c>
      <c r="L30" s="14"/>
    </row>
    <row r="31" spans="1:12">
      <c r="A31" s="8">
        <v>45811</v>
      </c>
      <c r="B31" s="9">
        <v>21048</v>
      </c>
      <c r="C31" s="10" t="s">
        <v>193</v>
      </c>
      <c r="D31" s="11" t="s">
        <v>183</v>
      </c>
      <c r="E31" s="3">
        <v>258731</v>
      </c>
      <c r="F31" s="12"/>
      <c r="G31" s="13" t="s">
        <v>155</v>
      </c>
      <c r="H31" s="13"/>
      <c r="I31" s="23"/>
      <c r="J31" s="24">
        <v>400</v>
      </c>
      <c r="K31" s="25">
        <f t="shared" si="4"/>
        <v>400</v>
      </c>
      <c r="L31" s="8">
        <v>45810</v>
      </c>
    </row>
    <row r="32" spans="1:12">
      <c r="A32" s="14"/>
      <c r="B32" s="15"/>
      <c r="C32" s="16"/>
      <c r="D32" s="17" t="s">
        <v>184</v>
      </c>
      <c r="E32" s="7"/>
      <c r="F32" s="18"/>
      <c r="G32" s="19" t="s">
        <v>155</v>
      </c>
      <c r="H32" s="19"/>
      <c r="I32" s="26"/>
      <c r="J32" s="24">
        <v>-79.98</v>
      </c>
      <c r="K32" s="25">
        <f t="shared" si="4"/>
        <v>-79.98</v>
      </c>
      <c r="L32" s="14"/>
    </row>
    <row r="33" spans="1:12">
      <c r="A33" s="20" t="s">
        <v>185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320.02</v>
      </c>
      <c r="K33" s="28">
        <f>SUM(K31:K32)</f>
        <v>320.02</v>
      </c>
      <c r="L33" s="14"/>
    </row>
    <row r="34" spans="1:12">
      <c r="A34" s="8">
        <v>45811</v>
      </c>
      <c r="B34" s="9">
        <v>21048</v>
      </c>
      <c r="C34" s="10" t="s">
        <v>194</v>
      </c>
      <c r="D34" s="11" t="s">
        <v>183</v>
      </c>
      <c r="E34" s="3">
        <v>256419</v>
      </c>
      <c r="F34" s="12"/>
      <c r="G34" s="13" t="s">
        <v>155</v>
      </c>
      <c r="H34" s="13"/>
      <c r="I34" s="23"/>
      <c r="J34" s="24">
        <v>2990</v>
      </c>
      <c r="K34" s="25">
        <f t="shared" ref="K34:K38" si="5">J34</f>
        <v>2990</v>
      </c>
      <c r="L34" s="8">
        <v>45810</v>
      </c>
    </row>
    <row r="35" spans="1:12">
      <c r="A35" s="14"/>
      <c r="B35" s="15"/>
      <c r="C35" s="16"/>
      <c r="D35" s="17" t="s">
        <v>184</v>
      </c>
      <c r="E35" s="7"/>
      <c r="F35" s="18"/>
      <c r="G35" s="19" t="s">
        <v>155</v>
      </c>
      <c r="H35" s="19"/>
      <c r="I35" s="26"/>
      <c r="J35" s="24">
        <v>-565.82</v>
      </c>
      <c r="K35" s="25">
        <f t="shared" si="5"/>
        <v>-565.82</v>
      </c>
      <c r="L35" s="14"/>
    </row>
    <row r="36" spans="1:12">
      <c r="A36" s="20" t="s">
        <v>185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2424.18</v>
      </c>
      <c r="K36" s="28">
        <f>SUM(K34:K35)</f>
        <v>2424.18</v>
      </c>
      <c r="L36" s="14"/>
    </row>
    <row r="37" spans="1:12">
      <c r="A37" s="8">
        <v>45811</v>
      </c>
      <c r="B37" s="9">
        <v>21048</v>
      </c>
      <c r="C37" s="10" t="s">
        <v>195</v>
      </c>
      <c r="D37" s="11" t="s">
        <v>183</v>
      </c>
      <c r="E37" s="3">
        <v>258066</v>
      </c>
      <c r="F37" s="12"/>
      <c r="G37" s="13" t="s">
        <v>155</v>
      </c>
      <c r="H37" s="13"/>
      <c r="I37" s="23"/>
      <c r="J37" s="24">
        <v>200</v>
      </c>
      <c r="K37" s="25">
        <f t="shared" si="5"/>
        <v>200</v>
      </c>
      <c r="L37" s="8">
        <v>45810</v>
      </c>
    </row>
    <row r="38" spans="1:12">
      <c r="A38" s="14"/>
      <c r="B38" s="15"/>
      <c r="C38" s="16"/>
      <c r="D38" s="17" t="s">
        <v>184</v>
      </c>
      <c r="E38" s="7"/>
      <c r="F38" s="18"/>
      <c r="G38" s="19" t="s">
        <v>155</v>
      </c>
      <c r="H38" s="19"/>
      <c r="I38" s="26"/>
      <c r="J38" s="24">
        <v>-48.4</v>
      </c>
      <c r="K38" s="25">
        <f t="shared" si="5"/>
        <v>-48.4</v>
      </c>
      <c r="L38" s="14"/>
    </row>
    <row r="39" spans="1:12">
      <c r="A39" s="20" t="s">
        <v>185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151.6</v>
      </c>
      <c r="K39" s="28">
        <f>SUM(K37:K38)</f>
        <v>151.6</v>
      </c>
      <c r="L39" s="14"/>
    </row>
    <row r="40" spans="1:12">
      <c r="A40" s="8">
        <v>45811</v>
      </c>
      <c r="B40" s="9">
        <v>21048</v>
      </c>
      <c r="C40" s="10" t="s">
        <v>196</v>
      </c>
      <c r="D40" s="11" t="s">
        <v>183</v>
      </c>
      <c r="E40" s="3">
        <v>258055</v>
      </c>
      <c r="F40" s="12"/>
      <c r="G40" s="13" t="s">
        <v>155</v>
      </c>
      <c r="H40" s="13"/>
      <c r="I40" s="23"/>
      <c r="J40" s="24">
        <v>200</v>
      </c>
      <c r="K40" s="25">
        <f t="shared" ref="K40:K44" si="6">J40</f>
        <v>200</v>
      </c>
      <c r="L40" s="8">
        <v>45810</v>
      </c>
    </row>
    <row r="41" spans="1:12">
      <c r="A41" s="14"/>
      <c r="B41" s="15"/>
      <c r="C41" s="16"/>
      <c r="D41" s="17" t="s">
        <v>184</v>
      </c>
      <c r="E41" s="7"/>
      <c r="F41" s="18"/>
      <c r="G41" s="19" t="s">
        <v>155</v>
      </c>
      <c r="H41" s="19"/>
      <c r="I41" s="26"/>
      <c r="J41" s="24">
        <v>-39.99</v>
      </c>
      <c r="K41" s="25">
        <f t="shared" si="6"/>
        <v>-39.99</v>
      </c>
      <c r="L41" s="14"/>
    </row>
    <row r="42" spans="1:12">
      <c r="A42" s="20" t="s">
        <v>185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160.01</v>
      </c>
      <c r="K42" s="28">
        <f>SUM(K40:K41)</f>
        <v>160.01</v>
      </c>
      <c r="L42" s="14"/>
    </row>
    <row r="43" spans="1:12">
      <c r="A43" s="8">
        <v>45811</v>
      </c>
      <c r="B43" s="9">
        <v>21048</v>
      </c>
      <c r="C43" s="10" t="s">
        <v>197</v>
      </c>
      <c r="D43" s="11" t="s">
        <v>183</v>
      </c>
      <c r="E43" s="3">
        <v>258061</v>
      </c>
      <c r="F43" s="12"/>
      <c r="G43" s="13" t="s">
        <v>155</v>
      </c>
      <c r="H43" s="13"/>
      <c r="I43" s="23"/>
      <c r="J43" s="24">
        <v>200</v>
      </c>
      <c r="K43" s="25">
        <f t="shared" si="6"/>
        <v>200</v>
      </c>
      <c r="L43" s="8">
        <v>45810</v>
      </c>
    </row>
    <row r="44" spans="1:12">
      <c r="A44" s="14"/>
      <c r="B44" s="15"/>
      <c r="C44" s="16"/>
      <c r="D44" s="17" t="s">
        <v>184</v>
      </c>
      <c r="E44" s="7"/>
      <c r="F44" s="18"/>
      <c r="G44" s="19" t="s">
        <v>155</v>
      </c>
      <c r="H44" s="19"/>
      <c r="I44" s="26"/>
      <c r="J44" s="24">
        <v>-40.84</v>
      </c>
      <c r="K44" s="25">
        <f t="shared" si="6"/>
        <v>-40.84</v>
      </c>
      <c r="L44" s="14"/>
    </row>
    <row r="45" spans="1:12">
      <c r="A45" s="20" t="s">
        <v>185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159.16</v>
      </c>
      <c r="K45" s="28">
        <f>SUM(K43:K44)</f>
        <v>159.16</v>
      </c>
      <c r="L45" s="14"/>
    </row>
    <row r="46" spans="1:12">
      <c r="A46" s="8">
        <v>45811</v>
      </c>
      <c r="B46" s="9">
        <v>21048</v>
      </c>
      <c r="C46" s="10" t="s">
        <v>198</v>
      </c>
      <c r="D46" s="11" t="s">
        <v>183</v>
      </c>
      <c r="E46" s="3">
        <v>258049</v>
      </c>
      <c r="F46" s="12"/>
      <c r="G46" s="13" t="s">
        <v>155</v>
      </c>
      <c r="H46" s="13"/>
      <c r="I46" s="23"/>
      <c r="J46" s="24">
        <v>200</v>
      </c>
      <c r="K46" s="25">
        <f t="shared" ref="K46:K50" si="7">J46</f>
        <v>200</v>
      </c>
      <c r="L46" s="8">
        <v>45810</v>
      </c>
    </row>
    <row r="47" spans="1:12">
      <c r="A47" s="14"/>
      <c r="B47" s="15"/>
      <c r="C47" s="16"/>
      <c r="D47" s="17" t="s">
        <v>184</v>
      </c>
      <c r="E47" s="7"/>
      <c r="F47" s="18"/>
      <c r="G47" s="19" t="s">
        <v>155</v>
      </c>
      <c r="H47" s="19"/>
      <c r="I47" s="26"/>
      <c r="J47" s="24">
        <v>-42.76</v>
      </c>
      <c r="K47" s="25">
        <f t="shared" si="7"/>
        <v>-42.76</v>
      </c>
      <c r="L47" s="14"/>
    </row>
    <row r="48" spans="1:12">
      <c r="A48" s="20" t="s">
        <v>185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157.24</v>
      </c>
      <c r="K48" s="28">
        <f>SUM(K46:K47)</f>
        <v>157.24</v>
      </c>
      <c r="L48" s="14"/>
    </row>
    <row r="49" spans="1:12">
      <c r="A49" s="8">
        <v>45811</v>
      </c>
      <c r="B49" s="9">
        <v>21048</v>
      </c>
      <c r="C49" s="10" t="s">
        <v>199</v>
      </c>
      <c r="D49" s="11" t="s">
        <v>183</v>
      </c>
      <c r="E49" s="3">
        <v>258324</v>
      </c>
      <c r="F49" s="12"/>
      <c r="G49" s="13" t="s">
        <v>155</v>
      </c>
      <c r="H49" s="13"/>
      <c r="I49" s="23"/>
      <c r="J49" s="24">
        <v>200</v>
      </c>
      <c r="K49" s="25">
        <f t="shared" si="7"/>
        <v>200</v>
      </c>
      <c r="L49" s="8">
        <v>45810</v>
      </c>
    </row>
    <row r="50" spans="1:12">
      <c r="A50" s="14"/>
      <c r="B50" s="15"/>
      <c r="C50" s="16"/>
      <c r="D50" s="17" t="s">
        <v>184</v>
      </c>
      <c r="E50" s="7"/>
      <c r="F50" s="18"/>
      <c r="G50" s="19" t="s">
        <v>155</v>
      </c>
      <c r="H50" s="19"/>
      <c r="I50" s="26"/>
      <c r="J50" s="24">
        <v>-40.84</v>
      </c>
      <c r="K50" s="25">
        <f t="shared" si="7"/>
        <v>-40.84</v>
      </c>
      <c r="L50" s="14"/>
    </row>
    <row r="51" spans="1:12">
      <c r="A51" s="20" t="s">
        <v>185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159.16</v>
      </c>
      <c r="K51" s="28">
        <f>SUM(K49:K50)</f>
        <v>159.16</v>
      </c>
      <c r="L51" s="14"/>
    </row>
    <row r="52" spans="1:12">
      <c r="A52" s="8">
        <v>45811</v>
      </c>
      <c r="B52" s="9">
        <v>21048</v>
      </c>
      <c r="C52" s="10" t="s">
        <v>200</v>
      </c>
      <c r="D52" s="11" t="s">
        <v>183</v>
      </c>
      <c r="E52" s="3">
        <v>258544</v>
      </c>
      <c r="F52" s="12"/>
      <c r="G52" s="13" t="s">
        <v>155</v>
      </c>
      <c r="H52" s="13"/>
      <c r="I52" s="23"/>
      <c r="J52" s="24">
        <v>200</v>
      </c>
      <c r="K52" s="25">
        <f t="shared" ref="K52:K56" si="8">J52</f>
        <v>200</v>
      </c>
      <c r="L52" s="8">
        <v>45810</v>
      </c>
    </row>
    <row r="53" spans="1:12">
      <c r="A53" s="14"/>
      <c r="B53" s="15"/>
      <c r="C53" s="16"/>
      <c r="D53" s="17" t="s">
        <v>184</v>
      </c>
      <c r="E53" s="7"/>
      <c r="F53" s="18"/>
      <c r="G53" s="19" t="s">
        <v>155</v>
      </c>
      <c r="H53" s="19"/>
      <c r="I53" s="26"/>
      <c r="J53" s="24">
        <v>-48.4</v>
      </c>
      <c r="K53" s="25">
        <f t="shared" si="8"/>
        <v>-48.4</v>
      </c>
      <c r="L53" s="14"/>
    </row>
    <row r="54" spans="1:12">
      <c r="A54" s="20" t="s">
        <v>185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151.6</v>
      </c>
      <c r="K54" s="28">
        <f>SUM(K52:K53)</f>
        <v>151.6</v>
      </c>
      <c r="L54" s="14"/>
    </row>
    <row r="55" spans="1:12">
      <c r="A55" s="8">
        <v>45811</v>
      </c>
      <c r="B55" s="9">
        <v>21048</v>
      </c>
      <c r="C55" s="10" t="s">
        <v>201</v>
      </c>
      <c r="D55" s="11" t="s">
        <v>183</v>
      </c>
      <c r="E55" s="3">
        <v>258036</v>
      </c>
      <c r="F55" s="12"/>
      <c r="G55" s="13" t="s">
        <v>155</v>
      </c>
      <c r="H55" s="13"/>
      <c r="I55" s="23"/>
      <c r="J55" s="24">
        <v>200</v>
      </c>
      <c r="K55" s="25">
        <f t="shared" si="8"/>
        <v>200</v>
      </c>
      <c r="L55" s="8">
        <v>45810</v>
      </c>
    </row>
    <row r="56" spans="1:12">
      <c r="A56" s="14"/>
      <c r="B56" s="15"/>
      <c r="C56" s="16"/>
      <c r="D56" s="17" t="s">
        <v>184</v>
      </c>
      <c r="E56" s="7"/>
      <c r="F56" s="18"/>
      <c r="G56" s="19" t="s">
        <v>155</v>
      </c>
      <c r="H56" s="19"/>
      <c r="I56" s="26"/>
      <c r="J56" s="24">
        <v>-48.4</v>
      </c>
      <c r="K56" s="25">
        <f t="shared" si="8"/>
        <v>-48.4</v>
      </c>
      <c r="L56" s="14"/>
    </row>
    <row r="57" spans="1:12">
      <c r="A57" s="20" t="s">
        <v>185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151.6</v>
      </c>
      <c r="K57" s="28">
        <f>SUM(K55:K56)</f>
        <v>151.6</v>
      </c>
      <c r="L57" s="14"/>
    </row>
    <row r="58" spans="1:12">
      <c r="A58" s="8">
        <v>45811</v>
      </c>
      <c r="B58" s="9">
        <v>21048</v>
      </c>
      <c r="C58" s="10" t="s">
        <v>202</v>
      </c>
      <c r="D58" s="11" t="s">
        <v>183</v>
      </c>
      <c r="E58" s="3">
        <v>258045</v>
      </c>
      <c r="F58" s="12"/>
      <c r="G58" s="13" t="s">
        <v>155</v>
      </c>
      <c r="H58" s="13"/>
      <c r="I58" s="23"/>
      <c r="J58" s="24">
        <v>200</v>
      </c>
      <c r="K58" s="25">
        <f t="shared" ref="K58:K62" si="9">J58</f>
        <v>200</v>
      </c>
      <c r="L58" s="8">
        <v>45810</v>
      </c>
    </row>
    <row r="59" spans="1:12">
      <c r="A59" s="14"/>
      <c r="B59" s="15"/>
      <c r="C59" s="16"/>
      <c r="D59" s="17" t="s">
        <v>184</v>
      </c>
      <c r="E59" s="7"/>
      <c r="F59" s="18"/>
      <c r="G59" s="19" t="s">
        <v>155</v>
      </c>
      <c r="H59" s="19"/>
      <c r="I59" s="26"/>
      <c r="J59" s="24">
        <v>-39.99</v>
      </c>
      <c r="K59" s="25">
        <f t="shared" si="9"/>
        <v>-39.99</v>
      </c>
      <c r="L59" s="14"/>
    </row>
    <row r="60" spans="1:12">
      <c r="A60" s="20" t="s">
        <v>185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160.01</v>
      </c>
      <c r="K60" s="28">
        <f>SUM(K58:K59)</f>
        <v>160.01</v>
      </c>
      <c r="L60" s="14"/>
    </row>
    <row r="61" spans="1:12">
      <c r="A61" s="8">
        <v>45811</v>
      </c>
      <c r="B61" s="9">
        <v>21048</v>
      </c>
      <c r="C61" s="10" t="s">
        <v>203</v>
      </c>
      <c r="D61" s="11" t="s">
        <v>183</v>
      </c>
      <c r="E61" s="3">
        <v>258054</v>
      </c>
      <c r="F61" s="12"/>
      <c r="G61" s="13" t="s">
        <v>155</v>
      </c>
      <c r="H61" s="13"/>
      <c r="I61" s="23"/>
      <c r="J61" s="24">
        <v>1100</v>
      </c>
      <c r="K61" s="25">
        <f t="shared" si="9"/>
        <v>1100</v>
      </c>
      <c r="L61" s="8">
        <v>45810</v>
      </c>
    </row>
    <row r="62" spans="1:12">
      <c r="A62" s="14"/>
      <c r="B62" s="15"/>
      <c r="C62" s="16"/>
      <c r="D62" s="17" t="s">
        <v>184</v>
      </c>
      <c r="E62" s="7"/>
      <c r="F62" s="18"/>
      <c r="G62" s="19" t="s">
        <v>155</v>
      </c>
      <c r="H62" s="19"/>
      <c r="I62" s="26"/>
      <c r="J62" s="24">
        <v>-236.04</v>
      </c>
      <c r="K62" s="25">
        <f t="shared" si="9"/>
        <v>-236.04</v>
      </c>
      <c r="L62" s="14"/>
    </row>
    <row r="63" spans="1:12">
      <c r="A63" s="20" t="s">
        <v>185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863.96</v>
      </c>
      <c r="K63" s="28">
        <f>SUM(K61:K62)</f>
        <v>863.96</v>
      </c>
      <c r="L63" s="14"/>
    </row>
    <row r="64" spans="1:12">
      <c r="A64" s="8">
        <v>45811</v>
      </c>
      <c r="B64" s="9">
        <v>21048</v>
      </c>
      <c r="C64" s="10" t="s">
        <v>204</v>
      </c>
      <c r="D64" s="11" t="s">
        <v>183</v>
      </c>
      <c r="E64" s="3">
        <v>256584</v>
      </c>
      <c r="F64" s="12"/>
      <c r="G64" s="13" t="s">
        <v>155</v>
      </c>
      <c r="H64" s="13"/>
      <c r="I64" s="23"/>
      <c r="J64" s="24">
        <v>350</v>
      </c>
      <c r="K64" s="25">
        <f t="shared" ref="K64:K68" si="10">J64</f>
        <v>350</v>
      </c>
      <c r="L64" s="8">
        <v>45810</v>
      </c>
    </row>
    <row r="65" spans="1:12">
      <c r="A65" s="14"/>
      <c r="B65" s="15"/>
      <c r="C65" s="16"/>
      <c r="D65" s="17" t="s">
        <v>184</v>
      </c>
      <c r="E65" s="7"/>
      <c r="F65" s="18"/>
      <c r="G65" s="19" t="s">
        <v>155</v>
      </c>
      <c r="H65" s="19"/>
      <c r="I65" s="26"/>
      <c r="J65" s="24">
        <v>-74.95</v>
      </c>
      <c r="K65" s="25">
        <f t="shared" si="10"/>
        <v>-74.95</v>
      </c>
      <c r="L65" s="14"/>
    </row>
    <row r="66" spans="1:12">
      <c r="A66" s="20" t="s">
        <v>185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275.05</v>
      </c>
      <c r="K66" s="28">
        <f>SUM(K64:K65)</f>
        <v>275.05</v>
      </c>
      <c r="L66" s="14"/>
    </row>
    <row r="67" spans="1:12">
      <c r="A67" s="8">
        <v>45811</v>
      </c>
      <c r="B67" s="9">
        <v>21048</v>
      </c>
      <c r="C67" s="29" t="s">
        <v>205</v>
      </c>
      <c r="D67" s="11" t="s">
        <v>183</v>
      </c>
      <c r="E67" s="3"/>
      <c r="F67" s="12"/>
      <c r="G67" s="13" t="s">
        <v>155</v>
      </c>
      <c r="H67" s="13"/>
      <c r="I67" s="23"/>
      <c r="J67" s="24">
        <v>-104.49</v>
      </c>
      <c r="K67" s="25">
        <f t="shared" si="10"/>
        <v>-104.49</v>
      </c>
      <c r="L67" s="8">
        <v>45810</v>
      </c>
    </row>
    <row r="68" spans="1:12">
      <c r="A68" s="14"/>
      <c r="B68" s="15"/>
      <c r="C68" s="16"/>
      <c r="D68" s="17" t="s">
        <v>184</v>
      </c>
      <c r="E68" s="7"/>
      <c r="F68" s="18"/>
      <c r="G68" s="19" t="s">
        <v>155</v>
      </c>
      <c r="H68" s="19"/>
      <c r="I68" s="26"/>
      <c r="J68" s="24"/>
      <c r="K68" s="25">
        <f t="shared" si="10"/>
        <v>0</v>
      </c>
      <c r="L68" s="14"/>
    </row>
    <row r="69" spans="1:12">
      <c r="A69" s="20" t="s">
        <v>185</v>
      </c>
      <c r="B69" s="21"/>
      <c r="C69" s="21"/>
      <c r="D69" s="21"/>
      <c r="E69" s="21"/>
      <c r="F69" s="21"/>
      <c r="G69" s="21"/>
      <c r="H69" s="21"/>
      <c r="I69" s="27"/>
      <c r="J69" s="30">
        <f>SUM(J67:J68)</f>
        <v>-104.49</v>
      </c>
      <c r="K69" s="28">
        <f>SUM(K67:K68)</f>
        <v>-104.49</v>
      </c>
      <c r="L69" s="14"/>
    </row>
    <row r="70" spans="1:12">
      <c r="A70" s="8">
        <v>45811</v>
      </c>
      <c r="B70" s="9">
        <v>21048</v>
      </c>
      <c r="C70" s="10" t="s">
        <v>206</v>
      </c>
      <c r="D70" s="11" t="s">
        <v>183</v>
      </c>
      <c r="E70" s="3">
        <v>258046</v>
      </c>
      <c r="F70" s="12"/>
      <c r="G70" s="13" t="s">
        <v>155</v>
      </c>
      <c r="H70" s="13"/>
      <c r="I70" s="23"/>
      <c r="J70" s="24">
        <v>400</v>
      </c>
      <c r="K70" s="25">
        <f t="shared" ref="K70:K74" si="11">J70</f>
        <v>400</v>
      </c>
      <c r="L70" s="8">
        <v>45810</v>
      </c>
    </row>
    <row r="71" spans="1:12">
      <c r="A71" s="14"/>
      <c r="B71" s="15"/>
      <c r="C71" s="16"/>
      <c r="D71" s="17" t="s">
        <v>184</v>
      </c>
      <c r="E71" s="7"/>
      <c r="F71" s="18"/>
      <c r="G71" s="19" t="s">
        <v>155</v>
      </c>
      <c r="H71" s="19"/>
      <c r="I71" s="26"/>
      <c r="J71" s="24">
        <v>-96.8</v>
      </c>
      <c r="K71" s="25">
        <f t="shared" si="11"/>
        <v>-96.8</v>
      </c>
      <c r="L71" s="14"/>
    </row>
    <row r="72" spans="1:12">
      <c r="A72" s="20" t="s">
        <v>185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303.2</v>
      </c>
      <c r="K72" s="28">
        <f>SUM(K70:K71)</f>
        <v>303.2</v>
      </c>
      <c r="L72" s="14"/>
    </row>
    <row r="73" spans="1:12">
      <c r="A73" s="8">
        <v>45811</v>
      </c>
      <c r="B73" s="9">
        <v>21048</v>
      </c>
      <c r="C73" s="10" t="s">
        <v>207</v>
      </c>
      <c r="D73" s="11" t="s">
        <v>183</v>
      </c>
      <c r="E73" s="3">
        <v>256573</v>
      </c>
      <c r="F73" s="12"/>
      <c r="G73" s="13" t="s">
        <v>155</v>
      </c>
      <c r="H73" s="13"/>
      <c r="I73" s="23"/>
      <c r="J73" s="24">
        <v>200</v>
      </c>
      <c r="K73" s="25">
        <f t="shared" si="11"/>
        <v>200</v>
      </c>
      <c r="L73" s="8">
        <v>45810</v>
      </c>
    </row>
    <row r="74" spans="1:12">
      <c r="A74" s="14"/>
      <c r="B74" s="15"/>
      <c r="C74" s="16"/>
      <c r="D74" s="17" t="s">
        <v>184</v>
      </c>
      <c r="E74" s="7"/>
      <c r="F74" s="18"/>
      <c r="G74" s="19" t="s">
        <v>155</v>
      </c>
      <c r="H74" s="19"/>
      <c r="I74" s="26"/>
      <c r="J74" s="24">
        <v>-41.61</v>
      </c>
      <c r="K74" s="25">
        <f t="shared" si="11"/>
        <v>-41.61</v>
      </c>
      <c r="L74" s="14"/>
    </row>
    <row r="75" spans="1:12">
      <c r="A75" s="20" t="s">
        <v>185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158.39</v>
      </c>
      <c r="K75" s="28">
        <f>SUM(K73:K74)</f>
        <v>158.39</v>
      </c>
      <c r="L75" s="14"/>
    </row>
    <row r="76" spans="1:12">
      <c r="A76" s="8">
        <v>45811</v>
      </c>
      <c r="B76" s="9">
        <v>21048</v>
      </c>
      <c r="C76" s="10" t="s">
        <v>208</v>
      </c>
      <c r="D76" s="11" t="s">
        <v>183</v>
      </c>
      <c r="E76" s="3">
        <v>255924</v>
      </c>
      <c r="F76" s="12"/>
      <c r="G76" s="13" t="s">
        <v>155</v>
      </c>
      <c r="H76" s="13"/>
      <c r="I76" s="23"/>
      <c r="J76" s="24">
        <v>1700</v>
      </c>
      <c r="K76" s="25">
        <f t="shared" ref="K76:K80" si="12">J76</f>
        <v>1700</v>
      </c>
      <c r="L76" s="8">
        <v>45810</v>
      </c>
    </row>
    <row r="77" spans="1:12">
      <c r="A77" s="14"/>
      <c r="B77" s="15"/>
      <c r="C77" s="16"/>
      <c r="D77" s="17" t="s">
        <v>184</v>
      </c>
      <c r="E77" s="7"/>
      <c r="F77" s="18"/>
      <c r="G77" s="19" t="s">
        <v>155</v>
      </c>
      <c r="H77" s="19"/>
      <c r="I77" s="26"/>
      <c r="J77" s="24">
        <v>-348.99</v>
      </c>
      <c r="K77" s="25">
        <f t="shared" si="12"/>
        <v>-348.99</v>
      </c>
      <c r="L77" s="14"/>
    </row>
    <row r="78" spans="1:12">
      <c r="A78" s="20" t="s">
        <v>185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1351.01</v>
      </c>
      <c r="K78" s="28">
        <f>SUM(K76:K77)</f>
        <v>1351.01</v>
      </c>
      <c r="L78" s="14"/>
    </row>
    <row r="79" spans="1:12">
      <c r="A79" s="8">
        <v>45811</v>
      </c>
      <c r="B79" s="9">
        <v>21048</v>
      </c>
      <c r="C79" s="10" t="s">
        <v>209</v>
      </c>
      <c r="D79" s="11" t="s">
        <v>183</v>
      </c>
      <c r="E79" s="3">
        <v>256558</v>
      </c>
      <c r="F79" s="12"/>
      <c r="G79" s="13" t="s">
        <v>155</v>
      </c>
      <c r="H79" s="13"/>
      <c r="I79" s="23"/>
      <c r="J79" s="24">
        <v>1100</v>
      </c>
      <c r="K79" s="25">
        <f t="shared" si="12"/>
        <v>1100</v>
      </c>
      <c r="L79" s="8">
        <v>45810</v>
      </c>
    </row>
    <row r="80" spans="1:12">
      <c r="A80" s="14"/>
      <c r="B80" s="15"/>
      <c r="C80" s="16"/>
      <c r="D80" s="17" t="s">
        <v>184</v>
      </c>
      <c r="E80" s="7"/>
      <c r="F80" s="18"/>
      <c r="G80" s="19" t="s">
        <v>155</v>
      </c>
      <c r="H80" s="19"/>
      <c r="I80" s="26"/>
      <c r="J80" s="24">
        <v>-219.92</v>
      </c>
      <c r="K80" s="25">
        <f t="shared" si="12"/>
        <v>-219.92</v>
      </c>
      <c r="L80" s="14"/>
    </row>
    <row r="81" spans="1:12">
      <c r="A81" s="20" t="s">
        <v>185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880.08</v>
      </c>
      <c r="K81" s="28">
        <f>SUM(K79:K80)</f>
        <v>880.08</v>
      </c>
      <c r="L81" s="14"/>
    </row>
    <row r="82" spans="1:12">
      <c r="A82" s="8">
        <v>45811</v>
      </c>
      <c r="B82" s="9">
        <v>21048</v>
      </c>
      <c r="C82" s="10" t="s">
        <v>210</v>
      </c>
      <c r="D82" s="11" t="s">
        <v>183</v>
      </c>
      <c r="E82" s="3">
        <v>257282</v>
      </c>
      <c r="F82" s="12"/>
      <c r="G82" s="13" t="s">
        <v>155</v>
      </c>
      <c r="H82" s="13"/>
      <c r="I82" s="23"/>
      <c r="J82" s="24">
        <v>200</v>
      </c>
      <c r="K82" s="25">
        <f t="shared" ref="K82:K86" si="13">J82</f>
        <v>200</v>
      </c>
      <c r="L82" s="8">
        <v>45810</v>
      </c>
    </row>
    <row r="83" spans="1:12">
      <c r="A83" s="14"/>
      <c r="B83" s="15"/>
      <c r="C83" s="16"/>
      <c r="D83" s="17" t="s">
        <v>184</v>
      </c>
      <c r="E83" s="7"/>
      <c r="F83" s="18"/>
      <c r="G83" s="19" t="s">
        <v>155</v>
      </c>
      <c r="H83" s="19"/>
      <c r="I83" s="26"/>
      <c r="J83" s="24">
        <v>-41.44</v>
      </c>
      <c r="K83" s="25">
        <f t="shared" si="13"/>
        <v>-41.44</v>
      </c>
      <c r="L83" s="14"/>
    </row>
    <row r="84" spans="1:12">
      <c r="A84" s="20" t="s">
        <v>185</v>
      </c>
      <c r="B84" s="21"/>
      <c r="C84" s="21"/>
      <c r="D84" s="21"/>
      <c r="E84" s="21"/>
      <c r="F84" s="21"/>
      <c r="G84" s="21"/>
      <c r="H84" s="21"/>
      <c r="I84" s="27"/>
      <c r="J84" s="28">
        <f>SUM(J82:J83)</f>
        <v>158.56</v>
      </c>
      <c r="K84" s="28">
        <f>SUM(K82:K83)</f>
        <v>158.56</v>
      </c>
      <c r="L84" s="14"/>
    </row>
    <row r="85" spans="1:12">
      <c r="A85" s="8">
        <v>45811</v>
      </c>
      <c r="B85" s="9">
        <v>21048</v>
      </c>
      <c r="C85" s="10" t="s">
        <v>211</v>
      </c>
      <c r="D85" s="11" t="s">
        <v>183</v>
      </c>
      <c r="E85" s="3">
        <v>257747</v>
      </c>
      <c r="F85" s="12"/>
      <c r="G85" s="13" t="s">
        <v>155</v>
      </c>
      <c r="H85" s="13"/>
      <c r="I85" s="23"/>
      <c r="J85" s="24">
        <v>200</v>
      </c>
      <c r="K85" s="25">
        <f t="shared" si="13"/>
        <v>200</v>
      </c>
      <c r="L85" s="8">
        <v>45810</v>
      </c>
    </row>
    <row r="86" spans="1:12">
      <c r="A86" s="14"/>
      <c r="B86" s="15"/>
      <c r="C86" s="16"/>
      <c r="D86" s="17" t="s">
        <v>184</v>
      </c>
      <c r="E86" s="7"/>
      <c r="F86" s="18"/>
      <c r="G86" s="19" t="s">
        <v>155</v>
      </c>
      <c r="H86" s="19"/>
      <c r="I86" s="26"/>
      <c r="J86" s="24">
        <v>-39.99</v>
      </c>
      <c r="K86" s="25">
        <f t="shared" si="13"/>
        <v>-39.99</v>
      </c>
      <c r="L86" s="14"/>
    </row>
    <row r="87" spans="1:12">
      <c r="A87" s="20" t="s">
        <v>185</v>
      </c>
      <c r="B87" s="21"/>
      <c r="C87" s="21"/>
      <c r="D87" s="21"/>
      <c r="E87" s="21"/>
      <c r="F87" s="21"/>
      <c r="G87" s="21"/>
      <c r="H87" s="21"/>
      <c r="I87" s="27"/>
      <c r="J87" s="28">
        <f>SUM(J85:J86)</f>
        <v>160.01</v>
      </c>
      <c r="K87" s="28">
        <f>SUM(K85:K86)</f>
        <v>160.01</v>
      </c>
      <c r="L87" s="14"/>
    </row>
    <row r="88" spans="1:12">
      <c r="A88" s="8">
        <v>45811</v>
      </c>
      <c r="B88" s="9">
        <v>21048</v>
      </c>
      <c r="C88" s="10" t="s">
        <v>212</v>
      </c>
      <c r="D88" s="11" t="s">
        <v>183</v>
      </c>
      <c r="E88" s="3">
        <v>258051</v>
      </c>
      <c r="F88" s="12"/>
      <c r="G88" s="13" t="s">
        <v>155</v>
      </c>
      <c r="H88" s="13"/>
      <c r="I88" s="23"/>
      <c r="J88" s="24">
        <v>200</v>
      </c>
      <c r="K88" s="25">
        <f t="shared" ref="K88:K92" si="14">J88</f>
        <v>200</v>
      </c>
      <c r="L88" s="8">
        <v>45810</v>
      </c>
    </row>
    <row r="89" spans="1:12">
      <c r="A89" s="14"/>
      <c r="B89" s="15"/>
      <c r="C89" s="16"/>
      <c r="D89" s="17" t="s">
        <v>184</v>
      </c>
      <c r="E89" s="7"/>
      <c r="F89" s="18"/>
      <c r="G89" s="19" t="s">
        <v>155</v>
      </c>
      <c r="H89" s="19"/>
      <c r="I89" s="26"/>
      <c r="J89" s="24">
        <v>-42.76</v>
      </c>
      <c r="K89" s="25">
        <f t="shared" si="14"/>
        <v>-42.76</v>
      </c>
      <c r="L89" s="14"/>
    </row>
    <row r="90" spans="1:12">
      <c r="A90" s="20" t="s">
        <v>185</v>
      </c>
      <c r="B90" s="21"/>
      <c r="C90" s="21"/>
      <c r="D90" s="21"/>
      <c r="E90" s="21"/>
      <c r="F90" s="21"/>
      <c r="G90" s="21"/>
      <c r="H90" s="21"/>
      <c r="I90" s="27"/>
      <c r="J90" s="28">
        <f>SUM(J88:J89)</f>
        <v>157.24</v>
      </c>
      <c r="K90" s="28">
        <f>SUM(K88:K89)</f>
        <v>157.24</v>
      </c>
      <c r="L90" s="14"/>
    </row>
    <row r="91" spans="1:12">
      <c r="A91" s="8">
        <v>45811</v>
      </c>
      <c r="B91" s="9">
        <v>21048</v>
      </c>
      <c r="C91" s="10" t="s">
        <v>213</v>
      </c>
      <c r="D91" s="11" t="s">
        <v>183</v>
      </c>
      <c r="E91" s="3">
        <v>257684</v>
      </c>
      <c r="F91" s="12"/>
      <c r="G91" s="13" t="s">
        <v>155</v>
      </c>
      <c r="H91" s="13"/>
      <c r="I91" s="23"/>
      <c r="J91" s="24">
        <v>550</v>
      </c>
      <c r="K91" s="25">
        <f t="shared" si="14"/>
        <v>550</v>
      </c>
      <c r="L91" s="8">
        <v>45810</v>
      </c>
    </row>
    <row r="92" spans="1:12">
      <c r="A92" s="14"/>
      <c r="B92" s="15"/>
      <c r="C92" s="16"/>
      <c r="D92" s="17" t="s">
        <v>184</v>
      </c>
      <c r="E92" s="7"/>
      <c r="F92" s="18"/>
      <c r="G92" s="19" t="s">
        <v>155</v>
      </c>
      <c r="H92" s="19"/>
      <c r="I92" s="26"/>
      <c r="J92" s="24">
        <v>-109.97</v>
      </c>
      <c r="K92" s="25">
        <f t="shared" si="14"/>
        <v>-109.97</v>
      </c>
      <c r="L92" s="14"/>
    </row>
    <row r="93" spans="1:12">
      <c r="A93" s="20" t="s">
        <v>185</v>
      </c>
      <c r="B93" s="21"/>
      <c r="C93" s="21"/>
      <c r="D93" s="21"/>
      <c r="E93" s="21"/>
      <c r="F93" s="21"/>
      <c r="G93" s="21"/>
      <c r="H93" s="21"/>
      <c r="I93" s="27"/>
      <c r="J93" s="28">
        <f>SUM(J91:J92)</f>
        <v>440.03</v>
      </c>
      <c r="K93" s="28">
        <f>SUM(K91:K92)</f>
        <v>440.03</v>
      </c>
      <c r="L93" s="14"/>
    </row>
    <row r="94" spans="1:12">
      <c r="A94" s="8">
        <v>45811</v>
      </c>
      <c r="B94" s="9">
        <v>21048</v>
      </c>
      <c r="C94" s="29" t="s">
        <v>205</v>
      </c>
      <c r="D94" s="11" t="s">
        <v>183</v>
      </c>
      <c r="E94" s="3"/>
      <c r="F94" s="12"/>
      <c r="G94" s="13" t="s">
        <v>155</v>
      </c>
      <c r="H94" s="13"/>
      <c r="I94" s="23"/>
      <c r="J94" s="24">
        <v>-46.66</v>
      </c>
      <c r="K94" s="25">
        <f t="shared" ref="K94:K98" si="15">J94</f>
        <v>-46.66</v>
      </c>
      <c r="L94" s="8">
        <v>45810</v>
      </c>
    </row>
    <row r="95" spans="1:12">
      <c r="A95" s="14"/>
      <c r="B95" s="15"/>
      <c r="C95" s="16"/>
      <c r="D95" s="17" t="s">
        <v>184</v>
      </c>
      <c r="E95" s="7"/>
      <c r="F95" s="18"/>
      <c r="G95" s="19" t="s">
        <v>155</v>
      </c>
      <c r="H95" s="19"/>
      <c r="I95" s="26"/>
      <c r="J95" s="24"/>
      <c r="K95" s="25">
        <f t="shared" si="15"/>
        <v>0</v>
      </c>
      <c r="L95" s="14"/>
    </row>
    <row r="96" spans="1:12">
      <c r="A96" s="20" t="s">
        <v>185</v>
      </c>
      <c r="B96" s="21"/>
      <c r="C96" s="21"/>
      <c r="D96" s="21"/>
      <c r="E96" s="21"/>
      <c r="F96" s="21"/>
      <c r="G96" s="21"/>
      <c r="H96" s="21"/>
      <c r="I96" s="27"/>
      <c r="J96" s="30">
        <f>SUM(J94:J95)</f>
        <v>-46.66</v>
      </c>
      <c r="K96" s="28">
        <f>SUM(K94:K95)</f>
        <v>-46.66</v>
      </c>
      <c r="L96" s="14"/>
    </row>
    <row r="97" spans="1:12">
      <c r="A97" s="8">
        <v>45811</v>
      </c>
      <c r="B97" s="9">
        <v>21048</v>
      </c>
      <c r="C97" s="10" t="s">
        <v>214</v>
      </c>
      <c r="D97" s="11" t="s">
        <v>183</v>
      </c>
      <c r="E97" s="3">
        <v>257411</v>
      </c>
      <c r="F97" s="12"/>
      <c r="G97" s="13" t="s">
        <v>155</v>
      </c>
      <c r="H97" s="13"/>
      <c r="I97" s="23"/>
      <c r="J97" s="24">
        <v>1100</v>
      </c>
      <c r="K97" s="25">
        <f t="shared" si="15"/>
        <v>1100</v>
      </c>
      <c r="L97" s="8">
        <v>45810</v>
      </c>
    </row>
    <row r="98" spans="1:12">
      <c r="A98" s="14"/>
      <c r="B98" s="15"/>
      <c r="C98" s="16"/>
      <c r="D98" s="17" t="s">
        <v>184</v>
      </c>
      <c r="E98" s="7"/>
      <c r="F98" s="18"/>
      <c r="G98" s="19" t="s">
        <v>155</v>
      </c>
      <c r="H98" s="19"/>
      <c r="I98" s="26"/>
      <c r="J98" s="24">
        <v>-220.77</v>
      </c>
      <c r="K98" s="25">
        <f t="shared" si="15"/>
        <v>-220.77</v>
      </c>
      <c r="L98" s="14"/>
    </row>
    <row r="99" spans="1:12">
      <c r="A99" s="20" t="s">
        <v>185</v>
      </c>
      <c r="B99" s="21"/>
      <c r="C99" s="21"/>
      <c r="D99" s="21"/>
      <c r="E99" s="21"/>
      <c r="F99" s="21"/>
      <c r="G99" s="21"/>
      <c r="H99" s="21"/>
      <c r="I99" s="27"/>
      <c r="J99" s="28">
        <f>SUM(J97:J98)</f>
        <v>879.23</v>
      </c>
      <c r="K99" s="28">
        <f>SUM(K97:K98)</f>
        <v>879.23</v>
      </c>
      <c r="L99" s="14"/>
    </row>
    <row r="100" spans="1:12">
      <c r="A100" s="8">
        <v>45811</v>
      </c>
      <c r="B100" s="9">
        <v>21048</v>
      </c>
      <c r="C100" s="10" t="s">
        <v>215</v>
      </c>
      <c r="D100" s="11" t="s">
        <v>183</v>
      </c>
      <c r="E100" s="3">
        <v>257647</v>
      </c>
      <c r="F100" s="12"/>
      <c r="G100" s="13" t="s">
        <v>155</v>
      </c>
      <c r="H100" s="13"/>
      <c r="I100" s="23"/>
      <c r="J100" s="24">
        <v>600</v>
      </c>
      <c r="K100" s="25">
        <f t="shared" ref="K100:K104" si="16">J100</f>
        <v>600</v>
      </c>
      <c r="L100" s="8">
        <v>45810</v>
      </c>
    </row>
    <row r="101" spans="1:12">
      <c r="A101" s="14"/>
      <c r="B101" s="15"/>
      <c r="C101" s="16"/>
      <c r="D101" s="17" t="s">
        <v>184</v>
      </c>
      <c r="E101" s="7"/>
      <c r="F101" s="18"/>
      <c r="G101" s="19" t="s">
        <v>155</v>
      </c>
      <c r="H101" s="19"/>
      <c r="I101" s="26"/>
      <c r="J101" s="24">
        <v>-129.12</v>
      </c>
      <c r="K101" s="25">
        <f t="shared" si="16"/>
        <v>-129.12</v>
      </c>
      <c r="L101" s="14"/>
    </row>
    <row r="102" spans="1:12">
      <c r="A102" s="20" t="s">
        <v>185</v>
      </c>
      <c r="B102" s="21"/>
      <c r="C102" s="21"/>
      <c r="D102" s="21"/>
      <c r="E102" s="21"/>
      <c r="F102" s="21"/>
      <c r="G102" s="21"/>
      <c r="H102" s="21"/>
      <c r="I102" s="27"/>
      <c r="J102" s="28">
        <f>SUM(J100:J101)</f>
        <v>470.88</v>
      </c>
      <c r="K102" s="28">
        <f>SUM(K100:K101)</f>
        <v>470.88</v>
      </c>
      <c r="L102" s="14"/>
    </row>
    <row r="103" spans="1:12">
      <c r="A103" s="8">
        <v>45811</v>
      </c>
      <c r="B103" s="9">
        <v>21048</v>
      </c>
      <c r="C103" s="29" t="s">
        <v>205</v>
      </c>
      <c r="D103" s="11" t="s">
        <v>183</v>
      </c>
      <c r="E103" s="3"/>
      <c r="F103" s="12"/>
      <c r="G103" s="13" t="s">
        <v>155</v>
      </c>
      <c r="H103" s="13"/>
      <c r="I103" s="23"/>
      <c r="J103" s="24">
        <v>-108.57</v>
      </c>
      <c r="K103" s="25">
        <f t="shared" si="16"/>
        <v>-108.57</v>
      </c>
      <c r="L103" s="8">
        <v>45810</v>
      </c>
    </row>
    <row r="104" spans="1:12">
      <c r="A104" s="14"/>
      <c r="B104" s="15"/>
      <c r="C104" s="16"/>
      <c r="D104" s="17" t="s">
        <v>184</v>
      </c>
      <c r="E104" s="7"/>
      <c r="F104" s="18"/>
      <c r="G104" s="19" t="s">
        <v>155</v>
      </c>
      <c r="H104" s="19"/>
      <c r="I104" s="26"/>
      <c r="J104" s="24"/>
      <c r="K104" s="25">
        <f t="shared" si="16"/>
        <v>0</v>
      </c>
      <c r="L104" s="14"/>
    </row>
    <row r="105" spans="1:12">
      <c r="A105" s="20" t="s">
        <v>185</v>
      </c>
      <c r="B105" s="21"/>
      <c r="C105" s="21"/>
      <c r="D105" s="21"/>
      <c r="E105" s="21"/>
      <c r="F105" s="21"/>
      <c r="G105" s="21"/>
      <c r="H105" s="21"/>
      <c r="I105" s="27"/>
      <c r="J105" s="30">
        <f>SUM(J103:J104)</f>
        <v>-108.57</v>
      </c>
      <c r="K105" s="28">
        <f>SUM(K103:K104)</f>
        <v>-108.57</v>
      </c>
      <c r="L105" s="14"/>
    </row>
    <row r="106" spans="1:12">
      <c r="A106" s="8">
        <v>45811</v>
      </c>
      <c r="B106" s="9">
        <v>21048</v>
      </c>
      <c r="C106" s="10" t="s">
        <v>216</v>
      </c>
      <c r="D106" s="11" t="s">
        <v>183</v>
      </c>
      <c r="E106" s="3">
        <v>257192</v>
      </c>
      <c r="F106" s="12"/>
      <c r="G106" s="13" t="s">
        <v>155</v>
      </c>
      <c r="H106" s="13"/>
      <c r="I106" s="23"/>
      <c r="J106" s="24">
        <v>350</v>
      </c>
      <c r="K106" s="25">
        <f t="shared" ref="K106:K110" si="17">J106</f>
        <v>350</v>
      </c>
      <c r="L106" s="8">
        <v>45810</v>
      </c>
    </row>
    <row r="107" spans="1:12">
      <c r="A107" s="14"/>
      <c r="B107" s="15"/>
      <c r="C107" s="16"/>
      <c r="D107" s="17" t="s">
        <v>184</v>
      </c>
      <c r="E107" s="7"/>
      <c r="F107" s="18"/>
      <c r="G107" s="19" t="s">
        <v>155</v>
      </c>
      <c r="H107" s="19"/>
      <c r="I107" s="26"/>
      <c r="J107" s="24">
        <v>-75.69</v>
      </c>
      <c r="K107" s="25">
        <f t="shared" si="17"/>
        <v>-75.69</v>
      </c>
      <c r="L107" s="14"/>
    </row>
    <row r="108" spans="1:12">
      <c r="A108" s="20" t="s">
        <v>185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274.31</v>
      </c>
      <c r="K108" s="28">
        <f>SUM(K106:K107)</f>
        <v>274.31</v>
      </c>
      <c r="L108" s="14"/>
    </row>
    <row r="109" spans="1:12">
      <c r="A109" s="8">
        <v>45811</v>
      </c>
      <c r="B109" s="9">
        <v>21048</v>
      </c>
      <c r="C109" s="10" t="s">
        <v>217</v>
      </c>
      <c r="D109" s="11" t="s">
        <v>183</v>
      </c>
      <c r="E109" s="3">
        <v>257194</v>
      </c>
      <c r="F109" s="12"/>
      <c r="G109" s="13" t="s">
        <v>155</v>
      </c>
      <c r="H109" s="13"/>
      <c r="I109" s="23"/>
      <c r="J109" s="24">
        <v>200</v>
      </c>
      <c r="K109" s="25">
        <f t="shared" si="17"/>
        <v>200</v>
      </c>
      <c r="L109" s="8">
        <v>45810</v>
      </c>
    </row>
    <row r="110" spans="1:12">
      <c r="A110" s="14"/>
      <c r="B110" s="15"/>
      <c r="C110" s="16"/>
      <c r="D110" s="17" t="s">
        <v>184</v>
      </c>
      <c r="E110" s="7"/>
      <c r="F110" s="18"/>
      <c r="G110" s="19" t="s">
        <v>155</v>
      </c>
      <c r="H110" s="19"/>
      <c r="I110" s="26"/>
      <c r="J110" s="24">
        <v>-41.09</v>
      </c>
      <c r="K110" s="25">
        <f t="shared" si="17"/>
        <v>-41.09</v>
      </c>
      <c r="L110" s="14"/>
    </row>
    <row r="111" spans="1:12">
      <c r="A111" s="20" t="s">
        <v>185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158.91</v>
      </c>
      <c r="K111" s="28">
        <f>SUM(K109:K110)</f>
        <v>158.91</v>
      </c>
      <c r="L111" s="14"/>
    </row>
    <row r="112" spans="1:12">
      <c r="A112" s="8">
        <v>45811</v>
      </c>
      <c r="B112" s="9">
        <v>21048</v>
      </c>
      <c r="C112" s="10" t="s">
        <v>218</v>
      </c>
      <c r="D112" s="11" t="s">
        <v>183</v>
      </c>
      <c r="E112" s="3">
        <v>257190</v>
      </c>
      <c r="F112" s="12"/>
      <c r="G112" s="13" t="s">
        <v>155</v>
      </c>
      <c r="H112" s="13"/>
      <c r="I112" s="23"/>
      <c r="J112" s="24">
        <v>200</v>
      </c>
      <c r="K112" s="25">
        <f t="shared" ref="K112:K116" si="18">J112</f>
        <v>200</v>
      </c>
      <c r="L112" s="8">
        <v>45810</v>
      </c>
    </row>
    <row r="113" spans="1:12">
      <c r="A113" s="14"/>
      <c r="B113" s="15"/>
      <c r="C113" s="16"/>
      <c r="D113" s="17" t="s">
        <v>184</v>
      </c>
      <c r="E113" s="7"/>
      <c r="F113" s="18"/>
      <c r="G113" s="19" t="s">
        <v>155</v>
      </c>
      <c r="H113" s="19"/>
      <c r="I113" s="26"/>
      <c r="J113" s="24">
        <v>-48.4</v>
      </c>
      <c r="K113" s="25">
        <f t="shared" si="18"/>
        <v>-48.4</v>
      </c>
      <c r="L113" s="14"/>
    </row>
    <row r="114" spans="1:12">
      <c r="A114" s="20" t="s">
        <v>185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151.6</v>
      </c>
      <c r="K114" s="28">
        <f>SUM(K112:K113)</f>
        <v>151.6</v>
      </c>
      <c r="L114" s="14"/>
    </row>
    <row r="115" spans="1:12">
      <c r="A115" s="8">
        <v>45811</v>
      </c>
      <c r="B115" s="9">
        <v>21048</v>
      </c>
      <c r="C115" s="10" t="s">
        <v>219</v>
      </c>
      <c r="D115" s="11" t="s">
        <v>183</v>
      </c>
      <c r="E115" s="3">
        <v>256564</v>
      </c>
      <c r="F115" s="12"/>
      <c r="G115" s="13" t="s">
        <v>155</v>
      </c>
      <c r="H115" s="13"/>
      <c r="I115" s="23"/>
      <c r="J115" s="24">
        <v>1100</v>
      </c>
      <c r="K115" s="25">
        <f t="shared" si="18"/>
        <v>1100</v>
      </c>
      <c r="L115" s="8">
        <v>45810</v>
      </c>
    </row>
    <row r="116" spans="1:12">
      <c r="A116" s="14"/>
      <c r="B116" s="15"/>
      <c r="C116" s="16"/>
      <c r="D116" s="17" t="s">
        <v>184</v>
      </c>
      <c r="E116" s="7"/>
      <c r="F116" s="18"/>
      <c r="G116" s="19" t="s">
        <v>155</v>
      </c>
      <c r="H116" s="19"/>
      <c r="I116" s="26"/>
      <c r="J116" s="24">
        <v>-236.04</v>
      </c>
      <c r="K116" s="25">
        <f t="shared" si="18"/>
        <v>-236.04</v>
      </c>
      <c r="L116" s="14"/>
    </row>
    <row r="117" spans="1:12">
      <c r="A117" s="20" t="s">
        <v>185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863.96</v>
      </c>
      <c r="K117" s="28">
        <f>SUM(K115:K116)</f>
        <v>863.96</v>
      </c>
      <c r="L117" s="14"/>
    </row>
    <row r="118" spans="1:12">
      <c r="A118" s="8">
        <v>45811</v>
      </c>
      <c r="B118" s="9">
        <v>21048</v>
      </c>
      <c r="C118" s="10" t="s">
        <v>220</v>
      </c>
      <c r="D118" s="11" t="s">
        <v>183</v>
      </c>
      <c r="E118" s="3">
        <v>257285</v>
      </c>
      <c r="F118" s="12"/>
      <c r="G118" s="13" t="s">
        <v>155</v>
      </c>
      <c r="H118" s="13"/>
      <c r="I118" s="23"/>
      <c r="J118" s="24">
        <v>200</v>
      </c>
      <c r="K118" s="25">
        <f>J118</f>
        <v>200</v>
      </c>
      <c r="L118" s="8">
        <v>45810</v>
      </c>
    </row>
    <row r="119" spans="1:12">
      <c r="A119" s="14"/>
      <c r="B119" s="15"/>
      <c r="C119" s="16"/>
      <c r="D119" s="17" t="s">
        <v>184</v>
      </c>
      <c r="E119" s="7"/>
      <c r="F119" s="18"/>
      <c r="G119" s="19" t="s">
        <v>155</v>
      </c>
      <c r="H119" s="19"/>
      <c r="I119" s="26"/>
      <c r="J119" s="24">
        <v>-40.84</v>
      </c>
      <c r="K119" s="25">
        <f>J119</f>
        <v>-40.84</v>
      </c>
      <c r="L119" s="14"/>
    </row>
    <row r="120" spans="1:12">
      <c r="A120" s="20" t="s">
        <v>185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159.16</v>
      </c>
      <c r="K120" s="28">
        <f>SUM(K118:K119)</f>
        <v>159.16</v>
      </c>
      <c r="L120" s="14"/>
    </row>
    <row r="121" ht="10.5" spans="1:10">
      <c r="A121" s="2"/>
      <c r="I121" s="31" t="s">
        <v>221</v>
      </c>
      <c r="J121" s="32">
        <f>SUM(J9,J12,J15,J18,J21,J24,J27,J30,J33,J36,J39,J42,J45,J48,J51,J54,J57,J60,J63,J66,J69,J72,J75,J78,J81,J84,J87,J90,J93,J96,J99,J102,J105,J108,J111,J114,J117,J120)</f>
        <v>17025.7</v>
      </c>
    </row>
    <row r="123" ht="10.5" spans="1:10">
      <c r="A123" s="2" t="s">
        <v>22</v>
      </c>
      <c r="D123" s="2" t="s">
        <v>23</v>
      </c>
      <c r="I123" s="33"/>
      <c r="J123" s="32"/>
    </row>
    <row r="124" spans="1:1">
      <c r="A124" s="2"/>
    </row>
    <row r="125" spans="1:1">
      <c r="A125" s="2"/>
    </row>
    <row r="126" spans="1:4">
      <c r="A126" s="2" t="s">
        <v>25</v>
      </c>
      <c r="D126" s="2" t="s">
        <v>26</v>
      </c>
    </row>
    <row r="127" spans="1:4">
      <c r="A127" s="1" t="s">
        <v>28</v>
      </c>
      <c r="D127" s="1" t="s">
        <v>29</v>
      </c>
    </row>
    <row r="133" spans="1:1">
      <c r="A133" s="2" t="s">
        <v>0</v>
      </c>
    </row>
    <row r="134" spans="1:1">
      <c r="A134" s="2" t="s">
        <v>1</v>
      </c>
    </row>
    <row r="136" spans="1:12">
      <c r="A136" s="3" t="s">
        <v>2</v>
      </c>
      <c r="B136" s="3" t="s">
        <v>34</v>
      </c>
      <c r="C136" s="3" t="s">
        <v>4</v>
      </c>
      <c r="D136" s="3" t="s">
        <v>5</v>
      </c>
      <c r="E136" s="3" t="s">
        <v>181</v>
      </c>
      <c r="F136" s="3" t="s">
        <v>7</v>
      </c>
      <c r="G136" s="4" t="s">
        <v>8</v>
      </c>
      <c r="H136" s="5"/>
      <c r="I136" s="5"/>
      <c r="J136" s="22"/>
      <c r="K136" s="3" t="s">
        <v>9</v>
      </c>
      <c r="L136" s="3" t="s">
        <v>10</v>
      </c>
    </row>
    <row r="137" spans="1:12">
      <c r="A137" s="6"/>
      <c r="B137" s="6"/>
      <c r="C137" s="6"/>
      <c r="D137" s="6"/>
      <c r="E137" s="6"/>
      <c r="F137" s="6"/>
      <c r="G137" s="3" t="s">
        <v>11</v>
      </c>
      <c r="H137" s="3" t="s">
        <v>12</v>
      </c>
      <c r="I137" s="3" t="s">
        <v>13</v>
      </c>
      <c r="J137" s="3" t="s">
        <v>14</v>
      </c>
      <c r="K137" s="6"/>
      <c r="L137" s="6"/>
    </row>
    <row r="138" spans="1:1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>
      <c r="A139" s="8">
        <v>45818</v>
      </c>
      <c r="B139" s="9">
        <v>21075</v>
      </c>
      <c r="C139" s="10" t="s">
        <v>222</v>
      </c>
      <c r="D139" s="11" t="s">
        <v>183</v>
      </c>
      <c r="E139" s="3">
        <v>258735</v>
      </c>
      <c r="F139" s="12"/>
      <c r="G139" s="13" t="s">
        <v>155</v>
      </c>
      <c r="H139" s="13"/>
      <c r="I139" s="23"/>
      <c r="J139" s="24">
        <v>200</v>
      </c>
      <c r="K139" s="25">
        <f t="shared" ref="K139:K160" si="19">J139+F139</f>
        <v>200</v>
      </c>
      <c r="L139" s="8">
        <v>45817</v>
      </c>
    </row>
    <row r="140" spans="1:12">
      <c r="A140" s="14"/>
      <c r="B140" s="15"/>
      <c r="C140" s="16"/>
      <c r="D140" s="17" t="s">
        <v>184</v>
      </c>
      <c r="E140" s="7"/>
      <c r="F140" s="18"/>
      <c r="G140" s="19" t="s">
        <v>155</v>
      </c>
      <c r="H140" s="19"/>
      <c r="I140" s="26"/>
      <c r="J140" s="24">
        <v>-44.64</v>
      </c>
      <c r="K140" s="25">
        <f t="shared" si="19"/>
        <v>-44.64</v>
      </c>
      <c r="L140" s="14"/>
    </row>
    <row r="141" spans="1:12">
      <c r="A141" s="20" t="s">
        <v>185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155.36</v>
      </c>
      <c r="K141" s="34">
        <f t="shared" si="19"/>
        <v>155.36</v>
      </c>
      <c r="L141" s="14"/>
    </row>
    <row r="142" spans="1:12">
      <c r="A142" s="8">
        <v>45818</v>
      </c>
      <c r="B142" s="9">
        <v>21075</v>
      </c>
      <c r="C142" s="10" t="s">
        <v>223</v>
      </c>
      <c r="D142" s="11" t="s">
        <v>183</v>
      </c>
      <c r="E142" s="3">
        <v>259205</v>
      </c>
      <c r="F142" s="12"/>
      <c r="G142" s="13" t="s">
        <v>155</v>
      </c>
      <c r="H142" s="13"/>
      <c r="I142" s="23"/>
      <c r="J142" s="24">
        <v>400</v>
      </c>
      <c r="K142" s="25">
        <f t="shared" si="19"/>
        <v>400</v>
      </c>
      <c r="L142" s="8">
        <v>45817</v>
      </c>
    </row>
    <row r="143" spans="1:12">
      <c r="A143" s="14"/>
      <c r="B143" s="15"/>
      <c r="C143" s="16"/>
      <c r="D143" s="17" t="s">
        <v>184</v>
      </c>
      <c r="E143" s="7"/>
      <c r="F143" s="18"/>
      <c r="G143" s="19" t="s">
        <v>155</v>
      </c>
      <c r="H143" s="19"/>
      <c r="I143" s="26"/>
      <c r="J143" s="24">
        <v>-81.64</v>
      </c>
      <c r="K143" s="25">
        <f t="shared" si="19"/>
        <v>-81.64</v>
      </c>
      <c r="L143" s="14"/>
    </row>
    <row r="144" spans="1:12">
      <c r="A144" s="20" t="s">
        <v>185</v>
      </c>
      <c r="B144" s="21"/>
      <c r="C144" s="21"/>
      <c r="D144" s="21"/>
      <c r="E144" s="21"/>
      <c r="F144" s="21"/>
      <c r="G144" s="21"/>
      <c r="H144" s="21"/>
      <c r="I144" s="27"/>
      <c r="J144" s="28">
        <f>SUM(J142:J143)</f>
        <v>318.36</v>
      </c>
      <c r="K144" s="34">
        <f t="shared" si="19"/>
        <v>318.36</v>
      </c>
      <c r="L144" s="14"/>
    </row>
    <row r="145" spans="1:12">
      <c r="A145" s="8">
        <v>45818</v>
      </c>
      <c r="B145" s="9">
        <v>21075</v>
      </c>
      <c r="C145" s="10" t="s">
        <v>224</v>
      </c>
      <c r="D145" s="11" t="s">
        <v>183</v>
      </c>
      <c r="E145" s="3">
        <v>259212</v>
      </c>
      <c r="F145" s="12"/>
      <c r="G145" s="13" t="s">
        <v>155</v>
      </c>
      <c r="H145" s="13"/>
      <c r="I145" s="23"/>
      <c r="J145" s="24">
        <v>350</v>
      </c>
      <c r="K145" s="25">
        <f t="shared" si="19"/>
        <v>350</v>
      </c>
      <c r="L145" s="8">
        <v>45817</v>
      </c>
    </row>
    <row r="146" spans="1:12">
      <c r="A146" s="14"/>
      <c r="B146" s="15"/>
      <c r="C146" s="16"/>
      <c r="D146" s="17" t="s">
        <v>184</v>
      </c>
      <c r="E146" s="7"/>
      <c r="F146" s="18"/>
      <c r="G146" s="19" t="s">
        <v>155</v>
      </c>
      <c r="H146" s="19"/>
      <c r="I146" s="26"/>
      <c r="J146" s="24">
        <v>-71.29</v>
      </c>
      <c r="K146" s="25">
        <f t="shared" si="19"/>
        <v>-71.29</v>
      </c>
      <c r="L146" s="14"/>
    </row>
    <row r="147" spans="1:12">
      <c r="A147" s="20" t="s">
        <v>185</v>
      </c>
      <c r="B147" s="21"/>
      <c r="C147" s="21"/>
      <c r="D147" s="21"/>
      <c r="E147" s="21"/>
      <c r="F147" s="21"/>
      <c r="G147" s="21"/>
      <c r="H147" s="21"/>
      <c r="I147" s="27"/>
      <c r="J147" s="28">
        <f>SUM(J145:J146)</f>
        <v>278.71</v>
      </c>
      <c r="K147" s="34">
        <f t="shared" si="19"/>
        <v>278.71</v>
      </c>
      <c r="L147" s="14"/>
    </row>
    <row r="148" spans="1:12">
      <c r="A148" s="8">
        <v>45818</v>
      </c>
      <c r="B148" s="9">
        <v>21075</v>
      </c>
      <c r="C148" s="10" t="s">
        <v>225</v>
      </c>
      <c r="D148" s="11" t="s">
        <v>183</v>
      </c>
      <c r="E148" s="3">
        <v>259207</v>
      </c>
      <c r="F148" s="12"/>
      <c r="G148" s="13" t="s">
        <v>155</v>
      </c>
      <c r="H148" s="13"/>
      <c r="I148" s="23"/>
      <c r="J148" s="24">
        <v>200</v>
      </c>
      <c r="K148" s="25">
        <f t="shared" si="19"/>
        <v>200</v>
      </c>
      <c r="L148" s="8">
        <v>45817</v>
      </c>
    </row>
    <row r="149" spans="1:12">
      <c r="A149" s="14"/>
      <c r="B149" s="15"/>
      <c r="C149" s="16"/>
      <c r="D149" s="17" t="s">
        <v>184</v>
      </c>
      <c r="E149" s="7"/>
      <c r="F149" s="18"/>
      <c r="G149" s="19" t="s">
        <v>155</v>
      </c>
      <c r="H149" s="19"/>
      <c r="I149" s="26"/>
      <c r="J149" s="24">
        <v>-39.99</v>
      </c>
      <c r="K149" s="25">
        <f t="shared" si="19"/>
        <v>-39.99</v>
      </c>
      <c r="L149" s="14"/>
    </row>
    <row r="150" spans="1:12">
      <c r="A150" s="20" t="s">
        <v>185</v>
      </c>
      <c r="B150" s="21"/>
      <c r="C150" s="21"/>
      <c r="D150" s="21"/>
      <c r="E150" s="21"/>
      <c r="F150" s="21"/>
      <c r="G150" s="21"/>
      <c r="H150" s="21"/>
      <c r="I150" s="27"/>
      <c r="J150" s="28">
        <f>SUM(J148:J149)</f>
        <v>160.01</v>
      </c>
      <c r="K150" s="34">
        <f t="shared" si="19"/>
        <v>160.01</v>
      </c>
      <c r="L150" s="14"/>
    </row>
    <row r="151" spans="1:12">
      <c r="A151" s="8">
        <v>45818</v>
      </c>
      <c r="B151" s="9">
        <v>21075</v>
      </c>
      <c r="C151" s="10" t="s">
        <v>226</v>
      </c>
      <c r="D151" s="11" t="s">
        <v>183</v>
      </c>
      <c r="E151" s="3">
        <v>259227</v>
      </c>
      <c r="F151" s="12"/>
      <c r="G151" s="13" t="s">
        <v>155</v>
      </c>
      <c r="H151" s="13"/>
      <c r="I151" s="23"/>
      <c r="J151" s="24">
        <v>350</v>
      </c>
      <c r="K151" s="25">
        <f t="shared" si="19"/>
        <v>350</v>
      </c>
      <c r="L151" s="8">
        <v>45817</v>
      </c>
    </row>
    <row r="152" spans="1:12">
      <c r="A152" s="14"/>
      <c r="B152" s="15"/>
      <c r="C152" s="16"/>
      <c r="D152" s="17" t="s">
        <v>184</v>
      </c>
      <c r="E152" s="7"/>
      <c r="F152" s="18"/>
      <c r="G152" s="19" t="s">
        <v>155</v>
      </c>
      <c r="H152" s="19"/>
      <c r="I152" s="26"/>
      <c r="J152" s="24">
        <v>-70.83</v>
      </c>
      <c r="K152" s="25">
        <f t="shared" si="19"/>
        <v>-70.83</v>
      </c>
      <c r="L152" s="14"/>
    </row>
    <row r="153" spans="1:12">
      <c r="A153" s="20" t="s">
        <v>185</v>
      </c>
      <c r="B153" s="21"/>
      <c r="C153" s="21"/>
      <c r="D153" s="21"/>
      <c r="E153" s="21"/>
      <c r="F153" s="21"/>
      <c r="G153" s="21"/>
      <c r="H153" s="21"/>
      <c r="I153" s="27"/>
      <c r="J153" s="28">
        <f>SUM(J151:J152)</f>
        <v>279.17</v>
      </c>
      <c r="K153" s="34">
        <f t="shared" si="19"/>
        <v>279.17</v>
      </c>
      <c r="L153" s="14"/>
    </row>
    <row r="154" spans="1:12">
      <c r="A154" s="8">
        <v>45818</v>
      </c>
      <c r="B154" s="9">
        <v>21075</v>
      </c>
      <c r="C154" s="10" t="s">
        <v>227</v>
      </c>
      <c r="D154" s="11" t="s">
        <v>183</v>
      </c>
      <c r="E154" s="3">
        <v>259225</v>
      </c>
      <c r="F154" s="12"/>
      <c r="G154" s="13" t="s">
        <v>155</v>
      </c>
      <c r="H154" s="13"/>
      <c r="I154" s="23"/>
      <c r="J154" s="24">
        <v>1100</v>
      </c>
      <c r="K154" s="25">
        <f t="shared" si="19"/>
        <v>1100</v>
      </c>
      <c r="L154" s="8">
        <v>45817</v>
      </c>
    </row>
    <row r="155" spans="1:12">
      <c r="A155" s="14"/>
      <c r="B155" s="15"/>
      <c r="C155" s="16"/>
      <c r="D155" s="17" t="s">
        <v>184</v>
      </c>
      <c r="E155" s="7"/>
      <c r="F155" s="18"/>
      <c r="G155" s="19" t="s">
        <v>155</v>
      </c>
      <c r="H155" s="19"/>
      <c r="I155" s="26"/>
      <c r="J155" s="24">
        <v>-223.29</v>
      </c>
      <c r="K155" s="25">
        <f t="shared" si="19"/>
        <v>-223.29</v>
      </c>
      <c r="L155" s="14"/>
    </row>
    <row r="156" spans="1:12">
      <c r="A156" s="20" t="s">
        <v>185</v>
      </c>
      <c r="B156" s="21"/>
      <c r="C156" s="21"/>
      <c r="D156" s="21"/>
      <c r="E156" s="21"/>
      <c r="F156" s="21"/>
      <c r="G156" s="21"/>
      <c r="H156" s="21"/>
      <c r="I156" s="27"/>
      <c r="J156" s="28">
        <f>SUM(J154:J155)</f>
        <v>876.71</v>
      </c>
      <c r="K156" s="34">
        <f t="shared" si="19"/>
        <v>876.71</v>
      </c>
      <c r="L156" s="14"/>
    </row>
    <row r="157" spans="1:12">
      <c r="A157" s="8">
        <v>45818</v>
      </c>
      <c r="B157" s="9">
        <v>21075</v>
      </c>
      <c r="C157" s="10" t="s">
        <v>228</v>
      </c>
      <c r="D157" s="11" t="s">
        <v>183</v>
      </c>
      <c r="E157" s="3">
        <v>259224</v>
      </c>
      <c r="F157" s="12"/>
      <c r="G157" s="13" t="s">
        <v>155</v>
      </c>
      <c r="H157" s="13"/>
      <c r="I157" s="23"/>
      <c r="J157" s="24">
        <v>400</v>
      </c>
      <c r="K157" s="25">
        <f t="shared" si="19"/>
        <v>400</v>
      </c>
      <c r="L157" s="8">
        <v>45817</v>
      </c>
    </row>
    <row r="158" spans="1:12">
      <c r="A158" s="14"/>
      <c r="B158" s="15"/>
      <c r="C158" s="16"/>
      <c r="D158" s="17" t="s">
        <v>184</v>
      </c>
      <c r="E158" s="7"/>
      <c r="F158" s="18"/>
      <c r="G158" s="19" t="s">
        <v>155</v>
      </c>
      <c r="H158" s="19"/>
      <c r="I158" s="26"/>
      <c r="J158" s="24">
        <v>-79.98</v>
      </c>
      <c r="K158" s="25">
        <f t="shared" si="19"/>
        <v>-79.98</v>
      </c>
      <c r="L158" s="14"/>
    </row>
    <row r="159" spans="1:12">
      <c r="A159" s="20" t="s">
        <v>185</v>
      </c>
      <c r="B159" s="21"/>
      <c r="C159" s="21"/>
      <c r="D159" s="21"/>
      <c r="E159" s="21"/>
      <c r="F159" s="21"/>
      <c r="G159" s="21"/>
      <c r="H159" s="21"/>
      <c r="I159" s="27"/>
      <c r="J159" s="28">
        <f>SUM(J157:J158)</f>
        <v>320.02</v>
      </c>
      <c r="K159" s="34">
        <f t="shared" si="19"/>
        <v>320.02</v>
      </c>
      <c r="L159" s="14"/>
    </row>
    <row r="160" spans="1:12">
      <c r="A160" s="8">
        <v>45818</v>
      </c>
      <c r="B160" s="9">
        <v>21075</v>
      </c>
      <c r="C160" s="10" t="s">
        <v>229</v>
      </c>
      <c r="D160" s="11" t="s">
        <v>183</v>
      </c>
      <c r="E160" s="3">
        <v>259219</v>
      </c>
      <c r="F160" s="12"/>
      <c r="G160" s="13" t="s">
        <v>155</v>
      </c>
      <c r="H160" s="13"/>
      <c r="I160" s="23"/>
      <c r="J160" s="24">
        <v>200</v>
      </c>
      <c r="K160" s="25">
        <f t="shared" si="19"/>
        <v>200</v>
      </c>
      <c r="L160" s="8">
        <v>45817</v>
      </c>
    </row>
    <row r="161" spans="1:12">
      <c r="A161" s="14"/>
      <c r="B161" s="15"/>
      <c r="C161" s="16"/>
      <c r="D161" s="17" t="s">
        <v>184</v>
      </c>
      <c r="E161" s="7"/>
      <c r="F161" s="18"/>
      <c r="G161" s="19" t="s">
        <v>155</v>
      </c>
      <c r="H161" s="19"/>
      <c r="I161" s="26"/>
      <c r="J161" s="24">
        <v>-39.99</v>
      </c>
      <c r="K161" s="25">
        <f t="shared" ref="K161:K207" si="20">J161+F161</f>
        <v>-39.99</v>
      </c>
      <c r="L161" s="14"/>
    </row>
    <row r="162" spans="1:12">
      <c r="A162" s="20" t="s">
        <v>185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160.01</v>
      </c>
      <c r="K162" s="34">
        <f t="shared" si="20"/>
        <v>160.01</v>
      </c>
      <c r="L162" s="14"/>
    </row>
    <row r="163" spans="1:12">
      <c r="A163" s="8">
        <v>45818</v>
      </c>
      <c r="B163" s="9">
        <v>21075</v>
      </c>
      <c r="C163" s="10" t="s">
        <v>230</v>
      </c>
      <c r="D163" s="11" t="s">
        <v>183</v>
      </c>
      <c r="E163" s="3">
        <v>259917</v>
      </c>
      <c r="F163" s="12"/>
      <c r="G163" s="13" t="s">
        <v>155</v>
      </c>
      <c r="H163" s="13"/>
      <c r="I163" s="23"/>
      <c r="J163" s="24">
        <v>1100</v>
      </c>
      <c r="K163" s="25">
        <f t="shared" si="20"/>
        <v>1100</v>
      </c>
      <c r="L163" s="8">
        <v>45817</v>
      </c>
    </row>
    <row r="164" spans="1:12">
      <c r="A164" s="14"/>
      <c r="B164" s="15"/>
      <c r="C164" s="16"/>
      <c r="D164" s="17" t="s">
        <v>184</v>
      </c>
      <c r="E164" s="7"/>
      <c r="F164" s="18"/>
      <c r="G164" s="19" t="s">
        <v>155</v>
      </c>
      <c r="H164" s="19"/>
      <c r="I164" s="26"/>
      <c r="J164" s="24">
        <v>-224.08</v>
      </c>
      <c r="K164" s="25">
        <f t="shared" si="20"/>
        <v>-224.08</v>
      </c>
      <c r="L164" s="14"/>
    </row>
    <row r="165" spans="1:12">
      <c r="A165" s="20" t="s">
        <v>185</v>
      </c>
      <c r="B165" s="21"/>
      <c r="C165" s="21"/>
      <c r="D165" s="21"/>
      <c r="E165" s="21"/>
      <c r="F165" s="21"/>
      <c r="G165" s="21"/>
      <c r="H165" s="21"/>
      <c r="I165" s="27"/>
      <c r="J165" s="28">
        <f>SUM(J163:J164)</f>
        <v>875.92</v>
      </c>
      <c r="K165" s="34">
        <f t="shared" si="20"/>
        <v>875.92</v>
      </c>
      <c r="L165" s="14"/>
    </row>
    <row r="166" spans="1:12">
      <c r="A166" s="8">
        <v>45818</v>
      </c>
      <c r="B166" s="9">
        <v>21075</v>
      </c>
      <c r="C166" s="10" t="s">
        <v>231</v>
      </c>
      <c r="D166" s="11" t="s">
        <v>183</v>
      </c>
      <c r="E166" s="3">
        <v>259703</v>
      </c>
      <c r="F166" s="12"/>
      <c r="G166" s="13" t="s">
        <v>155</v>
      </c>
      <c r="H166" s="13"/>
      <c r="I166" s="23"/>
      <c r="J166" s="24">
        <v>1100</v>
      </c>
      <c r="K166" s="25">
        <f t="shared" si="20"/>
        <v>1100</v>
      </c>
      <c r="L166" s="8">
        <v>45817</v>
      </c>
    </row>
    <row r="167" spans="1:12">
      <c r="A167" s="14"/>
      <c r="B167" s="15"/>
      <c r="C167" s="16"/>
      <c r="D167" s="17" t="s">
        <v>184</v>
      </c>
      <c r="E167" s="7"/>
      <c r="F167" s="18"/>
      <c r="G167" s="19" t="s">
        <v>155</v>
      </c>
      <c r="H167" s="19"/>
      <c r="I167" s="26"/>
      <c r="J167" s="24">
        <v>-267.08</v>
      </c>
      <c r="K167" s="25">
        <f t="shared" si="20"/>
        <v>-267.08</v>
      </c>
      <c r="L167" s="14"/>
    </row>
    <row r="168" spans="1:12">
      <c r="A168" s="20" t="s">
        <v>185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832.92</v>
      </c>
      <c r="K168" s="34">
        <f t="shared" si="20"/>
        <v>832.92</v>
      </c>
      <c r="L168" s="14"/>
    </row>
    <row r="169" spans="1:12">
      <c r="A169" s="8">
        <v>45818</v>
      </c>
      <c r="B169" s="9">
        <v>21075</v>
      </c>
      <c r="C169" s="10" t="s">
        <v>232</v>
      </c>
      <c r="D169" s="11" t="s">
        <v>183</v>
      </c>
      <c r="E169" s="3">
        <v>259199</v>
      </c>
      <c r="F169" s="12"/>
      <c r="G169" s="13" t="s">
        <v>155</v>
      </c>
      <c r="H169" s="13"/>
      <c r="I169" s="23"/>
      <c r="J169" s="24">
        <v>1100</v>
      </c>
      <c r="K169" s="25">
        <f t="shared" si="20"/>
        <v>1100</v>
      </c>
      <c r="L169" s="8">
        <v>45817</v>
      </c>
    </row>
    <row r="170" spans="1:12">
      <c r="A170" s="14"/>
      <c r="B170" s="15"/>
      <c r="C170" s="16"/>
      <c r="D170" s="17" t="s">
        <v>184</v>
      </c>
      <c r="E170" s="7"/>
      <c r="F170" s="18"/>
      <c r="G170" s="19" t="s">
        <v>155</v>
      </c>
      <c r="H170" s="19"/>
      <c r="I170" s="26"/>
      <c r="J170" s="24">
        <v>-236.04</v>
      </c>
      <c r="K170" s="25">
        <f t="shared" si="20"/>
        <v>-236.04</v>
      </c>
      <c r="L170" s="14"/>
    </row>
    <row r="171" spans="1:12">
      <c r="A171" s="20" t="s">
        <v>185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863.96</v>
      </c>
      <c r="K171" s="34">
        <f t="shared" si="20"/>
        <v>863.96</v>
      </c>
      <c r="L171" s="14"/>
    </row>
    <row r="172" spans="1:12">
      <c r="A172" s="8">
        <v>45818</v>
      </c>
      <c r="B172" s="9">
        <v>21075</v>
      </c>
      <c r="C172" s="10" t="s">
        <v>233</v>
      </c>
      <c r="D172" s="11" t="s">
        <v>183</v>
      </c>
      <c r="E172" s="3">
        <v>259474</v>
      </c>
      <c r="F172" s="12"/>
      <c r="G172" s="13" t="s">
        <v>155</v>
      </c>
      <c r="H172" s="13"/>
      <c r="I172" s="23"/>
      <c r="J172" s="24">
        <v>1100</v>
      </c>
      <c r="K172" s="25">
        <f t="shared" si="20"/>
        <v>1100</v>
      </c>
      <c r="L172" s="8">
        <v>45817</v>
      </c>
    </row>
    <row r="173" spans="1:12">
      <c r="A173" s="14"/>
      <c r="B173" s="15"/>
      <c r="C173" s="16"/>
      <c r="D173" s="17" t="s">
        <v>184</v>
      </c>
      <c r="E173" s="7"/>
      <c r="F173" s="18"/>
      <c r="G173" s="19" t="s">
        <v>155</v>
      </c>
      <c r="H173" s="19"/>
      <c r="I173" s="26"/>
      <c r="J173" s="24">
        <v>-235.61</v>
      </c>
      <c r="K173" s="25">
        <f t="shared" si="20"/>
        <v>-235.61</v>
      </c>
      <c r="L173" s="14"/>
    </row>
    <row r="174" spans="1:12">
      <c r="A174" s="20" t="s">
        <v>185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864.39</v>
      </c>
      <c r="K174" s="34">
        <f t="shared" si="20"/>
        <v>864.39</v>
      </c>
      <c r="L174" s="14"/>
    </row>
    <row r="175" spans="1:12">
      <c r="A175" s="8">
        <v>45818</v>
      </c>
      <c r="B175" s="9">
        <v>21075</v>
      </c>
      <c r="C175" s="10" t="s">
        <v>234</v>
      </c>
      <c r="D175" s="11" t="s">
        <v>183</v>
      </c>
      <c r="E175" s="3">
        <v>259228</v>
      </c>
      <c r="F175" s="12"/>
      <c r="G175" s="13" t="s">
        <v>155</v>
      </c>
      <c r="H175" s="13"/>
      <c r="I175" s="23"/>
      <c r="J175" s="24">
        <v>400</v>
      </c>
      <c r="K175" s="25">
        <f t="shared" si="20"/>
        <v>400</v>
      </c>
      <c r="L175" s="8">
        <v>45817</v>
      </c>
    </row>
    <row r="176" spans="1:12">
      <c r="A176" s="14"/>
      <c r="B176" s="15"/>
      <c r="C176" s="16"/>
      <c r="D176" s="17" t="s">
        <v>184</v>
      </c>
      <c r="E176" s="7"/>
      <c r="F176" s="18"/>
      <c r="G176" s="19" t="s">
        <v>155</v>
      </c>
      <c r="H176" s="19"/>
      <c r="I176" s="26"/>
      <c r="J176" s="24">
        <v>-96.8</v>
      </c>
      <c r="K176" s="25">
        <f t="shared" si="20"/>
        <v>-96.8</v>
      </c>
      <c r="L176" s="14"/>
    </row>
    <row r="177" spans="1:12">
      <c r="A177" s="20" t="s">
        <v>185</v>
      </c>
      <c r="B177" s="21"/>
      <c r="C177" s="21"/>
      <c r="D177" s="21"/>
      <c r="E177" s="21"/>
      <c r="F177" s="21"/>
      <c r="G177" s="21"/>
      <c r="H177" s="21"/>
      <c r="I177" s="27"/>
      <c r="J177" s="28">
        <f>SUM(J175:J176)</f>
        <v>303.2</v>
      </c>
      <c r="K177" s="34">
        <f t="shared" si="20"/>
        <v>303.2</v>
      </c>
      <c r="L177" s="14"/>
    </row>
    <row r="178" spans="1:12">
      <c r="A178" s="8">
        <v>45818</v>
      </c>
      <c r="B178" s="9">
        <v>21075</v>
      </c>
      <c r="C178" s="10" t="s">
        <v>235</v>
      </c>
      <c r="D178" s="11" t="s">
        <v>183</v>
      </c>
      <c r="E178" s="3">
        <v>259202</v>
      </c>
      <c r="F178" s="12"/>
      <c r="G178" s="13" t="s">
        <v>155</v>
      </c>
      <c r="H178" s="13"/>
      <c r="I178" s="23"/>
      <c r="J178" s="24">
        <v>200</v>
      </c>
      <c r="K178" s="25">
        <f t="shared" si="20"/>
        <v>200</v>
      </c>
      <c r="L178" s="8">
        <v>45817</v>
      </c>
    </row>
    <row r="179" spans="1:12">
      <c r="A179" s="14"/>
      <c r="B179" s="15"/>
      <c r="C179" s="16"/>
      <c r="D179" s="17" t="s">
        <v>184</v>
      </c>
      <c r="E179" s="7"/>
      <c r="F179" s="18"/>
      <c r="G179" s="19" t="s">
        <v>155</v>
      </c>
      <c r="H179" s="19"/>
      <c r="I179" s="26"/>
      <c r="J179" s="24">
        <v>-39.99</v>
      </c>
      <c r="K179" s="25">
        <f t="shared" si="20"/>
        <v>-39.99</v>
      </c>
      <c r="L179" s="14"/>
    </row>
    <row r="180" spans="1:12">
      <c r="A180" s="20" t="s">
        <v>185</v>
      </c>
      <c r="B180" s="21"/>
      <c r="C180" s="21"/>
      <c r="D180" s="21"/>
      <c r="E180" s="21"/>
      <c r="F180" s="21"/>
      <c r="G180" s="21"/>
      <c r="H180" s="21"/>
      <c r="I180" s="27"/>
      <c r="J180" s="28">
        <f>SUM(J178:J179)</f>
        <v>160.01</v>
      </c>
      <c r="K180" s="34">
        <f t="shared" si="20"/>
        <v>160.01</v>
      </c>
      <c r="L180" s="14"/>
    </row>
    <row r="181" spans="1:12">
      <c r="A181" s="8">
        <v>45818</v>
      </c>
      <c r="B181" s="9">
        <v>21075</v>
      </c>
      <c r="C181" s="10" t="s">
        <v>236</v>
      </c>
      <c r="D181" s="11" t="s">
        <v>183</v>
      </c>
      <c r="E181" s="3">
        <v>258067</v>
      </c>
      <c r="F181" s="12"/>
      <c r="G181" s="13" t="s">
        <v>155</v>
      </c>
      <c r="H181" s="13"/>
      <c r="I181" s="23"/>
      <c r="J181" s="24">
        <v>550</v>
      </c>
      <c r="K181" s="25">
        <f t="shared" si="20"/>
        <v>550</v>
      </c>
      <c r="L181" s="8">
        <v>45817</v>
      </c>
    </row>
    <row r="182" spans="1:12">
      <c r="A182" s="14"/>
      <c r="B182" s="15"/>
      <c r="C182" s="16"/>
      <c r="D182" s="17" t="s">
        <v>184</v>
      </c>
      <c r="E182" s="7"/>
      <c r="F182" s="18"/>
      <c r="G182" s="19" t="s">
        <v>155</v>
      </c>
      <c r="H182" s="19"/>
      <c r="I182" s="26"/>
      <c r="J182" s="24">
        <v>-111.85</v>
      </c>
      <c r="K182" s="25">
        <f t="shared" si="20"/>
        <v>-111.85</v>
      </c>
      <c r="L182" s="14"/>
    </row>
    <row r="183" spans="1:12">
      <c r="A183" s="20" t="s">
        <v>185</v>
      </c>
      <c r="B183" s="21"/>
      <c r="C183" s="21"/>
      <c r="D183" s="21"/>
      <c r="E183" s="21"/>
      <c r="F183" s="21"/>
      <c r="G183" s="21"/>
      <c r="H183" s="21"/>
      <c r="I183" s="27"/>
      <c r="J183" s="28">
        <f>SUM(J181:J182)</f>
        <v>438.15</v>
      </c>
      <c r="K183" s="34">
        <f t="shared" si="20"/>
        <v>438.15</v>
      </c>
      <c r="L183" s="14"/>
    </row>
    <row r="184" spans="1:12">
      <c r="A184" s="8">
        <v>45818</v>
      </c>
      <c r="B184" s="9">
        <v>21075</v>
      </c>
      <c r="C184" s="10" t="s">
        <v>237</v>
      </c>
      <c r="D184" s="11" t="s">
        <v>183</v>
      </c>
      <c r="E184" s="3">
        <v>258927</v>
      </c>
      <c r="F184" s="12"/>
      <c r="G184" s="13" t="s">
        <v>155</v>
      </c>
      <c r="H184" s="13"/>
      <c r="I184" s="23"/>
      <c r="J184" s="24">
        <v>350</v>
      </c>
      <c r="K184" s="25">
        <f t="shared" si="20"/>
        <v>350</v>
      </c>
      <c r="L184" s="8">
        <v>45817</v>
      </c>
    </row>
    <row r="185" spans="1:12">
      <c r="A185" s="14"/>
      <c r="B185" s="15"/>
      <c r="C185" s="16"/>
      <c r="D185" s="17" t="s">
        <v>184</v>
      </c>
      <c r="E185" s="7"/>
      <c r="F185" s="18"/>
      <c r="G185" s="19" t="s">
        <v>155</v>
      </c>
      <c r="H185" s="19"/>
      <c r="I185" s="26"/>
      <c r="J185" s="24">
        <v>-75.69</v>
      </c>
      <c r="K185" s="25">
        <f t="shared" si="20"/>
        <v>-75.69</v>
      </c>
      <c r="L185" s="14"/>
    </row>
    <row r="186" spans="1:12">
      <c r="A186" s="20" t="s">
        <v>185</v>
      </c>
      <c r="B186" s="21"/>
      <c r="C186" s="21"/>
      <c r="D186" s="21"/>
      <c r="E186" s="21"/>
      <c r="F186" s="21"/>
      <c r="G186" s="21"/>
      <c r="H186" s="21"/>
      <c r="I186" s="27"/>
      <c r="J186" s="28">
        <f>SUM(J184:J185)</f>
        <v>274.31</v>
      </c>
      <c r="K186" s="34">
        <f t="shared" si="20"/>
        <v>274.31</v>
      </c>
      <c r="L186" s="14"/>
    </row>
    <row r="187" spans="1:12">
      <c r="A187" s="8">
        <v>45818</v>
      </c>
      <c r="B187" s="9">
        <v>21075</v>
      </c>
      <c r="C187" s="10" t="s">
        <v>238</v>
      </c>
      <c r="D187" s="11" t="s">
        <v>183</v>
      </c>
      <c r="E187" s="3">
        <v>258847</v>
      </c>
      <c r="F187" s="12"/>
      <c r="G187" s="13" t="s">
        <v>155</v>
      </c>
      <c r="H187" s="13"/>
      <c r="I187" s="23"/>
      <c r="J187" s="24">
        <v>1100</v>
      </c>
      <c r="K187" s="25">
        <f t="shared" si="20"/>
        <v>1100</v>
      </c>
      <c r="L187" s="8">
        <v>45817</v>
      </c>
    </row>
    <row r="188" spans="1:12">
      <c r="A188" s="14"/>
      <c r="B188" s="15"/>
      <c r="C188" s="16"/>
      <c r="D188" s="17" t="s">
        <v>184</v>
      </c>
      <c r="E188" s="7"/>
      <c r="F188" s="18"/>
      <c r="G188" s="19" t="s">
        <v>155</v>
      </c>
      <c r="H188" s="19"/>
      <c r="I188" s="26"/>
      <c r="J188" s="24">
        <v>-236.04</v>
      </c>
      <c r="K188" s="25">
        <f t="shared" si="20"/>
        <v>-236.04</v>
      </c>
      <c r="L188" s="14"/>
    </row>
    <row r="189" spans="1:12">
      <c r="A189" s="20" t="s">
        <v>185</v>
      </c>
      <c r="B189" s="21"/>
      <c r="C189" s="21"/>
      <c r="D189" s="21"/>
      <c r="E189" s="21"/>
      <c r="F189" s="21"/>
      <c r="G189" s="21"/>
      <c r="H189" s="21"/>
      <c r="I189" s="27"/>
      <c r="J189" s="28">
        <f>SUM(J187:J188)</f>
        <v>863.96</v>
      </c>
      <c r="K189" s="34">
        <f t="shared" si="20"/>
        <v>863.96</v>
      </c>
      <c r="L189" s="14"/>
    </row>
    <row r="190" spans="1:12">
      <c r="A190" s="8">
        <v>45818</v>
      </c>
      <c r="B190" s="9">
        <v>21075</v>
      </c>
      <c r="C190" s="10" t="s">
        <v>239</v>
      </c>
      <c r="D190" s="11" t="s">
        <v>183</v>
      </c>
      <c r="E190" s="3">
        <v>259544</v>
      </c>
      <c r="F190" s="12"/>
      <c r="G190" s="13" t="s">
        <v>155</v>
      </c>
      <c r="H190" s="13"/>
      <c r="I190" s="23"/>
      <c r="J190" s="24">
        <v>1100</v>
      </c>
      <c r="K190" s="25">
        <f t="shared" si="20"/>
        <v>1100</v>
      </c>
      <c r="L190" s="8">
        <v>45817</v>
      </c>
    </row>
    <row r="191" spans="1:12">
      <c r="A191" s="14"/>
      <c r="B191" s="15"/>
      <c r="C191" s="16"/>
      <c r="D191" s="17" t="s">
        <v>184</v>
      </c>
      <c r="E191" s="7"/>
      <c r="F191" s="18"/>
      <c r="G191" s="19" t="s">
        <v>155</v>
      </c>
      <c r="H191" s="19"/>
      <c r="I191" s="26"/>
      <c r="J191" s="24">
        <v>-236.01</v>
      </c>
      <c r="K191" s="25">
        <f t="shared" si="20"/>
        <v>-236.01</v>
      </c>
      <c r="L191" s="14"/>
    </row>
    <row r="192" spans="1:12">
      <c r="A192" s="20" t="s">
        <v>185</v>
      </c>
      <c r="B192" s="21"/>
      <c r="C192" s="21"/>
      <c r="D192" s="21"/>
      <c r="E192" s="21"/>
      <c r="F192" s="21"/>
      <c r="G192" s="21"/>
      <c r="H192" s="21"/>
      <c r="I192" s="27"/>
      <c r="J192" s="28">
        <f>SUM(J190:J191)</f>
        <v>863.99</v>
      </c>
      <c r="K192" s="34">
        <f t="shared" si="20"/>
        <v>863.99</v>
      </c>
      <c r="L192" s="14"/>
    </row>
    <row r="193" spans="1:12">
      <c r="A193" s="8">
        <v>45818</v>
      </c>
      <c r="B193" s="9">
        <v>21075</v>
      </c>
      <c r="C193" s="10" t="s">
        <v>240</v>
      </c>
      <c r="D193" s="11" t="s">
        <v>183</v>
      </c>
      <c r="E193" s="3">
        <v>256910</v>
      </c>
      <c r="F193" s="12"/>
      <c r="G193" s="13" t="s">
        <v>155</v>
      </c>
      <c r="H193" s="13"/>
      <c r="I193" s="23"/>
      <c r="J193" s="24">
        <v>1100</v>
      </c>
      <c r="K193" s="25">
        <f t="shared" si="20"/>
        <v>1100</v>
      </c>
      <c r="L193" s="8">
        <v>45817</v>
      </c>
    </row>
    <row r="194" spans="1:12">
      <c r="A194" s="14"/>
      <c r="B194" s="15"/>
      <c r="C194" s="16"/>
      <c r="D194" s="17" t="s">
        <v>184</v>
      </c>
      <c r="E194" s="7"/>
      <c r="F194" s="18"/>
      <c r="G194" s="19" t="s">
        <v>155</v>
      </c>
      <c r="H194" s="19"/>
      <c r="I194" s="26"/>
      <c r="J194" s="24">
        <v>-235.19</v>
      </c>
      <c r="K194" s="25">
        <f t="shared" si="20"/>
        <v>-235.19</v>
      </c>
      <c r="L194" s="14"/>
    </row>
    <row r="195" spans="1:12">
      <c r="A195" s="20" t="s">
        <v>185</v>
      </c>
      <c r="B195" s="21"/>
      <c r="C195" s="21"/>
      <c r="D195" s="21"/>
      <c r="E195" s="21"/>
      <c r="F195" s="21"/>
      <c r="G195" s="21"/>
      <c r="H195" s="21"/>
      <c r="I195" s="27"/>
      <c r="J195" s="28">
        <f>SUM(J193:J194)</f>
        <v>864.81</v>
      </c>
      <c r="K195" s="34">
        <f t="shared" si="20"/>
        <v>864.81</v>
      </c>
      <c r="L195" s="14"/>
    </row>
    <row r="196" spans="1:12">
      <c r="A196" s="8">
        <v>45818</v>
      </c>
      <c r="B196" s="9">
        <v>21075</v>
      </c>
      <c r="C196" s="10" t="s">
        <v>241</v>
      </c>
      <c r="D196" s="11" t="s">
        <v>183</v>
      </c>
      <c r="E196" s="3">
        <v>259223</v>
      </c>
      <c r="F196" s="12"/>
      <c r="G196" s="13" t="s">
        <v>155</v>
      </c>
      <c r="H196" s="13"/>
      <c r="I196" s="23"/>
      <c r="J196" s="24">
        <v>200</v>
      </c>
      <c r="K196" s="25">
        <f t="shared" si="20"/>
        <v>200</v>
      </c>
      <c r="L196" s="8">
        <v>45817</v>
      </c>
    </row>
    <row r="197" spans="1:12">
      <c r="A197" s="14"/>
      <c r="B197" s="15"/>
      <c r="C197" s="16"/>
      <c r="D197" s="17" t="s">
        <v>184</v>
      </c>
      <c r="E197" s="7"/>
      <c r="F197" s="18"/>
      <c r="G197" s="19" t="s">
        <v>155</v>
      </c>
      <c r="H197" s="19"/>
      <c r="I197" s="26"/>
      <c r="J197" s="24">
        <v>-49.25</v>
      </c>
      <c r="K197" s="25">
        <f t="shared" si="20"/>
        <v>-49.25</v>
      </c>
      <c r="L197" s="14"/>
    </row>
    <row r="198" spans="1:12">
      <c r="A198" s="20" t="s">
        <v>185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150.75</v>
      </c>
      <c r="K198" s="34">
        <f t="shared" si="20"/>
        <v>150.75</v>
      </c>
      <c r="L198" s="14"/>
    </row>
    <row r="199" spans="1:12">
      <c r="A199" s="8">
        <v>45818</v>
      </c>
      <c r="B199" s="9">
        <v>21075</v>
      </c>
      <c r="C199" s="10" t="s">
        <v>242</v>
      </c>
      <c r="D199" s="11" t="s">
        <v>183</v>
      </c>
      <c r="E199" s="3">
        <v>258929</v>
      </c>
      <c r="F199" s="12"/>
      <c r="G199" s="13" t="s">
        <v>155</v>
      </c>
      <c r="H199" s="13"/>
      <c r="I199" s="23"/>
      <c r="J199" s="24">
        <v>200</v>
      </c>
      <c r="K199" s="25">
        <f t="shared" si="20"/>
        <v>200</v>
      </c>
      <c r="L199" s="8">
        <v>45817</v>
      </c>
    </row>
    <row r="200" spans="1:12">
      <c r="A200" s="14"/>
      <c r="B200" s="15"/>
      <c r="C200" s="16"/>
      <c r="D200" s="17" t="s">
        <v>184</v>
      </c>
      <c r="E200" s="7"/>
      <c r="F200" s="18"/>
      <c r="G200" s="19" t="s">
        <v>155</v>
      </c>
      <c r="H200" s="19"/>
      <c r="I200" s="26"/>
      <c r="J200" s="24">
        <v>-40.18</v>
      </c>
      <c r="K200" s="25">
        <f t="shared" si="20"/>
        <v>-40.18</v>
      </c>
      <c r="L200" s="14"/>
    </row>
    <row r="201" spans="1:12">
      <c r="A201" s="20" t="s">
        <v>185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159.82</v>
      </c>
      <c r="K201" s="34">
        <f t="shared" si="20"/>
        <v>159.82</v>
      </c>
      <c r="L201" s="14"/>
    </row>
    <row r="202" spans="1:12">
      <c r="A202" s="8">
        <v>45818</v>
      </c>
      <c r="B202" s="9">
        <v>21075</v>
      </c>
      <c r="C202" s="10" t="s">
        <v>243</v>
      </c>
      <c r="D202" s="11" t="s">
        <v>183</v>
      </c>
      <c r="E202" s="3">
        <v>258431</v>
      </c>
      <c r="F202" s="12"/>
      <c r="G202" s="13" t="s">
        <v>155</v>
      </c>
      <c r="H202" s="13"/>
      <c r="I202" s="23"/>
      <c r="J202" s="24">
        <v>200</v>
      </c>
      <c r="K202" s="25">
        <f t="shared" si="20"/>
        <v>200</v>
      </c>
      <c r="L202" s="8">
        <v>45817</v>
      </c>
    </row>
    <row r="203" spans="1:12">
      <c r="A203" s="14"/>
      <c r="B203" s="15"/>
      <c r="C203" s="16"/>
      <c r="D203" s="17" t="s">
        <v>184</v>
      </c>
      <c r="E203" s="7"/>
      <c r="F203" s="18"/>
      <c r="G203" s="19" t="s">
        <v>155</v>
      </c>
      <c r="H203" s="19"/>
      <c r="I203" s="26"/>
      <c r="J203" s="24">
        <v>-39.99</v>
      </c>
      <c r="K203" s="25">
        <f t="shared" si="20"/>
        <v>-39.99</v>
      </c>
      <c r="L203" s="14"/>
    </row>
    <row r="204" spans="1:12">
      <c r="A204" s="20" t="s">
        <v>185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160.01</v>
      </c>
      <c r="K204" s="34">
        <f t="shared" si="20"/>
        <v>160.01</v>
      </c>
      <c r="L204" s="14"/>
    </row>
    <row r="205" spans="1:12">
      <c r="A205" s="8">
        <v>45818</v>
      </c>
      <c r="B205" s="9">
        <v>21075</v>
      </c>
      <c r="C205" s="10" t="s">
        <v>244</v>
      </c>
      <c r="D205" s="11" t="s">
        <v>183</v>
      </c>
      <c r="E205" s="3">
        <v>258319</v>
      </c>
      <c r="F205" s="12"/>
      <c r="G205" s="13" t="s">
        <v>155</v>
      </c>
      <c r="H205" s="13"/>
      <c r="I205" s="23"/>
      <c r="J205" s="24">
        <v>200</v>
      </c>
      <c r="K205" s="25">
        <f t="shared" si="20"/>
        <v>200</v>
      </c>
      <c r="L205" s="8">
        <v>45817</v>
      </c>
    </row>
    <row r="206" spans="1:12">
      <c r="A206" s="14"/>
      <c r="B206" s="15"/>
      <c r="C206" s="16"/>
      <c r="D206" s="17" t="s">
        <v>184</v>
      </c>
      <c r="E206" s="7"/>
      <c r="F206" s="18"/>
      <c r="G206" s="19" t="s">
        <v>155</v>
      </c>
      <c r="H206" s="19"/>
      <c r="I206" s="26"/>
      <c r="J206" s="24">
        <v>-40.84</v>
      </c>
      <c r="K206" s="25">
        <f t="shared" si="20"/>
        <v>-40.84</v>
      </c>
      <c r="L206" s="14"/>
    </row>
    <row r="207" spans="1:12">
      <c r="A207" s="20" t="s">
        <v>185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159.16</v>
      </c>
      <c r="K207" s="34">
        <f t="shared" si="20"/>
        <v>159.16</v>
      </c>
      <c r="L207" s="14"/>
    </row>
    <row r="208" spans="1:12">
      <c r="A208" s="8">
        <v>45818</v>
      </c>
      <c r="B208" s="9">
        <v>21075</v>
      </c>
      <c r="C208" s="10" t="s">
        <v>245</v>
      </c>
      <c r="D208" s="11" t="s">
        <v>183</v>
      </c>
      <c r="E208" s="3">
        <v>258729</v>
      </c>
      <c r="F208" s="12"/>
      <c r="G208" s="13" t="s">
        <v>155</v>
      </c>
      <c r="H208" s="13"/>
      <c r="I208" s="23"/>
      <c r="J208" s="24">
        <v>200</v>
      </c>
      <c r="K208" s="25">
        <f t="shared" ref="K203:K213" si="21">J208+F208</f>
        <v>200</v>
      </c>
      <c r="L208" s="8">
        <v>45817</v>
      </c>
    </row>
    <row r="209" spans="1:12">
      <c r="A209" s="14"/>
      <c r="B209" s="15"/>
      <c r="C209" s="16"/>
      <c r="D209" s="17" t="s">
        <v>184</v>
      </c>
      <c r="E209" s="7"/>
      <c r="F209" s="18"/>
      <c r="G209" s="19" t="s">
        <v>155</v>
      </c>
      <c r="H209" s="19"/>
      <c r="I209" s="26"/>
      <c r="J209" s="24">
        <v>-48.4</v>
      </c>
      <c r="K209" s="25">
        <f t="shared" si="21"/>
        <v>-48.4</v>
      </c>
      <c r="L209" s="14"/>
    </row>
    <row r="210" spans="1:12">
      <c r="A210" s="20" t="s">
        <v>185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151.6</v>
      </c>
      <c r="K210" s="34">
        <f t="shared" si="21"/>
        <v>151.6</v>
      </c>
      <c r="L210" s="14"/>
    </row>
    <row r="211" spans="1:12">
      <c r="A211" s="8">
        <v>45818</v>
      </c>
      <c r="B211" s="9">
        <v>21075</v>
      </c>
      <c r="C211" s="10" t="s">
        <v>246</v>
      </c>
      <c r="D211" s="11" t="s">
        <v>183</v>
      </c>
      <c r="E211" s="3">
        <v>258060</v>
      </c>
      <c r="F211" s="12"/>
      <c r="G211" s="13" t="s">
        <v>155</v>
      </c>
      <c r="H211" s="13"/>
      <c r="I211" s="23"/>
      <c r="J211" s="24">
        <v>400</v>
      </c>
      <c r="K211" s="25">
        <f t="shared" si="21"/>
        <v>400</v>
      </c>
      <c r="L211" s="8">
        <v>45817</v>
      </c>
    </row>
    <row r="212" spans="1:12">
      <c r="A212" s="14"/>
      <c r="B212" s="15"/>
      <c r="C212" s="16"/>
      <c r="D212" s="17" t="s">
        <v>184</v>
      </c>
      <c r="E212" s="7"/>
      <c r="F212" s="18"/>
      <c r="G212" s="19" t="s">
        <v>155</v>
      </c>
      <c r="H212" s="19"/>
      <c r="I212" s="26"/>
      <c r="J212" s="24">
        <v>-86.98</v>
      </c>
      <c r="K212" s="25">
        <f t="shared" si="21"/>
        <v>-86.98</v>
      </c>
      <c r="L212" s="14"/>
    </row>
    <row r="213" spans="1:12">
      <c r="A213" s="20" t="s">
        <v>185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313.02</v>
      </c>
      <c r="K213" s="34">
        <f t="shared" si="21"/>
        <v>313.02</v>
      </c>
      <c r="L213" s="14"/>
    </row>
    <row r="214" ht="10.5" spans="1:10">
      <c r="A214" s="2"/>
      <c r="I214" s="31" t="s">
        <v>221</v>
      </c>
      <c r="J214" s="32">
        <f>SUM(J141,J144,J147,J150,J153,J156,J159,J162,J165,J168,J171,J174,J177,J180,J183,J186,J189,J192,J195,J198,J201,J204,J207,J210,J213)</f>
        <v>10848.33</v>
      </c>
    </row>
    <row r="215" ht="10.5" spans="1:10">
      <c r="A215" s="2" t="s">
        <v>22</v>
      </c>
      <c r="D215" s="2" t="s">
        <v>23</v>
      </c>
      <c r="I215" s="33"/>
      <c r="J215" s="32"/>
    </row>
    <row r="216" spans="1:1">
      <c r="A216" s="2"/>
    </row>
    <row r="217" spans="1:1">
      <c r="A217" s="2"/>
    </row>
    <row r="218" spans="1:4">
      <c r="A218" s="2" t="s">
        <v>25</v>
      </c>
      <c r="D218" s="2" t="s">
        <v>26</v>
      </c>
    </row>
    <row r="219" spans="1:4">
      <c r="A219" s="1" t="s">
        <v>28</v>
      </c>
      <c r="D219" s="1" t="s">
        <v>29</v>
      </c>
    </row>
    <row r="226" spans="1:1">
      <c r="A226" s="2" t="s">
        <v>0</v>
      </c>
    </row>
    <row r="227" spans="1:1">
      <c r="A227" s="2" t="s">
        <v>1</v>
      </c>
    </row>
    <row r="229" spans="1:12">
      <c r="A229" s="3" t="s">
        <v>2</v>
      </c>
      <c r="B229" s="3" t="s">
        <v>34</v>
      </c>
      <c r="C229" s="3" t="s">
        <v>4</v>
      </c>
      <c r="D229" s="3" t="s">
        <v>5</v>
      </c>
      <c r="E229" s="3" t="s">
        <v>181</v>
      </c>
      <c r="F229" s="3" t="s">
        <v>7</v>
      </c>
      <c r="G229" s="4" t="s">
        <v>8</v>
      </c>
      <c r="H229" s="5"/>
      <c r="I229" s="5"/>
      <c r="J229" s="22"/>
      <c r="K229" s="3" t="s">
        <v>9</v>
      </c>
      <c r="L229" s="3" t="s">
        <v>10</v>
      </c>
    </row>
    <row r="230" spans="1:12">
      <c r="A230" s="6"/>
      <c r="B230" s="6"/>
      <c r="C230" s="6"/>
      <c r="D230" s="6"/>
      <c r="E230" s="6"/>
      <c r="F230" s="6"/>
      <c r="G230" s="3" t="s">
        <v>11</v>
      </c>
      <c r="H230" s="3" t="s">
        <v>12</v>
      </c>
      <c r="I230" s="3" t="s">
        <v>13</v>
      </c>
      <c r="J230" s="3" t="s">
        <v>14</v>
      </c>
      <c r="K230" s="6"/>
      <c r="L230" s="6"/>
    </row>
    <row r="231" spans="1:1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</row>
    <row r="232" spans="1:12">
      <c r="A232" s="8">
        <v>45832</v>
      </c>
      <c r="B232" s="9">
        <v>21121</v>
      </c>
      <c r="C232" s="10" t="s">
        <v>247</v>
      </c>
      <c r="D232" s="11" t="s">
        <v>183</v>
      </c>
      <c r="E232" s="3">
        <v>261456</v>
      </c>
      <c r="F232" s="12"/>
      <c r="G232" s="13" t="s">
        <v>155</v>
      </c>
      <c r="H232" s="13"/>
      <c r="I232" s="23"/>
      <c r="J232" s="24">
        <v>350</v>
      </c>
      <c r="K232" s="25">
        <f t="shared" ref="K232:K295" si="22">J232+F232</f>
        <v>350</v>
      </c>
      <c r="L232" s="8">
        <v>45831</v>
      </c>
    </row>
    <row r="233" spans="1:12">
      <c r="A233" s="14"/>
      <c r="B233" s="15"/>
      <c r="C233" s="16"/>
      <c r="D233" s="17" t="s">
        <v>184</v>
      </c>
      <c r="E233" s="7"/>
      <c r="F233" s="18"/>
      <c r="G233" s="19" t="s">
        <v>155</v>
      </c>
      <c r="H233" s="19"/>
      <c r="I233" s="26"/>
      <c r="J233" s="24">
        <v>-69.98</v>
      </c>
      <c r="K233" s="25">
        <f t="shared" si="22"/>
        <v>-69.98</v>
      </c>
      <c r="L233" s="14"/>
    </row>
    <row r="234" spans="1:12">
      <c r="A234" s="20" t="s">
        <v>185</v>
      </c>
      <c r="B234" s="21"/>
      <c r="C234" s="21"/>
      <c r="D234" s="21"/>
      <c r="E234" s="21"/>
      <c r="F234" s="21"/>
      <c r="G234" s="21"/>
      <c r="H234" s="21"/>
      <c r="I234" s="27"/>
      <c r="J234" s="28">
        <f>SUM(J232:J233)</f>
        <v>280.02</v>
      </c>
      <c r="K234" s="34">
        <f t="shared" si="22"/>
        <v>280.02</v>
      </c>
      <c r="L234" s="14"/>
    </row>
    <row r="235" spans="1:12">
      <c r="A235" s="8">
        <v>45832</v>
      </c>
      <c r="B235" s="9">
        <v>21121</v>
      </c>
      <c r="C235" s="10" t="s">
        <v>248</v>
      </c>
      <c r="D235" s="11" t="s">
        <v>183</v>
      </c>
      <c r="E235" s="3">
        <v>261353</v>
      </c>
      <c r="F235" s="12"/>
      <c r="G235" s="13" t="s">
        <v>155</v>
      </c>
      <c r="H235" s="13"/>
      <c r="I235" s="23"/>
      <c r="J235" s="24">
        <v>1083.5</v>
      </c>
      <c r="K235" s="25">
        <f t="shared" si="22"/>
        <v>1083.5</v>
      </c>
      <c r="L235" s="8">
        <v>45831</v>
      </c>
    </row>
    <row r="236" spans="1:12">
      <c r="A236" s="14"/>
      <c r="B236" s="15"/>
      <c r="C236" s="16"/>
      <c r="D236" s="17" t="s">
        <v>184</v>
      </c>
      <c r="E236" s="7"/>
      <c r="F236" s="18"/>
      <c r="G236" s="19" t="s">
        <v>155</v>
      </c>
      <c r="H236" s="19"/>
      <c r="I236" s="26"/>
      <c r="J236" s="24">
        <v>-216.63</v>
      </c>
      <c r="K236" s="25">
        <f t="shared" si="22"/>
        <v>-216.63</v>
      </c>
      <c r="L236" s="14"/>
    </row>
    <row r="237" spans="1:12">
      <c r="A237" s="20" t="s">
        <v>185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866.87</v>
      </c>
      <c r="K237" s="34">
        <f t="shared" si="22"/>
        <v>866.87</v>
      </c>
      <c r="L237" s="14"/>
    </row>
    <row r="238" spans="1:12">
      <c r="A238" s="8">
        <v>45832</v>
      </c>
      <c r="B238" s="9">
        <v>21121</v>
      </c>
      <c r="C238" s="10" t="s">
        <v>249</v>
      </c>
      <c r="D238" s="11" t="s">
        <v>183</v>
      </c>
      <c r="E238" s="3">
        <v>261233</v>
      </c>
      <c r="F238" s="12"/>
      <c r="G238" s="13" t="s">
        <v>155</v>
      </c>
      <c r="H238" s="13"/>
      <c r="I238" s="23"/>
      <c r="J238" s="24">
        <v>1083.5</v>
      </c>
      <c r="K238" s="25">
        <f t="shared" si="22"/>
        <v>1083.5</v>
      </c>
      <c r="L238" s="8">
        <v>45831</v>
      </c>
    </row>
    <row r="239" spans="1:12">
      <c r="A239" s="14"/>
      <c r="B239" s="15"/>
      <c r="C239" s="16"/>
      <c r="D239" s="17" t="s">
        <v>184</v>
      </c>
      <c r="E239" s="7"/>
      <c r="F239" s="18"/>
      <c r="G239" s="19" t="s">
        <v>155</v>
      </c>
      <c r="H239" s="19"/>
      <c r="I239" s="26"/>
      <c r="J239" s="24">
        <v>-218.53</v>
      </c>
      <c r="K239" s="25">
        <f t="shared" si="22"/>
        <v>-218.53</v>
      </c>
      <c r="L239" s="14"/>
    </row>
    <row r="240" spans="1:12">
      <c r="A240" s="20" t="s">
        <v>185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864.97</v>
      </c>
      <c r="K240" s="34">
        <f t="shared" si="22"/>
        <v>864.97</v>
      </c>
      <c r="L240" s="14"/>
    </row>
    <row r="241" spans="1:12">
      <c r="A241" s="8">
        <v>45832</v>
      </c>
      <c r="B241" s="9">
        <v>21121</v>
      </c>
      <c r="C241" s="10" t="s">
        <v>250</v>
      </c>
      <c r="D241" s="11" t="s">
        <v>183</v>
      </c>
      <c r="E241" s="3">
        <v>261220</v>
      </c>
      <c r="F241" s="12"/>
      <c r="G241" s="13" t="s">
        <v>155</v>
      </c>
      <c r="H241" s="13"/>
      <c r="I241" s="23"/>
      <c r="J241" s="24">
        <v>541.75</v>
      </c>
      <c r="K241" s="25">
        <f t="shared" si="22"/>
        <v>541.75</v>
      </c>
      <c r="L241" s="8">
        <v>45831</v>
      </c>
    </row>
    <row r="242" spans="1:12">
      <c r="A242" s="14"/>
      <c r="B242" s="15"/>
      <c r="C242" s="16"/>
      <c r="D242" s="17" t="s">
        <v>184</v>
      </c>
      <c r="E242" s="7"/>
      <c r="F242" s="18"/>
      <c r="G242" s="19" t="s">
        <v>155</v>
      </c>
      <c r="H242" s="19"/>
      <c r="I242" s="26"/>
      <c r="J242" s="24">
        <v>-108.31</v>
      </c>
      <c r="K242" s="25">
        <f t="shared" si="22"/>
        <v>-108.31</v>
      </c>
      <c r="L242" s="14"/>
    </row>
    <row r="243" spans="1:12">
      <c r="A243" s="20" t="s">
        <v>185</v>
      </c>
      <c r="B243" s="21"/>
      <c r="C243" s="21"/>
      <c r="D243" s="21"/>
      <c r="E243" s="21"/>
      <c r="F243" s="21"/>
      <c r="G243" s="21"/>
      <c r="H243" s="21"/>
      <c r="I243" s="27"/>
      <c r="J243" s="28">
        <f>SUM(J241:J242)</f>
        <v>433.44</v>
      </c>
      <c r="K243" s="34">
        <f t="shared" si="22"/>
        <v>433.44</v>
      </c>
      <c r="L243" s="14"/>
    </row>
    <row r="244" spans="1:12">
      <c r="A244" s="8">
        <v>45832</v>
      </c>
      <c r="B244" s="9">
        <v>21121</v>
      </c>
      <c r="C244" s="10" t="s">
        <v>251</v>
      </c>
      <c r="D244" s="11" t="s">
        <v>183</v>
      </c>
      <c r="E244" s="3">
        <v>260870</v>
      </c>
      <c r="F244" s="12"/>
      <c r="G244" s="13" t="s">
        <v>155</v>
      </c>
      <c r="H244" s="13"/>
      <c r="I244" s="23"/>
      <c r="J244" s="24">
        <v>417</v>
      </c>
      <c r="K244" s="25">
        <f t="shared" si="22"/>
        <v>417</v>
      </c>
      <c r="L244" s="8">
        <v>45831</v>
      </c>
    </row>
    <row r="245" spans="1:12">
      <c r="A245" s="14"/>
      <c r="B245" s="15"/>
      <c r="C245" s="16"/>
      <c r="D245" s="17" t="s">
        <v>184</v>
      </c>
      <c r="E245" s="7"/>
      <c r="F245" s="18"/>
      <c r="G245" s="19" t="s">
        <v>155</v>
      </c>
      <c r="H245" s="19"/>
      <c r="I245" s="26"/>
      <c r="J245" s="24">
        <v>-628.87</v>
      </c>
      <c r="K245" s="25">
        <f t="shared" si="22"/>
        <v>-628.87</v>
      </c>
      <c r="L245" s="14"/>
    </row>
    <row r="246" spans="1:12">
      <c r="A246" s="20" t="s">
        <v>185</v>
      </c>
      <c r="B246" s="21"/>
      <c r="C246" s="21"/>
      <c r="D246" s="21"/>
      <c r="E246" s="21"/>
      <c r="F246" s="21"/>
      <c r="G246" s="21"/>
      <c r="H246" s="21"/>
      <c r="I246" s="27"/>
      <c r="J246" s="30">
        <f>SUM(J244:J245)</f>
        <v>-211.87</v>
      </c>
      <c r="K246" s="34">
        <f t="shared" si="22"/>
        <v>-211.87</v>
      </c>
      <c r="L246" s="14"/>
    </row>
    <row r="247" spans="1:12">
      <c r="A247" s="8">
        <v>45832</v>
      </c>
      <c r="B247" s="9">
        <v>21121</v>
      </c>
      <c r="C247" s="10" t="s">
        <v>252</v>
      </c>
      <c r="D247" s="11" t="s">
        <v>183</v>
      </c>
      <c r="E247" s="3">
        <v>261254</v>
      </c>
      <c r="F247" s="12"/>
      <c r="G247" s="13" t="s">
        <v>155</v>
      </c>
      <c r="H247" s="13"/>
      <c r="I247" s="23"/>
      <c r="J247" s="24">
        <v>197</v>
      </c>
      <c r="K247" s="25">
        <f t="shared" si="22"/>
        <v>197</v>
      </c>
      <c r="L247" s="8">
        <v>45831</v>
      </c>
    </row>
    <row r="248" spans="1:12">
      <c r="A248" s="14"/>
      <c r="B248" s="15"/>
      <c r="C248" s="16"/>
      <c r="D248" s="17" t="s">
        <v>184</v>
      </c>
      <c r="E248" s="7"/>
      <c r="F248" s="18"/>
      <c r="G248" s="19" t="s">
        <v>155</v>
      </c>
      <c r="H248" s="19"/>
      <c r="I248" s="26"/>
      <c r="J248" s="24">
        <v>-40.22</v>
      </c>
      <c r="K248" s="25">
        <f t="shared" si="22"/>
        <v>-40.22</v>
      </c>
      <c r="L248" s="14"/>
    </row>
    <row r="249" spans="1:12">
      <c r="A249" s="20" t="s">
        <v>185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156.78</v>
      </c>
      <c r="K249" s="34">
        <f t="shared" si="22"/>
        <v>156.78</v>
      </c>
      <c r="L249" s="14"/>
    </row>
    <row r="250" spans="1:12">
      <c r="A250" s="8">
        <v>45832</v>
      </c>
      <c r="B250" s="9">
        <v>21121</v>
      </c>
      <c r="C250" s="10" t="s">
        <v>253</v>
      </c>
      <c r="D250" s="11" t="s">
        <v>183</v>
      </c>
      <c r="E250" s="3">
        <v>261248</v>
      </c>
      <c r="F250" s="12"/>
      <c r="G250" s="13" t="s">
        <v>155</v>
      </c>
      <c r="H250" s="13"/>
      <c r="I250" s="23"/>
      <c r="J250" s="24">
        <v>1100</v>
      </c>
      <c r="K250" s="25">
        <f t="shared" si="22"/>
        <v>1100</v>
      </c>
      <c r="L250" s="8">
        <v>45831</v>
      </c>
    </row>
    <row r="251" spans="1:12">
      <c r="A251" s="14"/>
      <c r="B251" s="15"/>
      <c r="C251" s="16"/>
      <c r="D251" s="17" t="s">
        <v>184</v>
      </c>
      <c r="E251" s="7"/>
      <c r="F251" s="18"/>
      <c r="G251" s="19" t="s">
        <v>155</v>
      </c>
      <c r="H251" s="19"/>
      <c r="I251" s="26"/>
      <c r="J251" s="24">
        <v>-219.92</v>
      </c>
      <c r="K251" s="25">
        <f t="shared" si="22"/>
        <v>-219.92</v>
      </c>
      <c r="L251" s="14"/>
    </row>
    <row r="252" spans="1:12">
      <c r="A252" s="20" t="s">
        <v>185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880.08</v>
      </c>
      <c r="K252" s="34">
        <f t="shared" si="22"/>
        <v>880.08</v>
      </c>
      <c r="L252" s="14"/>
    </row>
    <row r="253" spans="1:12">
      <c r="A253" s="8">
        <v>45832</v>
      </c>
      <c r="B253" s="9">
        <v>21121</v>
      </c>
      <c r="C253" s="10" t="s">
        <v>254</v>
      </c>
      <c r="D253" s="11" t="s">
        <v>183</v>
      </c>
      <c r="E253" s="3">
        <v>261369</v>
      </c>
      <c r="F253" s="12"/>
      <c r="G253" s="13" t="s">
        <v>155</v>
      </c>
      <c r="H253" s="13"/>
      <c r="I253" s="23"/>
      <c r="J253" s="24">
        <v>197</v>
      </c>
      <c r="K253" s="25">
        <f t="shared" si="22"/>
        <v>197</v>
      </c>
      <c r="L253" s="8">
        <v>45831</v>
      </c>
    </row>
    <row r="254" spans="1:12">
      <c r="A254" s="14"/>
      <c r="B254" s="15"/>
      <c r="C254" s="16"/>
      <c r="D254" s="17" t="s">
        <v>184</v>
      </c>
      <c r="E254" s="7"/>
      <c r="F254" s="18"/>
      <c r="G254" s="19" t="s">
        <v>155</v>
      </c>
      <c r="H254" s="19"/>
      <c r="I254" s="26"/>
      <c r="J254" s="24">
        <v>-39.37</v>
      </c>
      <c r="K254" s="25">
        <f t="shared" si="22"/>
        <v>-39.37</v>
      </c>
      <c r="L254" s="14"/>
    </row>
    <row r="255" spans="1:12">
      <c r="A255" s="20" t="s">
        <v>185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157.63</v>
      </c>
      <c r="K255" s="34">
        <f t="shared" si="22"/>
        <v>157.63</v>
      </c>
      <c r="L255" s="14"/>
    </row>
    <row r="256" spans="1:12">
      <c r="A256" s="8">
        <v>45832</v>
      </c>
      <c r="B256" s="9">
        <v>21121</v>
      </c>
      <c r="C256" s="10" t="s">
        <v>255</v>
      </c>
      <c r="D256" s="11" t="s">
        <v>183</v>
      </c>
      <c r="E256" s="3">
        <v>260321</v>
      </c>
      <c r="F256" s="12"/>
      <c r="G256" s="13" t="s">
        <v>155</v>
      </c>
      <c r="H256" s="13"/>
      <c r="I256" s="23"/>
      <c r="J256" s="24">
        <v>1065.91</v>
      </c>
      <c r="K256" s="25">
        <f t="shared" si="22"/>
        <v>1065.91</v>
      </c>
      <c r="L256" s="8">
        <v>45831</v>
      </c>
    </row>
    <row r="257" spans="1:12">
      <c r="A257" s="14"/>
      <c r="B257" s="15"/>
      <c r="C257" s="16"/>
      <c r="D257" s="17" t="s">
        <v>184</v>
      </c>
      <c r="E257" s="7"/>
      <c r="F257" s="18"/>
      <c r="G257" s="19" t="s">
        <v>155</v>
      </c>
      <c r="H257" s="19"/>
      <c r="I257" s="26"/>
      <c r="J257" s="24">
        <v>-228.76</v>
      </c>
      <c r="K257" s="25">
        <f t="shared" si="22"/>
        <v>-228.76</v>
      </c>
      <c r="L257" s="14"/>
    </row>
    <row r="258" spans="1:12">
      <c r="A258" s="20" t="s">
        <v>185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837.15</v>
      </c>
      <c r="K258" s="34">
        <f t="shared" si="22"/>
        <v>837.15</v>
      </c>
      <c r="L258" s="14"/>
    </row>
    <row r="259" spans="1:12">
      <c r="A259" s="8">
        <v>45832</v>
      </c>
      <c r="B259" s="9">
        <v>21121</v>
      </c>
      <c r="C259" s="29" t="s">
        <v>205</v>
      </c>
      <c r="D259" s="11" t="s">
        <v>183</v>
      </c>
      <c r="E259" s="3"/>
      <c r="F259" s="12"/>
      <c r="G259" s="13" t="s">
        <v>155</v>
      </c>
      <c r="H259" s="13"/>
      <c r="I259" s="23"/>
      <c r="J259" s="24">
        <v>-54.24</v>
      </c>
      <c r="K259" s="25">
        <f t="shared" si="22"/>
        <v>-54.24</v>
      </c>
      <c r="L259" s="8">
        <v>45831</v>
      </c>
    </row>
    <row r="260" spans="1:12">
      <c r="A260" s="14"/>
      <c r="B260" s="15"/>
      <c r="C260" s="16"/>
      <c r="D260" s="17" t="s">
        <v>184</v>
      </c>
      <c r="E260" s="7"/>
      <c r="F260" s="18"/>
      <c r="G260" s="19" t="s">
        <v>155</v>
      </c>
      <c r="H260" s="19"/>
      <c r="I260" s="26"/>
      <c r="J260" s="24">
        <v>0</v>
      </c>
      <c r="K260" s="25">
        <f t="shared" si="22"/>
        <v>0</v>
      </c>
      <c r="L260" s="14"/>
    </row>
    <row r="261" spans="1:12">
      <c r="A261" s="20" t="s">
        <v>185</v>
      </c>
      <c r="B261" s="21"/>
      <c r="C261" s="21"/>
      <c r="D261" s="21"/>
      <c r="E261" s="21"/>
      <c r="F261" s="21"/>
      <c r="G261" s="21"/>
      <c r="H261" s="21"/>
      <c r="I261" s="27"/>
      <c r="J261" s="30">
        <f>SUM(J259:J260)</f>
        <v>-54.24</v>
      </c>
      <c r="K261" s="34">
        <f t="shared" si="22"/>
        <v>-54.24</v>
      </c>
      <c r="L261" s="14"/>
    </row>
    <row r="262" spans="1:12">
      <c r="A262" s="8">
        <v>45832</v>
      </c>
      <c r="B262" s="9">
        <v>21121</v>
      </c>
      <c r="C262" s="10" t="s">
        <v>256</v>
      </c>
      <c r="D262" s="11" t="s">
        <v>183</v>
      </c>
      <c r="E262" s="3">
        <v>260375</v>
      </c>
      <c r="F262" s="12"/>
      <c r="G262" s="13" t="s">
        <v>155</v>
      </c>
      <c r="H262" s="13"/>
      <c r="I262" s="23"/>
      <c r="J262" s="24">
        <v>387.6</v>
      </c>
      <c r="K262" s="25">
        <f t="shared" si="22"/>
        <v>387.6</v>
      </c>
      <c r="L262" s="8">
        <v>45831</v>
      </c>
    </row>
    <row r="263" spans="1:12">
      <c r="A263" s="14"/>
      <c r="B263" s="15"/>
      <c r="C263" s="16"/>
      <c r="D263" s="17" t="s">
        <v>184</v>
      </c>
      <c r="E263" s="7"/>
      <c r="F263" s="18"/>
      <c r="G263" s="19" t="s">
        <v>155</v>
      </c>
      <c r="H263" s="19"/>
      <c r="I263" s="26"/>
      <c r="J263" s="24">
        <v>-104.6</v>
      </c>
      <c r="K263" s="25">
        <f t="shared" si="22"/>
        <v>-104.6</v>
      </c>
      <c r="L263" s="14"/>
    </row>
    <row r="264" spans="1:12">
      <c r="A264" s="20" t="s">
        <v>185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283</v>
      </c>
      <c r="K264" s="34">
        <f t="shared" si="22"/>
        <v>283</v>
      </c>
      <c r="L264" s="14"/>
    </row>
    <row r="265" spans="1:12">
      <c r="A265" s="8">
        <v>45832</v>
      </c>
      <c r="B265" s="9">
        <v>21121</v>
      </c>
      <c r="C265" s="10" t="s">
        <v>257</v>
      </c>
      <c r="D265" s="11" t="s">
        <v>183</v>
      </c>
      <c r="E265" s="3">
        <v>261239</v>
      </c>
      <c r="F265" s="12"/>
      <c r="G265" s="13" t="s">
        <v>155</v>
      </c>
      <c r="H265" s="13"/>
      <c r="I265" s="23"/>
      <c r="J265" s="24">
        <v>197</v>
      </c>
      <c r="K265" s="25">
        <f t="shared" si="22"/>
        <v>197</v>
      </c>
      <c r="L265" s="8">
        <v>45831</v>
      </c>
    </row>
    <row r="266" spans="1:12">
      <c r="A266" s="14"/>
      <c r="B266" s="15"/>
      <c r="C266" s="16"/>
      <c r="D266" s="17" t="s">
        <v>184</v>
      </c>
      <c r="E266" s="7"/>
      <c r="F266" s="18"/>
      <c r="G266" s="19" t="s">
        <v>155</v>
      </c>
      <c r="H266" s="19"/>
      <c r="I266" s="26"/>
      <c r="J266" s="24">
        <v>-47.68</v>
      </c>
      <c r="K266" s="25">
        <f t="shared" si="22"/>
        <v>-47.68</v>
      </c>
      <c r="L266" s="14"/>
    </row>
    <row r="267" spans="1:12">
      <c r="A267" s="20" t="s">
        <v>185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149.32</v>
      </c>
      <c r="K267" s="34">
        <f t="shared" si="22"/>
        <v>149.32</v>
      </c>
      <c r="L267" s="14"/>
    </row>
    <row r="268" spans="1:12">
      <c r="A268" s="8">
        <v>45832</v>
      </c>
      <c r="B268" s="9">
        <v>21121</v>
      </c>
      <c r="C268" s="10" t="s">
        <v>258</v>
      </c>
      <c r="D268" s="11" t="s">
        <v>183</v>
      </c>
      <c r="E268" s="3">
        <v>261247</v>
      </c>
      <c r="F268" s="12"/>
      <c r="G268" s="13" t="s">
        <v>155</v>
      </c>
      <c r="H268" s="13"/>
      <c r="I268" s="23"/>
      <c r="J268" s="24">
        <v>550</v>
      </c>
      <c r="K268" s="25">
        <f t="shared" si="22"/>
        <v>550</v>
      </c>
      <c r="L268" s="8">
        <v>45831</v>
      </c>
    </row>
    <row r="269" spans="1:12">
      <c r="A269" s="14"/>
      <c r="B269" s="15"/>
      <c r="C269" s="16"/>
      <c r="D269" s="17" t="s">
        <v>184</v>
      </c>
      <c r="E269" s="7"/>
      <c r="F269" s="18"/>
      <c r="G269" s="19" t="s">
        <v>155</v>
      </c>
      <c r="H269" s="19"/>
      <c r="I269" s="26"/>
      <c r="J269" s="24">
        <v>-109.97</v>
      </c>
      <c r="K269" s="25">
        <f t="shared" si="22"/>
        <v>-109.97</v>
      </c>
      <c r="L269" s="14"/>
    </row>
    <row r="270" spans="1:12">
      <c r="A270" s="20" t="s">
        <v>185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440.03</v>
      </c>
      <c r="K270" s="34">
        <f t="shared" si="22"/>
        <v>440.03</v>
      </c>
      <c r="L270" s="14"/>
    </row>
    <row r="271" spans="1:12">
      <c r="A271" s="8">
        <v>45832</v>
      </c>
      <c r="B271" s="9">
        <v>21121</v>
      </c>
      <c r="C271" s="10" t="s">
        <v>259</v>
      </c>
      <c r="D271" s="11" t="s">
        <v>183</v>
      </c>
      <c r="E271" s="3">
        <v>261244</v>
      </c>
      <c r="F271" s="12"/>
      <c r="G271" s="13" t="s">
        <v>155</v>
      </c>
      <c r="H271" s="13"/>
      <c r="I271" s="23"/>
      <c r="J271" s="24">
        <v>1100</v>
      </c>
      <c r="K271" s="25">
        <f t="shared" si="22"/>
        <v>1100</v>
      </c>
      <c r="L271" s="8">
        <v>45831</v>
      </c>
    </row>
    <row r="272" spans="1:12">
      <c r="A272" s="14"/>
      <c r="B272" s="15"/>
      <c r="C272" s="16"/>
      <c r="D272" s="17" t="s">
        <v>184</v>
      </c>
      <c r="E272" s="7"/>
      <c r="F272" s="18"/>
      <c r="G272" s="19" t="s">
        <v>155</v>
      </c>
      <c r="H272" s="19"/>
      <c r="I272" s="26"/>
      <c r="J272" s="24">
        <v>-232.26</v>
      </c>
      <c r="K272" s="25">
        <f t="shared" si="22"/>
        <v>-232.26</v>
      </c>
      <c r="L272" s="14"/>
    </row>
    <row r="273" spans="1:12">
      <c r="A273" s="20" t="s">
        <v>185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867.74</v>
      </c>
      <c r="K273" s="34">
        <f t="shared" si="22"/>
        <v>867.74</v>
      </c>
      <c r="L273" s="14"/>
    </row>
    <row r="274" spans="1:12">
      <c r="A274" s="8">
        <v>45832</v>
      </c>
      <c r="B274" s="9">
        <v>21121</v>
      </c>
      <c r="C274" s="10" t="s">
        <v>260</v>
      </c>
      <c r="D274" s="11" t="s">
        <v>183</v>
      </c>
      <c r="E274" s="3">
        <v>260935</v>
      </c>
      <c r="F274" s="12"/>
      <c r="G274" s="13" t="s">
        <v>155</v>
      </c>
      <c r="H274" s="13"/>
      <c r="I274" s="23"/>
      <c r="J274" s="24">
        <v>1100</v>
      </c>
      <c r="K274" s="25">
        <f t="shared" si="22"/>
        <v>1100</v>
      </c>
      <c r="L274" s="8">
        <v>45831</v>
      </c>
    </row>
    <row r="275" spans="1:12">
      <c r="A275" s="14"/>
      <c r="B275" s="15"/>
      <c r="C275" s="16"/>
      <c r="D275" s="17" t="s">
        <v>184</v>
      </c>
      <c r="E275" s="7"/>
      <c r="F275" s="18"/>
      <c r="G275" s="19" t="s">
        <v>155</v>
      </c>
      <c r="H275" s="19"/>
      <c r="I275" s="26"/>
      <c r="J275" s="24">
        <v>-223.72</v>
      </c>
      <c r="K275" s="25">
        <f t="shared" si="22"/>
        <v>-223.72</v>
      </c>
      <c r="L275" s="14"/>
    </row>
    <row r="276" spans="1:12">
      <c r="A276" s="20" t="s">
        <v>185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876.28</v>
      </c>
      <c r="K276" s="34">
        <f t="shared" si="22"/>
        <v>876.28</v>
      </c>
      <c r="L276" s="14"/>
    </row>
    <row r="277" spans="1:12">
      <c r="A277" s="8">
        <v>45832</v>
      </c>
      <c r="B277" s="9">
        <v>21121</v>
      </c>
      <c r="C277" s="10" t="s">
        <v>261</v>
      </c>
      <c r="D277" s="11" t="s">
        <v>183</v>
      </c>
      <c r="E277" s="3">
        <v>260322</v>
      </c>
      <c r="F277" s="12"/>
      <c r="G277" s="13" t="s">
        <v>155</v>
      </c>
      <c r="H277" s="13"/>
      <c r="I277" s="23"/>
      <c r="J277" s="24">
        <v>1310.55</v>
      </c>
      <c r="K277" s="25">
        <f t="shared" si="22"/>
        <v>1310.55</v>
      </c>
      <c r="L277" s="8">
        <v>45831</v>
      </c>
    </row>
    <row r="278" spans="1:12">
      <c r="A278" s="14"/>
      <c r="B278" s="15"/>
      <c r="C278" s="16"/>
      <c r="D278" s="17" t="s">
        <v>184</v>
      </c>
      <c r="E278" s="7"/>
      <c r="F278" s="18"/>
      <c r="G278" s="19" t="s">
        <v>155</v>
      </c>
      <c r="H278" s="19"/>
      <c r="I278" s="26"/>
      <c r="J278" s="24">
        <v>-1374.04</v>
      </c>
      <c r="K278" s="25">
        <f t="shared" si="22"/>
        <v>-1374.04</v>
      </c>
      <c r="L278" s="14"/>
    </row>
    <row r="279" spans="1:12">
      <c r="A279" s="20" t="s">
        <v>185</v>
      </c>
      <c r="B279" s="21"/>
      <c r="C279" s="21"/>
      <c r="D279" s="21"/>
      <c r="E279" s="21"/>
      <c r="F279" s="21"/>
      <c r="G279" s="21"/>
      <c r="H279" s="21"/>
      <c r="I279" s="27"/>
      <c r="J279" s="30">
        <f>SUM(J277:J278)</f>
        <v>-63.49</v>
      </c>
      <c r="K279" s="34">
        <f t="shared" si="22"/>
        <v>-63.49</v>
      </c>
      <c r="L279" s="14"/>
    </row>
    <row r="280" spans="1:12">
      <c r="A280" s="8">
        <v>45832</v>
      </c>
      <c r="B280" s="9">
        <v>21121</v>
      </c>
      <c r="C280" s="10" t="s">
        <v>262</v>
      </c>
      <c r="D280" s="11" t="s">
        <v>183</v>
      </c>
      <c r="E280" s="3">
        <v>260617</v>
      </c>
      <c r="F280" s="12"/>
      <c r="G280" s="13" t="s">
        <v>155</v>
      </c>
      <c r="H280" s="13"/>
      <c r="I280" s="23"/>
      <c r="J280" s="24">
        <v>200</v>
      </c>
      <c r="K280" s="25">
        <f t="shared" si="22"/>
        <v>200</v>
      </c>
      <c r="L280" s="8">
        <v>45831</v>
      </c>
    </row>
    <row r="281" spans="1:12">
      <c r="A281" s="14"/>
      <c r="B281" s="15"/>
      <c r="C281" s="16"/>
      <c r="D281" s="17" t="s">
        <v>184</v>
      </c>
      <c r="E281" s="7"/>
      <c r="F281" s="18"/>
      <c r="G281" s="19" t="s">
        <v>155</v>
      </c>
      <c r="H281" s="19"/>
      <c r="I281" s="26"/>
      <c r="J281" s="24">
        <v>-48.4</v>
      </c>
      <c r="K281" s="25">
        <f t="shared" si="22"/>
        <v>-48.4</v>
      </c>
      <c r="L281" s="14"/>
    </row>
    <row r="282" spans="1:12">
      <c r="A282" s="20" t="s">
        <v>185</v>
      </c>
      <c r="B282" s="21"/>
      <c r="C282" s="21"/>
      <c r="D282" s="21"/>
      <c r="E282" s="21"/>
      <c r="F282" s="21"/>
      <c r="G282" s="21"/>
      <c r="H282" s="21"/>
      <c r="I282" s="27"/>
      <c r="J282" s="28">
        <f>SUM(J280:J281)</f>
        <v>151.6</v>
      </c>
      <c r="K282" s="34">
        <f t="shared" si="22"/>
        <v>151.6</v>
      </c>
      <c r="L282" s="14"/>
    </row>
    <row r="283" spans="1:12">
      <c r="A283" s="8">
        <v>45832</v>
      </c>
      <c r="B283" s="9">
        <v>21121</v>
      </c>
      <c r="C283" s="10" t="s">
        <v>263</v>
      </c>
      <c r="D283" s="11" t="s">
        <v>183</v>
      </c>
      <c r="E283" s="3">
        <v>260986</v>
      </c>
      <c r="F283" s="12"/>
      <c r="G283" s="13" t="s">
        <v>155</v>
      </c>
      <c r="H283" s="13"/>
      <c r="I283" s="23"/>
      <c r="J283" s="24">
        <v>200</v>
      </c>
      <c r="K283" s="25">
        <f t="shared" si="22"/>
        <v>200</v>
      </c>
      <c r="L283" s="8">
        <v>45831</v>
      </c>
    </row>
    <row r="284" spans="1:12">
      <c r="A284" s="14"/>
      <c r="B284" s="15"/>
      <c r="C284" s="16"/>
      <c r="D284" s="17" t="s">
        <v>184</v>
      </c>
      <c r="E284" s="7"/>
      <c r="F284" s="18"/>
      <c r="G284" s="19" t="s">
        <v>155</v>
      </c>
      <c r="H284" s="19"/>
      <c r="I284" s="26"/>
      <c r="J284" s="24">
        <v>-39.99</v>
      </c>
      <c r="K284" s="25">
        <f t="shared" si="22"/>
        <v>-39.99</v>
      </c>
      <c r="L284" s="14"/>
    </row>
    <row r="285" spans="1:12">
      <c r="A285" s="20" t="s">
        <v>185</v>
      </c>
      <c r="B285" s="21"/>
      <c r="C285" s="21"/>
      <c r="D285" s="21"/>
      <c r="E285" s="21"/>
      <c r="F285" s="21"/>
      <c r="G285" s="21"/>
      <c r="H285" s="21"/>
      <c r="I285" s="27"/>
      <c r="J285" s="28">
        <f>SUM(J283:J284)</f>
        <v>160.01</v>
      </c>
      <c r="K285" s="34">
        <f t="shared" si="22"/>
        <v>160.01</v>
      </c>
      <c r="L285" s="14"/>
    </row>
    <row r="286" spans="1:12">
      <c r="A286" s="8">
        <v>45832</v>
      </c>
      <c r="B286" s="9">
        <v>21121</v>
      </c>
      <c r="C286" s="10" t="s">
        <v>264</v>
      </c>
      <c r="D286" s="11" t="s">
        <v>183</v>
      </c>
      <c r="E286" s="3">
        <v>259476</v>
      </c>
      <c r="F286" s="12"/>
      <c r="G286" s="13" t="s">
        <v>155</v>
      </c>
      <c r="H286" s="13"/>
      <c r="I286" s="23"/>
      <c r="J286" s="24">
        <v>400</v>
      </c>
      <c r="K286" s="25">
        <f t="shared" si="22"/>
        <v>400</v>
      </c>
      <c r="L286" s="8">
        <v>45831</v>
      </c>
    </row>
    <row r="287" spans="1:12">
      <c r="A287" s="14"/>
      <c r="B287" s="15"/>
      <c r="C287" s="16"/>
      <c r="D287" s="17" t="s">
        <v>184</v>
      </c>
      <c r="E287" s="7"/>
      <c r="F287" s="18"/>
      <c r="G287" s="19" t="s">
        <v>155</v>
      </c>
      <c r="H287" s="19"/>
      <c r="I287" s="26"/>
      <c r="J287" s="24">
        <v>-87.16</v>
      </c>
      <c r="K287" s="25">
        <f t="shared" si="22"/>
        <v>-87.16</v>
      </c>
      <c r="L287" s="14"/>
    </row>
    <row r="288" spans="1:12">
      <c r="A288" s="20" t="s">
        <v>185</v>
      </c>
      <c r="B288" s="21"/>
      <c r="C288" s="21"/>
      <c r="D288" s="21"/>
      <c r="E288" s="21"/>
      <c r="F288" s="21"/>
      <c r="G288" s="21"/>
      <c r="H288" s="21"/>
      <c r="I288" s="27"/>
      <c r="J288" s="28">
        <f>SUM(J286:J287)</f>
        <v>312.84</v>
      </c>
      <c r="K288" s="34">
        <f t="shared" si="22"/>
        <v>312.84</v>
      </c>
      <c r="L288" s="14"/>
    </row>
    <row r="289" spans="1:12">
      <c r="A289" s="8">
        <v>45832</v>
      </c>
      <c r="B289" s="9">
        <v>21121</v>
      </c>
      <c r="C289" s="10" t="s">
        <v>265</v>
      </c>
      <c r="D289" s="11" t="s">
        <v>183</v>
      </c>
      <c r="E289" s="3">
        <v>260615</v>
      </c>
      <c r="F289" s="12"/>
      <c r="G289" s="13" t="s">
        <v>155</v>
      </c>
      <c r="H289" s="13"/>
      <c r="I289" s="23"/>
      <c r="J289" s="24">
        <v>200</v>
      </c>
      <c r="K289" s="25">
        <f t="shared" si="22"/>
        <v>200</v>
      </c>
      <c r="L289" s="8">
        <v>45831</v>
      </c>
    </row>
    <row r="290" spans="1:12">
      <c r="A290" s="14"/>
      <c r="B290" s="15"/>
      <c r="C290" s="16"/>
      <c r="D290" s="17" t="s">
        <v>184</v>
      </c>
      <c r="E290" s="7"/>
      <c r="F290" s="18"/>
      <c r="G290" s="19" t="s">
        <v>155</v>
      </c>
      <c r="H290" s="19"/>
      <c r="I290" s="26"/>
      <c r="J290" s="24">
        <v>-39.99</v>
      </c>
      <c r="K290" s="25">
        <f t="shared" si="22"/>
        <v>-39.99</v>
      </c>
      <c r="L290" s="14"/>
    </row>
    <row r="291" spans="1:12">
      <c r="A291" s="20" t="s">
        <v>185</v>
      </c>
      <c r="B291" s="21"/>
      <c r="C291" s="21"/>
      <c r="D291" s="21"/>
      <c r="E291" s="21"/>
      <c r="F291" s="21"/>
      <c r="G291" s="21"/>
      <c r="H291" s="21"/>
      <c r="I291" s="27"/>
      <c r="J291" s="28">
        <f>SUM(J289:J290)</f>
        <v>160.01</v>
      </c>
      <c r="K291" s="34">
        <f t="shared" si="22"/>
        <v>160.01</v>
      </c>
      <c r="L291" s="14"/>
    </row>
    <row r="292" spans="1:12">
      <c r="A292" s="8">
        <v>45832</v>
      </c>
      <c r="B292" s="9">
        <v>21121</v>
      </c>
      <c r="C292" s="10" t="s">
        <v>266</v>
      </c>
      <c r="D292" s="11" t="s">
        <v>183</v>
      </c>
      <c r="E292" s="3">
        <v>260620</v>
      </c>
      <c r="F292" s="12"/>
      <c r="G292" s="13" t="s">
        <v>155</v>
      </c>
      <c r="H292" s="13"/>
      <c r="I292" s="23"/>
      <c r="J292" s="24">
        <v>200</v>
      </c>
      <c r="K292" s="25">
        <f t="shared" si="22"/>
        <v>200</v>
      </c>
      <c r="L292" s="8">
        <v>45831</v>
      </c>
    </row>
    <row r="293" spans="1:12">
      <c r="A293" s="14"/>
      <c r="B293" s="15"/>
      <c r="C293" s="16"/>
      <c r="D293" s="17" t="s">
        <v>184</v>
      </c>
      <c r="E293" s="7"/>
      <c r="F293" s="18"/>
      <c r="G293" s="19" t="s">
        <v>155</v>
      </c>
      <c r="H293" s="19"/>
      <c r="I293" s="26"/>
      <c r="J293" s="24">
        <v>-39.99</v>
      </c>
      <c r="K293" s="25">
        <f t="shared" si="22"/>
        <v>-39.99</v>
      </c>
      <c r="L293" s="14"/>
    </row>
    <row r="294" spans="1:12">
      <c r="A294" s="20" t="s">
        <v>185</v>
      </c>
      <c r="B294" s="21"/>
      <c r="C294" s="21"/>
      <c r="D294" s="21"/>
      <c r="E294" s="21"/>
      <c r="F294" s="21"/>
      <c r="G294" s="21"/>
      <c r="H294" s="21"/>
      <c r="I294" s="27"/>
      <c r="J294" s="28">
        <f>SUM(J292:J293)</f>
        <v>160.01</v>
      </c>
      <c r="K294" s="34">
        <f t="shared" si="22"/>
        <v>160.01</v>
      </c>
      <c r="L294" s="14"/>
    </row>
    <row r="295" spans="1:12">
      <c r="A295" s="8">
        <v>45832</v>
      </c>
      <c r="B295" s="9">
        <v>21121</v>
      </c>
      <c r="C295" s="10" t="s">
        <v>267</v>
      </c>
      <c r="D295" s="11" t="s">
        <v>183</v>
      </c>
      <c r="E295" s="3">
        <v>260808</v>
      </c>
      <c r="F295" s="12"/>
      <c r="G295" s="13" t="s">
        <v>155</v>
      </c>
      <c r="H295" s="13"/>
      <c r="I295" s="23"/>
      <c r="J295" s="24">
        <v>200</v>
      </c>
      <c r="K295" s="25">
        <f t="shared" si="22"/>
        <v>200</v>
      </c>
      <c r="L295" s="8">
        <v>45831</v>
      </c>
    </row>
    <row r="296" spans="1:12">
      <c r="A296" s="14"/>
      <c r="B296" s="15"/>
      <c r="C296" s="16"/>
      <c r="D296" s="17" t="s">
        <v>184</v>
      </c>
      <c r="E296" s="7"/>
      <c r="F296" s="18"/>
      <c r="G296" s="19" t="s">
        <v>155</v>
      </c>
      <c r="H296" s="19"/>
      <c r="I296" s="26"/>
      <c r="J296" s="24">
        <v>-39.99</v>
      </c>
      <c r="K296" s="25">
        <f t="shared" ref="K296:K324" si="23">J296+F296</f>
        <v>-39.99</v>
      </c>
      <c r="L296" s="14"/>
    </row>
    <row r="297" spans="1:12">
      <c r="A297" s="20" t="s">
        <v>185</v>
      </c>
      <c r="B297" s="21"/>
      <c r="C297" s="21"/>
      <c r="D297" s="21"/>
      <c r="E297" s="21"/>
      <c r="F297" s="21"/>
      <c r="G297" s="21"/>
      <c r="H297" s="21"/>
      <c r="I297" s="27"/>
      <c r="J297" s="28">
        <f>SUM(J295:J296)</f>
        <v>160.01</v>
      </c>
      <c r="K297" s="34">
        <f t="shared" si="23"/>
        <v>160.01</v>
      </c>
      <c r="L297" s="14"/>
    </row>
    <row r="298" spans="1:12">
      <c r="A298" s="8">
        <v>45832</v>
      </c>
      <c r="B298" s="9">
        <v>21121</v>
      </c>
      <c r="C298" s="10" t="s">
        <v>268</v>
      </c>
      <c r="D298" s="11" t="s">
        <v>183</v>
      </c>
      <c r="E298" s="3">
        <v>260934</v>
      </c>
      <c r="F298" s="12"/>
      <c r="G298" s="13" t="s">
        <v>155</v>
      </c>
      <c r="H298" s="13"/>
      <c r="I298" s="23"/>
      <c r="J298" s="24">
        <v>200</v>
      </c>
      <c r="K298" s="25">
        <f t="shared" si="23"/>
        <v>200</v>
      </c>
      <c r="L298" s="8">
        <v>45831</v>
      </c>
    </row>
    <row r="299" spans="1:12">
      <c r="A299" s="14"/>
      <c r="B299" s="15"/>
      <c r="C299" s="16"/>
      <c r="D299" s="17" t="s">
        <v>184</v>
      </c>
      <c r="E299" s="7"/>
      <c r="F299" s="18"/>
      <c r="G299" s="19" t="s">
        <v>155</v>
      </c>
      <c r="H299" s="19"/>
      <c r="I299" s="26"/>
      <c r="J299" s="24">
        <v>-48.4</v>
      </c>
      <c r="K299" s="25">
        <f t="shared" si="23"/>
        <v>-48.4</v>
      </c>
      <c r="L299" s="14"/>
    </row>
    <row r="300" spans="1:12">
      <c r="A300" s="20" t="s">
        <v>185</v>
      </c>
      <c r="B300" s="21"/>
      <c r="C300" s="21"/>
      <c r="D300" s="21"/>
      <c r="E300" s="21"/>
      <c r="F300" s="21"/>
      <c r="G300" s="21"/>
      <c r="H300" s="21"/>
      <c r="I300" s="27"/>
      <c r="J300" s="28">
        <f>SUM(J298:J299)</f>
        <v>151.6</v>
      </c>
      <c r="K300" s="34">
        <f t="shared" si="23"/>
        <v>151.6</v>
      </c>
      <c r="L300" s="14"/>
    </row>
    <row r="301" spans="1:12">
      <c r="A301" s="8">
        <v>45832</v>
      </c>
      <c r="B301" s="9">
        <v>21121</v>
      </c>
      <c r="C301" s="10" t="s">
        <v>269</v>
      </c>
      <c r="D301" s="11" t="s">
        <v>183</v>
      </c>
      <c r="E301" s="3">
        <v>260619</v>
      </c>
      <c r="F301" s="12"/>
      <c r="G301" s="13" t="s">
        <v>155</v>
      </c>
      <c r="H301" s="13"/>
      <c r="I301" s="23"/>
      <c r="J301" s="24">
        <v>350</v>
      </c>
      <c r="K301" s="25">
        <f t="shared" si="23"/>
        <v>350</v>
      </c>
      <c r="L301" s="8">
        <v>45831</v>
      </c>
    </row>
    <row r="302" spans="1:12">
      <c r="A302" s="14"/>
      <c r="B302" s="15"/>
      <c r="C302" s="16"/>
      <c r="D302" s="17" t="s">
        <v>184</v>
      </c>
      <c r="E302" s="7"/>
      <c r="F302" s="18"/>
      <c r="G302" s="19" t="s">
        <v>155</v>
      </c>
      <c r="H302" s="19"/>
      <c r="I302" s="26"/>
      <c r="J302" s="24">
        <v>-74.84</v>
      </c>
      <c r="K302" s="25">
        <f t="shared" si="23"/>
        <v>-74.84</v>
      </c>
      <c r="L302" s="14"/>
    </row>
    <row r="303" spans="1:12">
      <c r="A303" s="20" t="s">
        <v>185</v>
      </c>
      <c r="B303" s="21"/>
      <c r="C303" s="21"/>
      <c r="D303" s="21"/>
      <c r="E303" s="21"/>
      <c r="F303" s="21"/>
      <c r="G303" s="21"/>
      <c r="H303" s="21"/>
      <c r="I303" s="27"/>
      <c r="J303" s="28">
        <f>SUM(J301:J302)</f>
        <v>275.16</v>
      </c>
      <c r="K303" s="34">
        <f t="shared" si="23"/>
        <v>275.16</v>
      </c>
      <c r="L303" s="14"/>
    </row>
    <row r="304" spans="1:12">
      <c r="A304" s="8">
        <v>45832</v>
      </c>
      <c r="B304" s="9">
        <v>21121</v>
      </c>
      <c r="C304" s="10" t="s">
        <v>270</v>
      </c>
      <c r="D304" s="11" t="s">
        <v>183</v>
      </c>
      <c r="E304" s="3">
        <v>260613</v>
      </c>
      <c r="F304" s="12"/>
      <c r="G304" s="13" t="s">
        <v>155</v>
      </c>
      <c r="H304" s="13"/>
      <c r="I304" s="23"/>
      <c r="J304" s="24">
        <v>193.8</v>
      </c>
      <c r="K304" s="25">
        <f t="shared" si="23"/>
        <v>193.8</v>
      </c>
      <c r="L304" s="8">
        <v>45831</v>
      </c>
    </row>
    <row r="305" spans="1:12">
      <c r="A305" s="14"/>
      <c r="B305" s="15"/>
      <c r="C305" s="16"/>
      <c r="D305" s="17" t="s">
        <v>184</v>
      </c>
      <c r="E305" s="7"/>
      <c r="F305" s="18"/>
      <c r="G305" s="19" t="s">
        <v>155</v>
      </c>
      <c r="H305" s="19"/>
      <c r="I305" s="26"/>
      <c r="J305" s="24">
        <v>-41.44</v>
      </c>
      <c r="K305" s="25">
        <f t="shared" si="23"/>
        <v>-41.44</v>
      </c>
      <c r="L305" s="14"/>
    </row>
    <row r="306" spans="1:12">
      <c r="A306" s="20" t="s">
        <v>185</v>
      </c>
      <c r="B306" s="21"/>
      <c r="C306" s="21"/>
      <c r="D306" s="21"/>
      <c r="E306" s="21"/>
      <c r="F306" s="21"/>
      <c r="G306" s="21"/>
      <c r="H306" s="21"/>
      <c r="I306" s="27"/>
      <c r="J306" s="28">
        <f>SUM(J304:J305)</f>
        <v>152.36</v>
      </c>
      <c r="K306" s="34">
        <f t="shared" si="23"/>
        <v>152.36</v>
      </c>
      <c r="L306" s="14"/>
    </row>
    <row r="307" spans="1:12">
      <c r="A307" s="8">
        <v>45832</v>
      </c>
      <c r="B307" s="9">
        <v>21121</v>
      </c>
      <c r="C307" s="10" t="s">
        <v>271</v>
      </c>
      <c r="D307" s="11" t="s">
        <v>183</v>
      </c>
      <c r="E307" s="3">
        <v>260371</v>
      </c>
      <c r="F307" s="12"/>
      <c r="G307" s="13" t="s">
        <v>155</v>
      </c>
      <c r="H307" s="13"/>
      <c r="I307" s="23"/>
      <c r="J307" s="24">
        <v>1065.91</v>
      </c>
      <c r="K307" s="25">
        <f t="shared" si="23"/>
        <v>1065.91</v>
      </c>
      <c r="L307" s="8">
        <v>45831</v>
      </c>
    </row>
    <row r="308" spans="1:12">
      <c r="A308" s="14"/>
      <c r="B308" s="15"/>
      <c r="C308" s="16"/>
      <c r="D308" s="17" t="s">
        <v>184</v>
      </c>
      <c r="E308" s="7"/>
      <c r="F308" s="18"/>
      <c r="G308" s="19" t="s">
        <v>155</v>
      </c>
      <c r="H308" s="19"/>
      <c r="I308" s="26"/>
      <c r="J308" s="24">
        <v>-228.76</v>
      </c>
      <c r="K308" s="25">
        <f t="shared" si="23"/>
        <v>-228.76</v>
      </c>
      <c r="L308" s="14"/>
    </row>
    <row r="309" spans="1:12">
      <c r="A309" s="20" t="s">
        <v>185</v>
      </c>
      <c r="B309" s="21"/>
      <c r="C309" s="21"/>
      <c r="D309" s="21"/>
      <c r="E309" s="21"/>
      <c r="F309" s="21"/>
      <c r="G309" s="21"/>
      <c r="H309" s="21"/>
      <c r="I309" s="27"/>
      <c r="J309" s="28">
        <f>SUM(J307:J308)</f>
        <v>837.15</v>
      </c>
      <c r="K309" s="34">
        <f t="shared" si="23"/>
        <v>837.15</v>
      </c>
      <c r="L309" s="14"/>
    </row>
    <row r="310" spans="1:12">
      <c r="A310" s="8">
        <v>45832</v>
      </c>
      <c r="B310" s="9">
        <v>21121</v>
      </c>
      <c r="C310" s="10" t="s">
        <v>272</v>
      </c>
      <c r="D310" s="11" t="s">
        <v>183</v>
      </c>
      <c r="E310" s="3">
        <v>260377</v>
      </c>
      <c r="F310" s="12"/>
      <c r="G310" s="13" t="s">
        <v>155</v>
      </c>
      <c r="H310" s="13"/>
      <c r="I310" s="23"/>
      <c r="J310" s="24">
        <v>1065.91</v>
      </c>
      <c r="K310" s="25">
        <f t="shared" si="23"/>
        <v>1065.91</v>
      </c>
      <c r="L310" s="8">
        <v>45831</v>
      </c>
    </row>
    <row r="311" spans="1:12">
      <c r="A311" s="14"/>
      <c r="B311" s="15"/>
      <c r="C311" s="16"/>
      <c r="D311" s="17" t="s">
        <v>184</v>
      </c>
      <c r="E311" s="7"/>
      <c r="F311" s="18"/>
      <c r="G311" s="19" t="s">
        <v>155</v>
      </c>
      <c r="H311" s="19"/>
      <c r="I311" s="26"/>
      <c r="J311" s="24">
        <v>-213.09</v>
      </c>
      <c r="K311" s="25">
        <f t="shared" si="23"/>
        <v>-213.09</v>
      </c>
      <c r="L311" s="14"/>
    </row>
    <row r="312" spans="1:12">
      <c r="A312" s="20" t="s">
        <v>185</v>
      </c>
      <c r="B312" s="21"/>
      <c r="C312" s="21"/>
      <c r="D312" s="21"/>
      <c r="E312" s="21"/>
      <c r="F312" s="21"/>
      <c r="G312" s="21"/>
      <c r="H312" s="21"/>
      <c r="I312" s="27"/>
      <c r="J312" s="28">
        <f>SUM(J310:J311)</f>
        <v>852.82</v>
      </c>
      <c r="K312" s="34">
        <f t="shared" si="23"/>
        <v>852.82</v>
      </c>
      <c r="L312" s="14"/>
    </row>
    <row r="313" spans="1:12">
      <c r="A313" s="8">
        <v>45832</v>
      </c>
      <c r="B313" s="9">
        <v>21121</v>
      </c>
      <c r="C313" s="10" t="s">
        <v>273</v>
      </c>
      <c r="D313" s="11" t="s">
        <v>183</v>
      </c>
      <c r="E313" s="3">
        <v>260040</v>
      </c>
      <c r="F313" s="12"/>
      <c r="G313" s="13" t="s">
        <v>155</v>
      </c>
      <c r="H313" s="13"/>
      <c r="I313" s="23"/>
      <c r="J313" s="24">
        <v>1100</v>
      </c>
      <c r="K313" s="25">
        <f t="shared" si="23"/>
        <v>1100</v>
      </c>
      <c r="L313" s="8">
        <v>45831</v>
      </c>
    </row>
    <row r="314" spans="1:12">
      <c r="A314" s="14"/>
      <c r="B314" s="15"/>
      <c r="C314" s="16"/>
      <c r="D314" s="17" t="s">
        <v>184</v>
      </c>
      <c r="E314" s="7"/>
      <c r="F314" s="18"/>
      <c r="G314" s="19" t="s">
        <v>155</v>
      </c>
      <c r="H314" s="19"/>
      <c r="I314" s="26"/>
      <c r="J314" s="24">
        <v>-224.28</v>
      </c>
      <c r="K314" s="25">
        <f t="shared" si="23"/>
        <v>-224.28</v>
      </c>
      <c r="L314" s="14"/>
    </row>
    <row r="315" spans="1:12">
      <c r="A315" s="20" t="s">
        <v>185</v>
      </c>
      <c r="B315" s="21"/>
      <c r="C315" s="21"/>
      <c r="D315" s="21"/>
      <c r="E315" s="21"/>
      <c r="F315" s="21"/>
      <c r="G315" s="21"/>
      <c r="H315" s="21"/>
      <c r="I315" s="27"/>
      <c r="J315" s="28">
        <f>SUM(J313:J314)</f>
        <v>875.72</v>
      </c>
      <c r="K315" s="34">
        <f t="shared" si="23"/>
        <v>875.72</v>
      </c>
      <c r="L315" s="14"/>
    </row>
    <row r="316" spans="1:12">
      <c r="A316" s="8">
        <v>45832</v>
      </c>
      <c r="B316" s="9">
        <v>21121</v>
      </c>
      <c r="C316" s="10" t="s">
        <v>274</v>
      </c>
      <c r="D316" s="11" t="s">
        <v>183</v>
      </c>
      <c r="E316" s="3">
        <v>260368</v>
      </c>
      <c r="F316" s="12"/>
      <c r="G316" s="13" t="s">
        <v>155</v>
      </c>
      <c r="H316" s="13"/>
      <c r="I316" s="23"/>
      <c r="J316" s="24">
        <v>1070.3</v>
      </c>
      <c r="K316" s="25">
        <f t="shared" si="23"/>
        <v>1070.3</v>
      </c>
      <c r="L316" s="8">
        <v>45831</v>
      </c>
    </row>
    <row r="317" spans="1:12">
      <c r="A317" s="14"/>
      <c r="B317" s="15"/>
      <c r="C317" s="16"/>
      <c r="D317" s="17" t="s">
        <v>184</v>
      </c>
      <c r="E317" s="7"/>
      <c r="F317" s="18"/>
      <c r="G317" s="19" t="s">
        <v>155</v>
      </c>
      <c r="H317" s="19"/>
      <c r="I317" s="26"/>
      <c r="J317" s="24">
        <v>-225.85</v>
      </c>
      <c r="K317" s="25">
        <f t="shared" si="23"/>
        <v>-225.85</v>
      </c>
      <c r="L317" s="14"/>
    </row>
    <row r="318" spans="1:12">
      <c r="A318" s="20" t="s">
        <v>185</v>
      </c>
      <c r="B318" s="21"/>
      <c r="C318" s="21"/>
      <c r="D318" s="21"/>
      <c r="E318" s="21"/>
      <c r="F318" s="21"/>
      <c r="G318" s="21"/>
      <c r="H318" s="21"/>
      <c r="I318" s="27"/>
      <c r="J318" s="28">
        <f>SUM(J316:J317)</f>
        <v>844.45</v>
      </c>
      <c r="K318" s="34">
        <f t="shared" si="23"/>
        <v>844.45</v>
      </c>
      <c r="L318" s="14"/>
    </row>
    <row r="319" spans="1:12">
      <c r="A319" s="8">
        <v>45832</v>
      </c>
      <c r="B319" s="9">
        <v>21121</v>
      </c>
      <c r="C319" s="10" t="s">
        <v>275</v>
      </c>
      <c r="D319" s="11" t="s">
        <v>183</v>
      </c>
      <c r="E319" s="3">
        <v>260324</v>
      </c>
      <c r="F319" s="12"/>
      <c r="G319" s="13" t="s">
        <v>155</v>
      </c>
      <c r="H319" s="13"/>
      <c r="I319" s="23"/>
      <c r="J319" s="24">
        <v>193.8</v>
      </c>
      <c r="K319" s="25">
        <f t="shared" si="23"/>
        <v>193.8</v>
      </c>
      <c r="L319" s="8">
        <v>45831</v>
      </c>
    </row>
    <row r="320" spans="1:12">
      <c r="A320" s="14"/>
      <c r="B320" s="15"/>
      <c r="C320" s="16"/>
      <c r="D320" s="17" t="s">
        <v>184</v>
      </c>
      <c r="E320" s="7"/>
      <c r="F320" s="18"/>
      <c r="G320" s="19" t="s">
        <v>155</v>
      </c>
      <c r="H320" s="19"/>
      <c r="I320" s="26"/>
      <c r="J320" s="24">
        <v>-46.9</v>
      </c>
      <c r="K320" s="25">
        <f t="shared" si="23"/>
        <v>-46.9</v>
      </c>
      <c r="L320" s="14"/>
    </row>
    <row r="321" spans="1:12">
      <c r="A321" s="20" t="s">
        <v>185</v>
      </c>
      <c r="B321" s="21"/>
      <c r="C321" s="21"/>
      <c r="D321" s="21"/>
      <c r="E321" s="21"/>
      <c r="F321" s="21"/>
      <c r="G321" s="21"/>
      <c r="H321" s="21"/>
      <c r="I321" s="27"/>
      <c r="J321" s="28">
        <f>SUM(J319:J320)</f>
        <v>146.9</v>
      </c>
      <c r="K321" s="34">
        <f t="shared" si="23"/>
        <v>146.9</v>
      </c>
      <c r="L321" s="14"/>
    </row>
    <row r="322" spans="1:12">
      <c r="A322" s="8">
        <v>45832</v>
      </c>
      <c r="B322" s="9">
        <v>21121</v>
      </c>
      <c r="C322" s="10" t="s">
        <v>276</v>
      </c>
      <c r="D322" s="11" t="s">
        <v>183</v>
      </c>
      <c r="E322" s="3">
        <v>260374</v>
      </c>
      <c r="F322" s="12"/>
      <c r="G322" s="13" t="s">
        <v>155</v>
      </c>
      <c r="H322" s="13"/>
      <c r="I322" s="23"/>
      <c r="J322" s="24">
        <v>193.8</v>
      </c>
      <c r="K322" s="25">
        <f t="shared" si="23"/>
        <v>193.8</v>
      </c>
      <c r="L322" s="8">
        <v>45831</v>
      </c>
    </row>
    <row r="323" spans="1:12">
      <c r="A323" s="14"/>
      <c r="B323" s="15"/>
      <c r="C323" s="16"/>
      <c r="D323" s="17" t="s">
        <v>184</v>
      </c>
      <c r="E323" s="7"/>
      <c r="F323" s="18"/>
      <c r="G323" s="19" t="s">
        <v>155</v>
      </c>
      <c r="H323" s="19"/>
      <c r="I323" s="26"/>
      <c r="J323" s="24">
        <v>-38.74</v>
      </c>
      <c r="K323" s="25">
        <f t="shared" si="23"/>
        <v>-38.74</v>
      </c>
      <c r="L323" s="14"/>
    </row>
    <row r="324" spans="1:12">
      <c r="A324" s="20" t="s">
        <v>185</v>
      </c>
      <c r="B324" s="21"/>
      <c r="C324" s="21"/>
      <c r="D324" s="21"/>
      <c r="E324" s="21"/>
      <c r="F324" s="21"/>
      <c r="G324" s="21"/>
      <c r="H324" s="21"/>
      <c r="I324" s="27"/>
      <c r="J324" s="28">
        <f>SUM(J322:J323)</f>
        <v>155.06</v>
      </c>
      <c r="K324" s="34">
        <f t="shared" si="23"/>
        <v>155.06</v>
      </c>
      <c r="L324" s="14"/>
    </row>
    <row r="325" ht="10.5" spans="1:10">
      <c r="A325" s="2"/>
      <c r="I325" s="31" t="s">
        <v>221</v>
      </c>
      <c r="J325" s="32">
        <f>SUM(J234,J237,J240,J243,J246,J249,J252,J255,J258,J261,J264,J267,J270,J273,J276,J279,J282,J285,J288,J291,J294,J297,J300,J303,J306,J309,J312,J315,J318,J321,J324)</f>
        <v>12159.41</v>
      </c>
    </row>
    <row r="326" ht="10.5" spans="1:10">
      <c r="A326" s="2"/>
      <c r="I326" s="31"/>
      <c r="J326" s="32"/>
    </row>
    <row r="327" ht="10.5" spans="1:10">
      <c r="A327" s="2"/>
      <c r="I327" s="31"/>
      <c r="J327" s="32"/>
    </row>
    <row r="328" ht="10.5" spans="1:10">
      <c r="A328" s="2" t="s">
        <v>22</v>
      </c>
      <c r="D328" s="2" t="s">
        <v>23</v>
      </c>
      <c r="I328" s="33"/>
      <c r="J328" s="32"/>
    </row>
    <row r="329" spans="1:1">
      <c r="A329" s="2"/>
    </row>
    <row r="330" spans="1:1">
      <c r="A330" s="2"/>
    </row>
    <row r="331" spans="1:4">
      <c r="A331" s="2" t="s">
        <v>25</v>
      </c>
      <c r="D331" s="2" t="s">
        <v>26</v>
      </c>
    </row>
    <row r="332" spans="1:4">
      <c r="A332" s="1" t="s">
        <v>28</v>
      </c>
      <c r="D332" s="1" t="s">
        <v>29</v>
      </c>
    </row>
    <row r="342" spans="1:1">
      <c r="A342" s="2" t="s">
        <v>0</v>
      </c>
    </row>
    <row r="343" spans="1:1">
      <c r="A343" s="2" t="s">
        <v>1</v>
      </c>
    </row>
    <row r="345" spans="1:12">
      <c r="A345" s="3" t="s">
        <v>2</v>
      </c>
      <c r="B345" s="3" t="s">
        <v>34</v>
      </c>
      <c r="C345" s="3" t="s">
        <v>4</v>
      </c>
      <c r="D345" s="3" t="s">
        <v>5</v>
      </c>
      <c r="E345" s="3" t="s">
        <v>181</v>
      </c>
      <c r="F345" s="3" t="s">
        <v>7</v>
      </c>
      <c r="G345" s="4" t="s">
        <v>8</v>
      </c>
      <c r="H345" s="5"/>
      <c r="I345" s="5"/>
      <c r="J345" s="22"/>
      <c r="K345" s="3" t="s">
        <v>9</v>
      </c>
      <c r="L345" s="3" t="s">
        <v>10</v>
      </c>
    </row>
    <row r="346" spans="1:12">
      <c r="A346" s="6"/>
      <c r="B346" s="6"/>
      <c r="C346" s="6"/>
      <c r="D346" s="6"/>
      <c r="E346" s="6"/>
      <c r="F346" s="6"/>
      <c r="G346" s="3" t="s">
        <v>11</v>
      </c>
      <c r="H346" s="3" t="s">
        <v>12</v>
      </c>
      <c r="I346" s="3" t="s">
        <v>13</v>
      </c>
      <c r="J346" s="3" t="s">
        <v>14</v>
      </c>
      <c r="K346" s="6"/>
      <c r="L346" s="6"/>
    </row>
    <row r="347" spans="1:1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</row>
    <row r="348" spans="1:12">
      <c r="A348" s="8">
        <v>45839</v>
      </c>
      <c r="B348" s="9">
        <v>21304</v>
      </c>
      <c r="C348" s="10" t="s">
        <v>277</v>
      </c>
      <c r="D348" s="11" t="s">
        <v>183</v>
      </c>
      <c r="E348" s="3">
        <v>262218</v>
      </c>
      <c r="F348" s="12"/>
      <c r="G348" s="13" t="s">
        <v>155</v>
      </c>
      <c r="H348" s="13"/>
      <c r="I348" s="23"/>
      <c r="J348" s="24">
        <v>1100</v>
      </c>
      <c r="K348" s="25">
        <f t="shared" ref="K348:K352" si="24">J348</f>
        <v>1100</v>
      </c>
      <c r="L348" s="8">
        <v>45838</v>
      </c>
    </row>
    <row r="349" spans="1:12">
      <c r="A349" s="14"/>
      <c r="B349" s="15"/>
      <c r="C349" s="16"/>
      <c r="D349" s="17" t="s">
        <v>184</v>
      </c>
      <c r="E349" s="7"/>
      <c r="F349" s="18"/>
      <c r="G349" s="19" t="s">
        <v>155</v>
      </c>
      <c r="H349" s="19"/>
      <c r="I349" s="26"/>
      <c r="J349" s="24">
        <v>-281.38</v>
      </c>
      <c r="K349" s="25">
        <f t="shared" si="24"/>
        <v>-281.38</v>
      </c>
      <c r="L349" s="14"/>
    </row>
    <row r="350" spans="1:12">
      <c r="A350" s="20" t="s">
        <v>185</v>
      </c>
      <c r="B350" s="21"/>
      <c r="C350" s="21"/>
      <c r="D350" s="21"/>
      <c r="E350" s="21"/>
      <c r="F350" s="21"/>
      <c r="G350" s="21"/>
      <c r="H350" s="21"/>
      <c r="I350" s="27"/>
      <c r="J350" s="28">
        <f>SUM(J348:J349)</f>
        <v>818.62</v>
      </c>
      <c r="K350" s="28">
        <f>SUM(K348:K349)</f>
        <v>818.62</v>
      </c>
      <c r="L350" s="14"/>
    </row>
    <row r="351" spans="1:12">
      <c r="A351" s="8">
        <v>45839</v>
      </c>
      <c r="B351" s="9">
        <v>21304</v>
      </c>
      <c r="C351" s="10" t="s">
        <v>278</v>
      </c>
      <c r="D351" s="11" t="s">
        <v>183</v>
      </c>
      <c r="E351" s="3">
        <v>262356</v>
      </c>
      <c r="F351" s="12"/>
      <c r="G351" s="13" t="s">
        <v>155</v>
      </c>
      <c r="H351" s="13"/>
      <c r="I351" s="23"/>
      <c r="J351" s="24">
        <v>200</v>
      </c>
      <c r="K351" s="25">
        <f t="shared" si="24"/>
        <v>200</v>
      </c>
      <c r="L351" s="8">
        <v>45838</v>
      </c>
    </row>
    <row r="352" spans="1:12">
      <c r="A352" s="14"/>
      <c r="B352" s="15"/>
      <c r="C352" s="16"/>
      <c r="D352" s="17" t="s">
        <v>184</v>
      </c>
      <c r="E352" s="7"/>
      <c r="F352" s="18"/>
      <c r="G352" s="19" t="s">
        <v>155</v>
      </c>
      <c r="H352" s="19"/>
      <c r="I352" s="26"/>
      <c r="J352" s="24">
        <v>-40.84</v>
      </c>
      <c r="K352" s="25">
        <f t="shared" si="24"/>
        <v>-40.84</v>
      </c>
      <c r="L352" s="14"/>
    </row>
    <row r="353" spans="1:12">
      <c r="A353" s="20" t="s">
        <v>185</v>
      </c>
      <c r="B353" s="21"/>
      <c r="C353" s="21"/>
      <c r="D353" s="21"/>
      <c r="E353" s="21"/>
      <c r="F353" s="21"/>
      <c r="G353" s="21"/>
      <c r="H353" s="21"/>
      <c r="I353" s="27"/>
      <c r="J353" s="28">
        <f>SUM(J351:J352)</f>
        <v>159.16</v>
      </c>
      <c r="K353" s="28">
        <f>SUM(K351:K352)</f>
        <v>159.16</v>
      </c>
      <c r="L353" s="14"/>
    </row>
    <row r="354" spans="1:12">
      <c r="A354" s="8">
        <v>45839</v>
      </c>
      <c r="B354" s="9">
        <v>21304</v>
      </c>
      <c r="C354" s="10" t="s">
        <v>279</v>
      </c>
      <c r="D354" s="11" t="s">
        <v>183</v>
      </c>
      <c r="E354" s="3">
        <v>262747</v>
      </c>
      <c r="F354" s="12"/>
      <c r="G354" s="13" t="s">
        <v>155</v>
      </c>
      <c r="H354" s="13"/>
      <c r="I354" s="23"/>
      <c r="J354" s="24">
        <v>1100</v>
      </c>
      <c r="K354" s="25">
        <f t="shared" ref="K354:K358" si="25">J354</f>
        <v>1100</v>
      </c>
      <c r="L354" s="8">
        <v>45838</v>
      </c>
    </row>
    <row r="355" spans="1:12">
      <c r="A355" s="14"/>
      <c r="B355" s="15"/>
      <c r="C355" s="16"/>
      <c r="D355" s="17" t="s">
        <v>184</v>
      </c>
      <c r="E355" s="7"/>
      <c r="F355" s="18"/>
      <c r="G355" s="19" t="s">
        <v>155</v>
      </c>
      <c r="H355" s="19"/>
      <c r="I355" s="26"/>
      <c r="J355" s="24">
        <v>-227.4</v>
      </c>
      <c r="K355" s="25">
        <f t="shared" si="25"/>
        <v>-227.4</v>
      </c>
      <c r="L355" s="14"/>
    </row>
    <row r="356" spans="1:12">
      <c r="A356" s="20" t="s">
        <v>185</v>
      </c>
      <c r="B356" s="21"/>
      <c r="C356" s="21"/>
      <c r="D356" s="21"/>
      <c r="E356" s="21"/>
      <c r="F356" s="21"/>
      <c r="G356" s="21"/>
      <c r="H356" s="21"/>
      <c r="I356" s="27"/>
      <c r="J356" s="28">
        <f>SUM(J354:J355)</f>
        <v>872.6</v>
      </c>
      <c r="K356" s="28">
        <f>SUM(K354:K355)</f>
        <v>872.6</v>
      </c>
      <c r="L356" s="14"/>
    </row>
    <row r="357" spans="1:12">
      <c r="A357" s="8">
        <v>45839</v>
      </c>
      <c r="B357" s="9">
        <v>21304</v>
      </c>
      <c r="C357" s="10" t="s">
        <v>280</v>
      </c>
      <c r="D357" s="11" t="s">
        <v>183</v>
      </c>
      <c r="E357" s="3">
        <v>262743</v>
      </c>
      <c r="F357" s="12"/>
      <c r="G357" s="13" t="s">
        <v>155</v>
      </c>
      <c r="H357" s="13"/>
      <c r="I357" s="23"/>
      <c r="J357" s="24">
        <v>200</v>
      </c>
      <c r="K357" s="25">
        <f t="shared" si="25"/>
        <v>200</v>
      </c>
      <c r="L357" s="8">
        <v>45838</v>
      </c>
    </row>
    <row r="358" spans="1:12">
      <c r="A358" s="14"/>
      <c r="B358" s="15"/>
      <c r="C358" s="16"/>
      <c r="D358" s="17" t="s">
        <v>184</v>
      </c>
      <c r="E358" s="7"/>
      <c r="F358" s="18"/>
      <c r="G358" s="19" t="s">
        <v>155</v>
      </c>
      <c r="H358" s="19"/>
      <c r="I358" s="26"/>
      <c r="J358" s="24">
        <v>-39.99</v>
      </c>
      <c r="K358" s="25">
        <f t="shared" si="25"/>
        <v>-39.99</v>
      </c>
      <c r="L358" s="14"/>
    </row>
    <row r="359" spans="1:12">
      <c r="A359" s="20" t="s">
        <v>185</v>
      </c>
      <c r="B359" s="21"/>
      <c r="C359" s="21"/>
      <c r="D359" s="21"/>
      <c r="E359" s="21"/>
      <c r="F359" s="21"/>
      <c r="G359" s="21"/>
      <c r="H359" s="21"/>
      <c r="I359" s="27"/>
      <c r="J359" s="28">
        <f>SUM(J357:J358)</f>
        <v>160.01</v>
      </c>
      <c r="K359" s="28">
        <f>SUM(K357:K358)</f>
        <v>160.01</v>
      </c>
      <c r="L359" s="14"/>
    </row>
    <row r="360" spans="1:12">
      <c r="A360" s="8">
        <v>45839</v>
      </c>
      <c r="B360" s="9">
        <v>21304</v>
      </c>
      <c r="C360" s="10" t="s">
        <v>281</v>
      </c>
      <c r="D360" s="11" t="s">
        <v>183</v>
      </c>
      <c r="E360" s="3">
        <v>262357</v>
      </c>
      <c r="F360" s="12"/>
      <c r="G360" s="13" t="s">
        <v>155</v>
      </c>
      <c r="H360" s="13"/>
      <c r="I360" s="23"/>
      <c r="J360" s="24">
        <v>1100</v>
      </c>
      <c r="K360" s="25">
        <f t="shared" ref="K360:K364" si="26">J360</f>
        <v>1100</v>
      </c>
      <c r="L360" s="8">
        <v>45838</v>
      </c>
    </row>
    <row r="361" spans="1:12">
      <c r="A361" s="14"/>
      <c r="B361" s="15"/>
      <c r="C361" s="16"/>
      <c r="D361" s="17" t="s">
        <v>184</v>
      </c>
      <c r="E361" s="7"/>
      <c r="F361" s="18"/>
      <c r="G361" s="19" t="s">
        <v>155</v>
      </c>
      <c r="H361" s="19"/>
      <c r="I361" s="26"/>
      <c r="J361" s="24">
        <v>-236.04</v>
      </c>
      <c r="K361" s="25">
        <f t="shared" si="26"/>
        <v>-236.04</v>
      </c>
      <c r="L361" s="14"/>
    </row>
    <row r="362" spans="1:12">
      <c r="A362" s="20" t="s">
        <v>185</v>
      </c>
      <c r="B362" s="21"/>
      <c r="C362" s="21"/>
      <c r="D362" s="21"/>
      <c r="E362" s="21"/>
      <c r="F362" s="21"/>
      <c r="G362" s="21"/>
      <c r="H362" s="21"/>
      <c r="I362" s="27"/>
      <c r="J362" s="28">
        <f>SUM(J360:J361)</f>
        <v>863.96</v>
      </c>
      <c r="K362" s="28">
        <f>SUM(K360:K361)</f>
        <v>863.96</v>
      </c>
      <c r="L362" s="14"/>
    </row>
    <row r="363" spans="1:12">
      <c r="A363" s="8">
        <v>45839</v>
      </c>
      <c r="B363" s="9">
        <v>21304</v>
      </c>
      <c r="C363" s="10" t="s">
        <v>282</v>
      </c>
      <c r="D363" s="11" t="s">
        <v>183</v>
      </c>
      <c r="E363" s="3">
        <v>262355</v>
      </c>
      <c r="F363" s="12"/>
      <c r="G363" s="13" t="s">
        <v>155</v>
      </c>
      <c r="H363" s="13"/>
      <c r="I363" s="23"/>
      <c r="J363" s="24">
        <v>1100</v>
      </c>
      <c r="K363" s="25">
        <f t="shared" si="26"/>
        <v>1100</v>
      </c>
      <c r="L363" s="8">
        <v>45838</v>
      </c>
    </row>
    <row r="364" spans="1:12">
      <c r="A364" s="14"/>
      <c r="B364" s="15"/>
      <c r="C364" s="16"/>
      <c r="D364" s="17" t="s">
        <v>184</v>
      </c>
      <c r="E364" s="7"/>
      <c r="F364" s="18"/>
      <c r="G364" s="19" t="s">
        <v>155</v>
      </c>
      <c r="H364" s="19"/>
      <c r="I364" s="26"/>
      <c r="J364" s="24">
        <v>-236.04</v>
      </c>
      <c r="K364" s="25">
        <f t="shared" si="26"/>
        <v>-236.04</v>
      </c>
      <c r="L364" s="14"/>
    </row>
    <row r="365" spans="1:12">
      <c r="A365" s="20" t="s">
        <v>185</v>
      </c>
      <c r="B365" s="21"/>
      <c r="C365" s="21"/>
      <c r="D365" s="21"/>
      <c r="E365" s="21"/>
      <c r="F365" s="21"/>
      <c r="G365" s="21"/>
      <c r="H365" s="21"/>
      <c r="I365" s="27"/>
      <c r="J365" s="28">
        <f>SUM(J363:J364)</f>
        <v>863.96</v>
      </c>
      <c r="K365" s="28">
        <f>SUM(K363:K364)</f>
        <v>863.96</v>
      </c>
      <c r="L365" s="14"/>
    </row>
    <row r="366" spans="1:12">
      <c r="A366" s="8">
        <v>45839</v>
      </c>
      <c r="B366" s="9">
        <v>21304</v>
      </c>
      <c r="C366" s="10" t="s">
        <v>283</v>
      </c>
      <c r="D366" s="11" t="s">
        <v>183</v>
      </c>
      <c r="E366" s="3">
        <v>262220</v>
      </c>
      <c r="F366" s="12"/>
      <c r="G366" s="13" t="s">
        <v>155</v>
      </c>
      <c r="H366" s="13"/>
      <c r="I366" s="23"/>
      <c r="J366" s="24">
        <v>800</v>
      </c>
      <c r="K366" s="25">
        <f t="shared" ref="K366:K370" si="27">J366</f>
        <v>800</v>
      </c>
      <c r="L366" s="8">
        <v>45838</v>
      </c>
    </row>
    <row r="367" spans="1:12">
      <c r="A367" s="14"/>
      <c r="B367" s="15"/>
      <c r="C367" s="16"/>
      <c r="D367" s="17" t="s">
        <v>184</v>
      </c>
      <c r="E367" s="7"/>
      <c r="F367" s="18"/>
      <c r="G367" s="19" t="s">
        <v>155</v>
      </c>
      <c r="H367" s="19"/>
      <c r="I367" s="26"/>
      <c r="J367" s="24">
        <v>-127.08</v>
      </c>
      <c r="K367" s="25">
        <f t="shared" si="27"/>
        <v>-127.08</v>
      </c>
      <c r="L367" s="14"/>
    </row>
    <row r="368" spans="1:12">
      <c r="A368" s="20" t="s">
        <v>185</v>
      </c>
      <c r="B368" s="21"/>
      <c r="C368" s="21"/>
      <c r="D368" s="21"/>
      <c r="E368" s="21"/>
      <c r="F368" s="21"/>
      <c r="G368" s="21"/>
      <c r="H368" s="21"/>
      <c r="I368" s="27"/>
      <c r="J368" s="28">
        <f>SUM(J366:J367)</f>
        <v>672.92</v>
      </c>
      <c r="K368" s="28">
        <f>SUM(K366:K367)</f>
        <v>672.92</v>
      </c>
      <c r="L368" s="14"/>
    </row>
    <row r="369" spans="1:12">
      <c r="A369" s="8">
        <v>45839</v>
      </c>
      <c r="B369" s="9">
        <v>21304</v>
      </c>
      <c r="C369" s="10" t="s">
        <v>284</v>
      </c>
      <c r="D369" s="11" t="s">
        <v>183</v>
      </c>
      <c r="E369" s="3">
        <v>262354</v>
      </c>
      <c r="F369" s="12"/>
      <c r="G369" s="13" t="s">
        <v>155</v>
      </c>
      <c r="H369" s="13"/>
      <c r="I369" s="23"/>
      <c r="J369" s="24">
        <v>1100</v>
      </c>
      <c r="K369" s="25">
        <f t="shared" si="27"/>
        <v>1100</v>
      </c>
      <c r="L369" s="8">
        <v>45838</v>
      </c>
    </row>
    <row r="370" spans="1:12">
      <c r="A370" s="14"/>
      <c r="B370" s="15"/>
      <c r="C370" s="16"/>
      <c r="D370" s="17" t="s">
        <v>184</v>
      </c>
      <c r="E370" s="7"/>
      <c r="F370" s="18"/>
      <c r="G370" s="19" t="s">
        <v>155</v>
      </c>
      <c r="H370" s="19"/>
      <c r="I370" s="26"/>
      <c r="J370" s="24">
        <v>-235.19</v>
      </c>
      <c r="K370" s="25">
        <f t="shared" si="27"/>
        <v>-235.19</v>
      </c>
      <c r="L370" s="14"/>
    </row>
    <row r="371" spans="1:12">
      <c r="A371" s="20" t="s">
        <v>185</v>
      </c>
      <c r="B371" s="21"/>
      <c r="C371" s="21"/>
      <c r="D371" s="21"/>
      <c r="E371" s="21"/>
      <c r="F371" s="21"/>
      <c r="G371" s="21"/>
      <c r="H371" s="21"/>
      <c r="I371" s="27"/>
      <c r="J371" s="28">
        <f>SUM(J369:J370)</f>
        <v>864.81</v>
      </c>
      <c r="K371" s="28">
        <f>SUM(K369:K370)</f>
        <v>864.81</v>
      </c>
      <c r="L371" s="14"/>
    </row>
    <row r="372" spans="1:12">
      <c r="A372" s="8">
        <v>45839</v>
      </c>
      <c r="B372" s="9">
        <v>21304</v>
      </c>
      <c r="C372" s="10" t="s">
        <v>285</v>
      </c>
      <c r="D372" s="11" t="s">
        <v>183</v>
      </c>
      <c r="E372" s="3">
        <v>261965</v>
      </c>
      <c r="F372" s="12"/>
      <c r="G372" s="13" t="s">
        <v>155</v>
      </c>
      <c r="H372" s="13"/>
      <c r="I372" s="23"/>
      <c r="J372" s="24">
        <v>1300</v>
      </c>
      <c r="K372" s="25">
        <f t="shared" ref="K372:K376" si="28">J372</f>
        <v>1300</v>
      </c>
      <c r="L372" s="8">
        <v>45838</v>
      </c>
    </row>
    <row r="373" spans="1:12">
      <c r="A373" s="14"/>
      <c r="B373" s="15"/>
      <c r="C373" s="16"/>
      <c r="D373" s="17" t="s">
        <v>184</v>
      </c>
      <c r="E373" s="7"/>
      <c r="F373" s="18"/>
      <c r="G373" s="19" t="s">
        <v>155</v>
      </c>
      <c r="H373" s="19"/>
      <c r="I373" s="26"/>
      <c r="J373" s="24">
        <v>-266.21</v>
      </c>
      <c r="K373" s="25">
        <f t="shared" si="28"/>
        <v>-266.21</v>
      </c>
      <c r="L373" s="14"/>
    </row>
    <row r="374" spans="1:12">
      <c r="A374" s="20" t="s">
        <v>185</v>
      </c>
      <c r="B374" s="21"/>
      <c r="C374" s="21"/>
      <c r="D374" s="21"/>
      <c r="E374" s="21"/>
      <c r="F374" s="21"/>
      <c r="G374" s="21"/>
      <c r="H374" s="21"/>
      <c r="I374" s="27"/>
      <c r="J374" s="28">
        <f>SUM(J372:J373)</f>
        <v>1033.79</v>
      </c>
      <c r="K374" s="28">
        <f>SUM(K372:K373)</f>
        <v>1033.79</v>
      </c>
      <c r="L374" s="14"/>
    </row>
    <row r="375" spans="1:12">
      <c r="A375" s="8">
        <v>45839</v>
      </c>
      <c r="B375" s="9">
        <v>21304</v>
      </c>
      <c r="C375" s="10" t="s">
        <v>286</v>
      </c>
      <c r="D375" s="11" t="s">
        <v>183</v>
      </c>
      <c r="E375" s="3">
        <v>262219</v>
      </c>
      <c r="F375" s="12"/>
      <c r="G375" s="13" t="s">
        <v>155</v>
      </c>
      <c r="H375" s="13"/>
      <c r="I375" s="23"/>
      <c r="J375" s="24">
        <v>200</v>
      </c>
      <c r="K375" s="25">
        <f t="shared" si="28"/>
        <v>200</v>
      </c>
      <c r="L375" s="8">
        <v>45838</v>
      </c>
    </row>
    <row r="376" spans="1:12">
      <c r="A376" s="14"/>
      <c r="B376" s="15"/>
      <c r="C376" s="16"/>
      <c r="D376" s="17" t="s">
        <v>184</v>
      </c>
      <c r="E376" s="7"/>
      <c r="F376" s="18"/>
      <c r="G376" s="19" t="s">
        <v>155</v>
      </c>
      <c r="H376" s="19"/>
      <c r="I376" s="26"/>
      <c r="J376" s="24">
        <v>-40.18</v>
      </c>
      <c r="K376" s="25">
        <f t="shared" si="28"/>
        <v>-40.18</v>
      </c>
      <c r="L376" s="14"/>
    </row>
    <row r="377" spans="1:12">
      <c r="A377" s="20" t="s">
        <v>185</v>
      </c>
      <c r="B377" s="21"/>
      <c r="C377" s="21"/>
      <c r="D377" s="21"/>
      <c r="E377" s="21"/>
      <c r="F377" s="21"/>
      <c r="G377" s="21"/>
      <c r="H377" s="21"/>
      <c r="I377" s="27"/>
      <c r="J377" s="28">
        <f>SUM(J375:J376)</f>
        <v>159.82</v>
      </c>
      <c r="K377" s="28">
        <f>SUM(K375:K376)</f>
        <v>159.82</v>
      </c>
      <c r="L377" s="14"/>
    </row>
    <row r="378" spans="1:12">
      <c r="A378" s="8">
        <v>45839</v>
      </c>
      <c r="B378" s="9">
        <v>21304</v>
      </c>
      <c r="C378" s="10" t="s">
        <v>287</v>
      </c>
      <c r="D378" s="11" t="s">
        <v>183</v>
      </c>
      <c r="E378" s="3">
        <v>261819</v>
      </c>
      <c r="F378" s="12"/>
      <c r="G378" s="13" t="s">
        <v>155</v>
      </c>
      <c r="H378" s="13"/>
      <c r="I378" s="23"/>
      <c r="J378" s="24">
        <v>1100</v>
      </c>
      <c r="K378" s="25">
        <f t="shared" ref="K378:K382" si="29">J378</f>
        <v>1100</v>
      </c>
      <c r="L378" s="8">
        <v>45838</v>
      </c>
    </row>
    <row r="379" spans="1:12">
      <c r="A379" s="14"/>
      <c r="B379" s="15"/>
      <c r="C379" s="16"/>
      <c r="D379" s="17" t="s">
        <v>184</v>
      </c>
      <c r="E379" s="7"/>
      <c r="F379" s="18"/>
      <c r="G379" s="19" t="s">
        <v>155</v>
      </c>
      <c r="H379" s="19"/>
      <c r="I379" s="26"/>
      <c r="J379" s="24">
        <v>-223.16</v>
      </c>
      <c r="K379" s="25">
        <f t="shared" si="29"/>
        <v>-223.16</v>
      </c>
      <c r="L379" s="14"/>
    </row>
    <row r="380" spans="1:12">
      <c r="A380" s="20" t="s">
        <v>185</v>
      </c>
      <c r="B380" s="21"/>
      <c r="C380" s="21"/>
      <c r="D380" s="21"/>
      <c r="E380" s="21"/>
      <c r="F380" s="21"/>
      <c r="G380" s="21"/>
      <c r="H380" s="21"/>
      <c r="I380" s="27"/>
      <c r="J380" s="28">
        <f>SUM(J378:J379)</f>
        <v>876.84</v>
      </c>
      <c r="K380" s="28">
        <f>SUM(K378:K379)</f>
        <v>876.84</v>
      </c>
      <c r="L380" s="14"/>
    </row>
    <row r="381" spans="1:12">
      <c r="A381" s="8">
        <v>45839</v>
      </c>
      <c r="B381" s="9">
        <v>21304</v>
      </c>
      <c r="C381" s="10" t="s">
        <v>288</v>
      </c>
      <c r="D381" s="11" t="s">
        <v>183</v>
      </c>
      <c r="E381" s="3">
        <v>262046</v>
      </c>
      <c r="F381" s="12"/>
      <c r="G381" s="13" t="s">
        <v>155</v>
      </c>
      <c r="H381" s="13"/>
      <c r="I381" s="23"/>
      <c r="J381" s="24">
        <v>1100</v>
      </c>
      <c r="K381" s="25">
        <f t="shared" si="29"/>
        <v>1100</v>
      </c>
      <c r="L381" s="8">
        <v>45838</v>
      </c>
    </row>
    <row r="382" spans="1:12">
      <c r="A382" s="14"/>
      <c r="B382" s="15"/>
      <c r="C382" s="16"/>
      <c r="D382" s="17" t="s">
        <v>184</v>
      </c>
      <c r="E382" s="7"/>
      <c r="F382" s="18"/>
      <c r="G382" s="19" t="s">
        <v>155</v>
      </c>
      <c r="H382" s="19"/>
      <c r="I382" s="26"/>
      <c r="J382" s="24">
        <v>-236.04</v>
      </c>
      <c r="K382" s="25">
        <f t="shared" si="29"/>
        <v>-236.04</v>
      </c>
      <c r="L382" s="14"/>
    </row>
    <row r="383" spans="1:12">
      <c r="A383" s="20" t="s">
        <v>185</v>
      </c>
      <c r="B383" s="21"/>
      <c r="C383" s="21"/>
      <c r="D383" s="21"/>
      <c r="E383" s="21"/>
      <c r="F383" s="21"/>
      <c r="G383" s="21"/>
      <c r="H383" s="21"/>
      <c r="I383" s="27"/>
      <c r="J383" s="28">
        <f>SUM(J381:J382)</f>
        <v>863.96</v>
      </c>
      <c r="K383" s="28">
        <f>SUM(K381:K382)</f>
        <v>863.96</v>
      </c>
      <c r="L383" s="14"/>
    </row>
    <row r="384" spans="1:12">
      <c r="A384" s="8">
        <v>45839</v>
      </c>
      <c r="B384" s="9">
        <v>21304</v>
      </c>
      <c r="C384" s="10" t="s">
        <v>289</v>
      </c>
      <c r="D384" s="11" t="s">
        <v>183</v>
      </c>
      <c r="E384" s="3">
        <v>260323</v>
      </c>
      <c r="F384" s="12"/>
      <c r="G384" s="13" t="s">
        <v>155</v>
      </c>
      <c r="H384" s="13"/>
      <c r="I384" s="23"/>
      <c r="J384" s="24">
        <v>193.8</v>
      </c>
      <c r="K384" s="25">
        <f t="shared" ref="K384:K388" si="30">J384</f>
        <v>193.8</v>
      </c>
      <c r="L384" s="8">
        <v>45838</v>
      </c>
    </row>
    <row r="385" spans="1:12">
      <c r="A385" s="14"/>
      <c r="B385" s="15"/>
      <c r="C385" s="16"/>
      <c r="D385" s="17" t="s">
        <v>184</v>
      </c>
      <c r="E385" s="7"/>
      <c r="F385" s="18"/>
      <c r="G385" s="19" t="s">
        <v>155</v>
      </c>
      <c r="H385" s="19"/>
      <c r="I385" s="26"/>
      <c r="J385" s="24">
        <v>-41.44</v>
      </c>
      <c r="K385" s="25">
        <f t="shared" si="30"/>
        <v>-41.44</v>
      </c>
      <c r="L385" s="14"/>
    </row>
    <row r="386" spans="1:12">
      <c r="A386" s="20" t="s">
        <v>185</v>
      </c>
      <c r="B386" s="21"/>
      <c r="C386" s="21"/>
      <c r="D386" s="21"/>
      <c r="E386" s="21"/>
      <c r="F386" s="21"/>
      <c r="G386" s="21"/>
      <c r="H386" s="21"/>
      <c r="I386" s="27"/>
      <c r="J386" s="28">
        <f>SUM(J384:J385)</f>
        <v>152.36</v>
      </c>
      <c r="K386" s="28">
        <f>SUM(K384:K385)</f>
        <v>152.36</v>
      </c>
      <c r="L386" s="14"/>
    </row>
    <row r="387" spans="1:12">
      <c r="A387" s="8">
        <v>45839</v>
      </c>
      <c r="B387" s="9">
        <v>21304</v>
      </c>
      <c r="C387" s="29" t="s">
        <v>205</v>
      </c>
      <c r="D387" s="11" t="s">
        <v>183</v>
      </c>
      <c r="E387" s="3"/>
      <c r="F387" s="12"/>
      <c r="G387" s="13" t="s">
        <v>155</v>
      </c>
      <c r="H387" s="13"/>
      <c r="I387" s="23"/>
      <c r="J387" s="24">
        <v>-57.8</v>
      </c>
      <c r="K387" s="25">
        <f t="shared" si="30"/>
        <v>-57.8</v>
      </c>
      <c r="L387" s="8">
        <v>45838</v>
      </c>
    </row>
    <row r="388" spans="1:12">
      <c r="A388" s="14"/>
      <c r="B388" s="15"/>
      <c r="C388" s="16"/>
      <c r="D388" s="17" t="s">
        <v>184</v>
      </c>
      <c r="E388" s="7"/>
      <c r="F388" s="18"/>
      <c r="G388" s="19" t="s">
        <v>155</v>
      </c>
      <c r="H388" s="19"/>
      <c r="I388" s="26"/>
      <c r="J388" s="24"/>
      <c r="K388" s="25">
        <f t="shared" si="30"/>
        <v>0</v>
      </c>
      <c r="L388" s="14"/>
    </row>
    <row r="389" spans="1:12">
      <c r="A389" s="20" t="s">
        <v>185</v>
      </c>
      <c r="B389" s="21"/>
      <c r="C389" s="21"/>
      <c r="D389" s="21"/>
      <c r="E389" s="21"/>
      <c r="F389" s="21"/>
      <c r="G389" s="21"/>
      <c r="H389" s="21"/>
      <c r="I389" s="27"/>
      <c r="J389" s="30">
        <f>SUM(J387:J388)</f>
        <v>-57.8</v>
      </c>
      <c r="K389" s="28">
        <f>SUM(K387:K388)</f>
        <v>-57.8</v>
      </c>
      <c r="L389" s="14"/>
    </row>
    <row r="390" spans="1:12">
      <c r="A390" s="8">
        <v>45839</v>
      </c>
      <c r="B390" s="9">
        <v>21304</v>
      </c>
      <c r="C390" s="10" t="s">
        <v>290</v>
      </c>
      <c r="D390" s="11" t="s">
        <v>183</v>
      </c>
      <c r="E390" s="3">
        <v>261864</v>
      </c>
      <c r="F390" s="12"/>
      <c r="G390" s="13" t="s">
        <v>155</v>
      </c>
      <c r="H390" s="13"/>
      <c r="I390" s="23"/>
      <c r="J390" s="24">
        <v>2990</v>
      </c>
      <c r="K390" s="25">
        <f t="shared" ref="K390:K394" si="31">J390</f>
        <v>2990</v>
      </c>
      <c r="L390" s="8">
        <v>45838</v>
      </c>
    </row>
    <row r="391" spans="1:12">
      <c r="A391" s="14"/>
      <c r="B391" s="15"/>
      <c r="C391" s="16"/>
      <c r="D391" s="17" t="s">
        <v>184</v>
      </c>
      <c r="E391" s="7"/>
      <c r="F391" s="18"/>
      <c r="G391" s="19" t="s">
        <v>155</v>
      </c>
      <c r="H391" s="19"/>
      <c r="I391" s="26"/>
      <c r="J391" s="24">
        <v>-567.18</v>
      </c>
      <c r="K391" s="25">
        <f t="shared" si="31"/>
        <v>-567.18</v>
      </c>
      <c r="L391" s="14"/>
    </row>
    <row r="392" spans="1:12">
      <c r="A392" s="20" t="s">
        <v>185</v>
      </c>
      <c r="B392" s="21"/>
      <c r="C392" s="21"/>
      <c r="D392" s="21"/>
      <c r="E392" s="21"/>
      <c r="F392" s="21"/>
      <c r="G392" s="21"/>
      <c r="H392" s="21"/>
      <c r="I392" s="27"/>
      <c r="J392" s="28">
        <f>SUM(J390:J391)</f>
        <v>2422.82</v>
      </c>
      <c r="K392" s="28">
        <f>SUM(K390:K391)</f>
        <v>2422.82</v>
      </c>
      <c r="L392" s="14"/>
    </row>
    <row r="393" spans="1:12">
      <c r="A393" s="8">
        <v>45839</v>
      </c>
      <c r="B393" s="9">
        <v>21304</v>
      </c>
      <c r="C393" s="10" t="s">
        <v>291</v>
      </c>
      <c r="D393" s="11" t="s">
        <v>183</v>
      </c>
      <c r="E393" s="3">
        <v>261880</v>
      </c>
      <c r="F393" s="12"/>
      <c r="G393" s="13" t="s">
        <v>155</v>
      </c>
      <c r="H393" s="13"/>
      <c r="I393" s="23"/>
      <c r="J393" s="24">
        <v>400</v>
      </c>
      <c r="K393" s="25">
        <f t="shared" si="31"/>
        <v>400</v>
      </c>
      <c r="L393" s="8">
        <v>45838</v>
      </c>
    </row>
    <row r="394" spans="1:12">
      <c r="A394" s="14"/>
      <c r="B394" s="15"/>
      <c r="C394" s="16"/>
      <c r="D394" s="17" t="s">
        <v>184</v>
      </c>
      <c r="E394" s="7"/>
      <c r="F394" s="18"/>
      <c r="G394" s="19" t="s">
        <v>155</v>
      </c>
      <c r="H394" s="19"/>
      <c r="I394" s="26"/>
      <c r="J394" s="24">
        <v>-80.82</v>
      </c>
      <c r="K394" s="25">
        <f t="shared" si="31"/>
        <v>-80.82</v>
      </c>
      <c r="L394" s="14"/>
    </row>
    <row r="395" spans="1:12">
      <c r="A395" s="20" t="s">
        <v>185</v>
      </c>
      <c r="B395" s="21"/>
      <c r="C395" s="21"/>
      <c r="D395" s="21"/>
      <c r="E395" s="21"/>
      <c r="F395" s="21"/>
      <c r="G395" s="21"/>
      <c r="H395" s="21"/>
      <c r="I395" s="27"/>
      <c r="J395" s="28">
        <f>SUM(J393:J394)</f>
        <v>319.18</v>
      </c>
      <c r="K395" s="28">
        <f>SUM(K393:K394)</f>
        <v>319.18</v>
      </c>
      <c r="L395" s="14"/>
    </row>
    <row r="396" spans="1:12">
      <c r="A396" s="8">
        <v>45839</v>
      </c>
      <c r="B396" s="9">
        <v>21304</v>
      </c>
      <c r="C396" s="10" t="s">
        <v>292</v>
      </c>
      <c r="D396" s="11" t="s">
        <v>183</v>
      </c>
      <c r="E396" s="3">
        <v>262045</v>
      </c>
      <c r="F396" s="12"/>
      <c r="G396" s="13" t="s">
        <v>155</v>
      </c>
      <c r="H396" s="13"/>
      <c r="I396" s="23"/>
      <c r="J396" s="24">
        <v>200</v>
      </c>
      <c r="K396" s="25">
        <f t="shared" ref="K396:K400" si="32">J396</f>
        <v>200</v>
      </c>
      <c r="L396" s="8">
        <v>45838</v>
      </c>
    </row>
    <row r="397" spans="1:12">
      <c r="A397" s="14"/>
      <c r="B397" s="15"/>
      <c r="C397" s="16"/>
      <c r="D397" s="17" t="s">
        <v>184</v>
      </c>
      <c r="E397" s="7"/>
      <c r="F397" s="18"/>
      <c r="G397" s="19" t="s">
        <v>155</v>
      </c>
      <c r="H397" s="19"/>
      <c r="I397" s="26"/>
      <c r="J397" s="24">
        <v>-48.4</v>
      </c>
      <c r="K397" s="25">
        <f t="shared" si="32"/>
        <v>-48.4</v>
      </c>
      <c r="L397" s="14"/>
    </row>
    <row r="398" spans="1:12">
      <c r="A398" s="20" t="s">
        <v>185</v>
      </c>
      <c r="B398" s="21"/>
      <c r="C398" s="21"/>
      <c r="D398" s="21"/>
      <c r="E398" s="21"/>
      <c r="F398" s="21"/>
      <c r="G398" s="21"/>
      <c r="H398" s="21"/>
      <c r="I398" s="27"/>
      <c r="J398" s="28">
        <f>SUM(J396:J397)</f>
        <v>151.6</v>
      </c>
      <c r="K398" s="28">
        <f>SUM(K396:K397)</f>
        <v>151.6</v>
      </c>
      <c r="L398" s="14"/>
    </row>
    <row r="399" spans="1:12">
      <c r="A399" s="8">
        <v>45839</v>
      </c>
      <c r="B399" s="9">
        <v>21304</v>
      </c>
      <c r="C399" s="10" t="s">
        <v>293</v>
      </c>
      <c r="D399" s="11" t="s">
        <v>183</v>
      </c>
      <c r="E399" s="3">
        <v>261640</v>
      </c>
      <c r="F399" s="12"/>
      <c r="G399" s="13" t="s">
        <v>155</v>
      </c>
      <c r="H399" s="13"/>
      <c r="I399" s="23"/>
      <c r="J399" s="24">
        <v>200</v>
      </c>
      <c r="K399" s="25">
        <f t="shared" si="32"/>
        <v>200</v>
      </c>
      <c r="L399" s="8">
        <v>45838</v>
      </c>
    </row>
    <row r="400" spans="1:12">
      <c r="A400" s="14"/>
      <c r="B400" s="15"/>
      <c r="C400" s="16"/>
      <c r="D400" s="17" t="s">
        <v>184</v>
      </c>
      <c r="E400" s="7"/>
      <c r="F400" s="18"/>
      <c r="G400" s="19" t="s">
        <v>155</v>
      </c>
      <c r="H400" s="19"/>
      <c r="I400" s="26"/>
      <c r="J400" s="24">
        <v>-42.76</v>
      </c>
      <c r="K400" s="25">
        <f t="shared" si="32"/>
        <v>-42.76</v>
      </c>
      <c r="L400" s="14"/>
    </row>
    <row r="401" spans="1:12">
      <c r="A401" s="20" t="s">
        <v>185</v>
      </c>
      <c r="B401" s="21"/>
      <c r="C401" s="21"/>
      <c r="D401" s="21"/>
      <c r="E401" s="21"/>
      <c r="F401" s="21"/>
      <c r="G401" s="21"/>
      <c r="H401" s="21"/>
      <c r="I401" s="27"/>
      <c r="J401" s="28">
        <f>SUM(J399:J400)</f>
        <v>157.24</v>
      </c>
      <c r="K401" s="28">
        <f>SUM(K399:K400)</f>
        <v>157.24</v>
      </c>
      <c r="L401" s="14"/>
    </row>
    <row r="402" spans="1:12">
      <c r="A402" s="8">
        <v>45839</v>
      </c>
      <c r="B402" s="9">
        <v>21304</v>
      </c>
      <c r="C402" s="10" t="s">
        <v>270</v>
      </c>
      <c r="D402" s="11" t="s">
        <v>183</v>
      </c>
      <c r="E402" s="3">
        <v>260317</v>
      </c>
      <c r="F402" s="12"/>
      <c r="G402" s="13" t="s">
        <v>155</v>
      </c>
      <c r="H402" s="13"/>
      <c r="I402" s="23"/>
      <c r="J402" s="24">
        <v>200</v>
      </c>
      <c r="K402" s="25">
        <f t="shared" ref="K402:K406" si="33">J402</f>
        <v>200</v>
      </c>
      <c r="L402" s="8">
        <v>45838</v>
      </c>
    </row>
    <row r="403" spans="1:12">
      <c r="A403" s="14"/>
      <c r="B403" s="15"/>
      <c r="C403" s="16"/>
      <c r="D403" s="17" t="s">
        <v>184</v>
      </c>
      <c r="E403" s="7"/>
      <c r="F403" s="18"/>
      <c r="G403" s="19" t="s">
        <v>155</v>
      </c>
      <c r="H403" s="19"/>
      <c r="I403" s="26"/>
      <c r="J403" s="24">
        <v>-43.61</v>
      </c>
      <c r="K403" s="25">
        <f t="shared" si="33"/>
        <v>-43.61</v>
      </c>
      <c r="L403" s="14"/>
    </row>
    <row r="404" spans="1:12">
      <c r="A404" s="20" t="s">
        <v>185</v>
      </c>
      <c r="B404" s="21"/>
      <c r="C404" s="21"/>
      <c r="D404" s="21"/>
      <c r="E404" s="21"/>
      <c r="F404" s="21"/>
      <c r="G404" s="21"/>
      <c r="H404" s="21"/>
      <c r="I404" s="27"/>
      <c r="J404" s="28">
        <f>SUM(J402:J403)</f>
        <v>156.39</v>
      </c>
      <c r="K404" s="28">
        <f>SUM(K402:K403)</f>
        <v>156.39</v>
      </c>
      <c r="L404" s="14"/>
    </row>
    <row r="405" spans="1:12">
      <c r="A405" s="8">
        <v>45839</v>
      </c>
      <c r="B405" s="9">
        <v>21304</v>
      </c>
      <c r="C405" s="10" t="s">
        <v>294</v>
      </c>
      <c r="D405" s="11" t="s">
        <v>183</v>
      </c>
      <c r="E405" s="3">
        <v>261813</v>
      </c>
      <c r="F405" s="12"/>
      <c r="G405" s="13" t="s">
        <v>155</v>
      </c>
      <c r="H405" s="13"/>
      <c r="I405" s="23"/>
      <c r="J405" s="24">
        <v>400</v>
      </c>
      <c r="K405" s="25">
        <f t="shared" si="33"/>
        <v>400</v>
      </c>
      <c r="L405" s="8">
        <v>45838</v>
      </c>
    </row>
    <row r="406" spans="1:12">
      <c r="A406" s="14"/>
      <c r="B406" s="15"/>
      <c r="C406" s="16"/>
      <c r="D406" s="17" t="s">
        <v>184</v>
      </c>
      <c r="E406" s="7"/>
      <c r="F406" s="18"/>
      <c r="G406" s="19" t="s">
        <v>155</v>
      </c>
      <c r="H406" s="19"/>
      <c r="I406" s="26"/>
      <c r="J406" s="24">
        <v>-79.98</v>
      </c>
      <c r="K406" s="25">
        <f t="shared" si="33"/>
        <v>-79.98</v>
      </c>
      <c r="L406" s="14"/>
    </row>
    <row r="407" spans="1:12">
      <c r="A407" s="20" t="s">
        <v>185</v>
      </c>
      <c r="B407" s="21"/>
      <c r="C407" s="21"/>
      <c r="D407" s="21"/>
      <c r="E407" s="21"/>
      <c r="F407" s="21"/>
      <c r="G407" s="21"/>
      <c r="H407" s="21"/>
      <c r="I407" s="27"/>
      <c r="J407" s="28">
        <f>SUM(J405:J406)</f>
        <v>320.02</v>
      </c>
      <c r="K407" s="28">
        <f>SUM(K405:K406)</f>
        <v>320.02</v>
      </c>
      <c r="L407" s="14"/>
    </row>
    <row r="408" spans="1:12">
      <c r="A408" s="8">
        <v>45839</v>
      </c>
      <c r="B408" s="9">
        <v>21304</v>
      </c>
      <c r="C408" s="10" t="s">
        <v>295</v>
      </c>
      <c r="D408" s="11" t="s">
        <v>183</v>
      </c>
      <c r="E408" s="3">
        <v>261815</v>
      </c>
      <c r="F408" s="12"/>
      <c r="G408" s="13" t="s">
        <v>155</v>
      </c>
      <c r="H408" s="13"/>
      <c r="I408" s="23"/>
      <c r="J408" s="24">
        <v>350</v>
      </c>
      <c r="K408" s="25">
        <f t="shared" ref="K408:K412" si="34">J408</f>
        <v>350</v>
      </c>
      <c r="L408" s="8">
        <v>45838</v>
      </c>
    </row>
    <row r="409" spans="1:12">
      <c r="A409" s="14"/>
      <c r="B409" s="15"/>
      <c r="C409" s="16"/>
      <c r="D409" s="17" t="s">
        <v>184</v>
      </c>
      <c r="E409" s="7"/>
      <c r="F409" s="18"/>
      <c r="G409" s="19" t="s">
        <v>155</v>
      </c>
      <c r="H409" s="19"/>
      <c r="I409" s="26"/>
      <c r="J409" s="24">
        <v>-69.98</v>
      </c>
      <c r="K409" s="25">
        <f t="shared" si="34"/>
        <v>-69.98</v>
      </c>
      <c r="L409" s="14"/>
    </row>
    <row r="410" spans="1:12">
      <c r="A410" s="20" t="s">
        <v>185</v>
      </c>
      <c r="B410" s="21"/>
      <c r="C410" s="21"/>
      <c r="D410" s="21"/>
      <c r="E410" s="21"/>
      <c r="F410" s="21"/>
      <c r="G410" s="21"/>
      <c r="H410" s="21"/>
      <c r="I410" s="27"/>
      <c r="J410" s="28">
        <f>SUM(J408:J409)</f>
        <v>280.02</v>
      </c>
      <c r="K410" s="28">
        <f>SUM(K408:K409)</f>
        <v>280.02</v>
      </c>
      <c r="L410" s="14"/>
    </row>
    <row r="411" spans="1:12">
      <c r="A411" s="8">
        <v>45839</v>
      </c>
      <c r="B411" s="9">
        <v>21304</v>
      </c>
      <c r="C411" s="10" t="s">
        <v>296</v>
      </c>
      <c r="D411" s="11" t="s">
        <v>183</v>
      </c>
      <c r="E411" s="3">
        <v>259217</v>
      </c>
      <c r="F411" s="35" t="s">
        <v>297</v>
      </c>
      <c r="G411" s="13" t="s">
        <v>155</v>
      </c>
      <c r="H411" s="13"/>
      <c r="I411" s="23"/>
      <c r="J411" s="24">
        <v>350</v>
      </c>
      <c r="K411" s="25">
        <f t="shared" si="34"/>
        <v>350</v>
      </c>
      <c r="L411" s="8">
        <v>45838</v>
      </c>
    </row>
    <row r="412" spans="1:12">
      <c r="A412" s="14"/>
      <c r="B412" s="15"/>
      <c r="C412" s="16"/>
      <c r="D412" s="17" t="s">
        <v>184</v>
      </c>
      <c r="E412" s="7"/>
      <c r="F412" s="36" t="s">
        <v>298</v>
      </c>
      <c r="G412" s="19" t="s">
        <v>155</v>
      </c>
      <c r="H412" s="19"/>
      <c r="I412" s="26"/>
      <c r="J412" s="24">
        <v>-76.72</v>
      </c>
      <c r="K412" s="25">
        <f t="shared" si="34"/>
        <v>-76.72</v>
      </c>
      <c r="L412" s="14"/>
    </row>
    <row r="413" spans="1:12">
      <c r="A413" s="20" t="s">
        <v>185</v>
      </c>
      <c r="B413" s="21"/>
      <c r="C413" s="21"/>
      <c r="D413" s="21"/>
      <c r="E413" s="21"/>
      <c r="F413" s="21"/>
      <c r="G413" s="21"/>
      <c r="H413" s="21"/>
      <c r="I413" s="27"/>
      <c r="J413" s="28">
        <f>SUM(J411:J412)</f>
        <v>273.28</v>
      </c>
      <c r="K413" s="28">
        <f>SUM(K411:K412)</f>
        <v>273.28</v>
      </c>
      <c r="L413" s="14"/>
    </row>
    <row r="414" ht="10.5" spans="1:10">
      <c r="A414" s="2"/>
      <c r="I414" s="31" t="s">
        <v>221</v>
      </c>
      <c r="J414" s="32">
        <f>SUM(J350,J353,J356,J359,J362,J365,J368,J371,J374,J377,J380,J383,J386,J389,J392,J395,J398,J401,J404,J407,J410,J413)</f>
        <v>12385.56</v>
      </c>
    </row>
    <row r="415" ht="10.5" spans="1:10">
      <c r="A415" s="2" t="s">
        <v>22</v>
      </c>
      <c r="D415" s="2" t="s">
        <v>23</v>
      </c>
      <c r="I415" s="33"/>
      <c r="J415" s="32"/>
    </row>
    <row r="416" spans="1:1">
      <c r="A416" s="2"/>
    </row>
    <row r="417" spans="1:1">
      <c r="A417" s="2"/>
    </row>
    <row r="418" spans="1:4">
      <c r="A418" s="2" t="s">
        <v>25</v>
      </c>
      <c r="D418" s="2" t="s">
        <v>26</v>
      </c>
    </row>
    <row r="419" spans="1:4">
      <c r="A419" s="1" t="s">
        <v>28</v>
      </c>
      <c r="D419" s="1" t="s">
        <v>29</v>
      </c>
    </row>
  </sheetData>
  <mergeCells count="284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A90:I90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G136:J136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G229:J229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A282:I282"/>
    <mergeCell ref="A285:I285"/>
    <mergeCell ref="A288:I288"/>
    <mergeCell ref="A291:I291"/>
    <mergeCell ref="A294:I294"/>
    <mergeCell ref="A297:I297"/>
    <mergeCell ref="A300:I300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G345:J345"/>
    <mergeCell ref="A350:I350"/>
    <mergeCell ref="A353:I353"/>
    <mergeCell ref="A356:I356"/>
    <mergeCell ref="A359:I359"/>
    <mergeCell ref="A362:I362"/>
    <mergeCell ref="A365:I365"/>
    <mergeCell ref="A368:I368"/>
    <mergeCell ref="A371:I371"/>
    <mergeCell ref="A374:I374"/>
    <mergeCell ref="A377:I377"/>
    <mergeCell ref="A380:I380"/>
    <mergeCell ref="A383:I383"/>
    <mergeCell ref="A386:I386"/>
    <mergeCell ref="A389:I389"/>
    <mergeCell ref="A392:I392"/>
    <mergeCell ref="A395:I395"/>
    <mergeCell ref="A398:I398"/>
    <mergeCell ref="A401:I401"/>
    <mergeCell ref="A404:I404"/>
    <mergeCell ref="A407:I407"/>
    <mergeCell ref="A410:I410"/>
    <mergeCell ref="A413:I413"/>
    <mergeCell ref="A4:A6"/>
    <mergeCell ref="A136:A138"/>
    <mergeCell ref="A229:A231"/>
    <mergeCell ref="A345:A347"/>
    <mergeCell ref="B4:B6"/>
    <mergeCell ref="B136:B138"/>
    <mergeCell ref="B229:B231"/>
    <mergeCell ref="B345:B347"/>
    <mergeCell ref="C4:C6"/>
    <mergeCell ref="C136:C138"/>
    <mergeCell ref="C229:C231"/>
    <mergeCell ref="C345:C347"/>
    <mergeCell ref="D4:D6"/>
    <mergeCell ref="D136:D138"/>
    <mergeCell ref="D229:D231"/>
    <mergeCell ref="D345:D347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88:E89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36:E138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29:E231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80:E281"/>
    <mergeCell ref="E283:E284"/>
    <mergeCell ref="E286:E287"/>
    <mergeCell ref="E289:E290"/>
    <mergeCell ref="E292:E293"/>
    <mergeCell ref="E295:E296"/>
    <mergeCell ref="E298:E299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45:E347"/>
    <mergeCell ref="E348:E349"/>
    <mergeCell ref="E351:E352"/>
    <mergeCell ref="E354:E355"/>
    <mergeCell ref="E357:E358"/>
    <mergeCell ref="E360:E361"/>
    <mergeCell ref="E363:E364"/>
    <mergeCell ref="E366:E367"/>
    <mergeCell ref="E369:E370"/>
    <mergeCell ref="E372:E373"/>
    <mergeCell ref="E375:E376"/>
    <mergeCell ref="E378:E379"/>
    <mergeCell ref="E381:E382"/>
    <mergeCell ref="E384:E385"/>
    <mergeCell ref="E387:E388"/>
    <mergeCell ref="E390:E391"/>
    <mergeCell ref="E393:E394"/>
    <mergeCell ref="E396:E397"/>
    <mergeCell ref="E399:E400"/>
    <mergeCell ref="E402:E403"/>
    <mergeCell ref="E405:E406"/>
    <mergeCell ref="E408:E409"/>
    <mergeCell ref="E411:E412"/>
    <mergeCell ref="F4:F6"/>
    <mergeCell ref="F136:F138"/>
    <mergeCell ref="F229:F231"/>
    <mergeCell ref="F345:F347"/>
    <mergeCell ref="G5:G6"/>
    <mergeCell ref="G137:G138"/>
    <mergeCell ref="G230:G231"/>
    <mergeCell ref="G346:G347"/>
    <mergeCell ref="H5:H6"/>
    <mergeCell ref="H137:H138"/>
    <mergeCell ref="H230:H231"/>
    <mergeCell ref="H346:H347"/>
    <mergeCell ref="I5:I6"/>
    <mergeCell ref="I137:I138"/>
    <mergeCell ref="I230:I231"/>
    <mergeCell ref="I346:I347"/>
    <mergeCell ref="J5:J6"/>
    <mergeCell ref="J137:J138"/>
    <mergeCell ref="J230:J231"/>
    <mergeCell ref="J346:J347"/>
    <mergeCell ref="K4:K6"/>
    <mergeCell ref="K136:K138"/>
    <mergeCell ref="K229:K231"/>
    <mergeCell ref="K345:K347"/>
    <mergeCell ref="L4:L6"/>
    <mergeCell ref="L136:L138"/>
    <mergeCell ref="L229:L231"/>
    <mergeCell ref="L345:L347"/>
  </mergeCells>
  <pageMargins left="0.354166666666667" right="0.25" top="0.275" bottom="0.156944444444444" header="0.236111111111111" footer="0.0784722222222222"/>
  <pageSetup paperSize="9" scale="82" orientation="landscape" verticalDpi="72"/>
  <headerFooter alignWithMargins="0"/>
  <rowBreaks count="2" manualBreakCount="2">
    <brk id="127" max="11" man="1"/>
    <brk id="1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topLeftCell="A59" workbookViewId="0">
      <selection activeCell="C94" sqref="C9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5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54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5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45810</v>
      </c>
      <c r="B7" s="15" t="s">
        <v>15</v>
      </c>
      <c r="C7" s="16" t="s">
        <v>16</v>
      </c>
      <c r="D7" s="17" t="s">
        <v>17</v>
      </c>
      <c r="E7" s="15" t="s">
        <v>18</v>
      </c>
      <c r="F7" s="38">
        <v>7795</v>
      </c>
      <c r="G7" s="19"/>
      <c r="H7" s="19"/>
      <c r="I7" s="14"/>
      <c r="J7" s="38"/>
      <c r="K7" s="24">
        <f>J7+F7</f>
        <v>7795</v>
      </c>
      <c r="L7" s="14">
        <v>45810</v>
      </c>
      <c r="M7" s="2"/>
    </row>
    <row r="8" s="1" customFormat="1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>SUM(F4:F8)</f>
        <v>7795</v>
      </c>
      <c r="G9" s="2"/>
      <c r="H9" s="2"/>
      <c r="I9" s="2"/>
      <c r="J9" s="39">
        <f>SUM(J7:J8)</f>
        <v>0</v>
      </c>
      <c r="K9" s="39">
        <f>SUM(K8:K8)</f>
        <v>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22</v>
      </c>
      <c r="D13" s="2" t="s">
        <v>23</v>
      </c>
      <c r="G13" s="2" t="s">
        <v>24</v>
      </c>
      <c r="I13" s="41">
        <v>1000</v>
      </c>
      <c r="J13" s="42">
        <v>7</v>
      </c>
      <c r="K13" s="43">
        <f t="shared" ref="K13:K23" si="0">J13*I13</f>
        <v>7000</v>
      </c>
    </row>
    <row r="14" s="1" customFormat="1" spans="1:11">
      <c r="A14" s="2"/>
      <c r="G14" s="2"/>
      <c r="I14" s="41">
        <v>500</v>
      </c>
      <c r="J14" s="42">
        <v>1</v>
      </c>
      <c r="K14" s="43">
        <f t="shared" si="0"/>
        <v>500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25</v>
      </c>
      <c r="D16" s="2" t="s">
        <v>26</v>
      </c>
      <c r="G16" s="2" t="s">
        <v>27</v>
      </c>
      <c r="I16" s="41">
        <v>100</v>
      </c>
      <c r="J16" s="42">
        <v>2</v>
      </c>
      <c r="K16" s="43">
        <f t="shared" si="0"/>
        <v>200</v>
      </c>
    </row>
    <row r="17" s="1" customFormat="1" spans="1:11">
      <c r="A17" s="1" t="s">
        <v>28</v>
      </c>
      <c r="D17" s="1" t="s">
        <v>29</v>
      </c>
      <c r="G17" s="1" t="s">
        <v>30</v>
      </c>
      <c r="I17" s="41">
        <v>50</v>
      </c>
      <c r="J17" s="42">
        <v>1</v>
      </c>
      <c r="K17" s="43">
        <f t="shared" si="0"/>
        <v>50</v>
      </c>
    </row>
    <row r="18" s="1" customFormat="1" spans="9:11">
      <c r="I18" s="41">
        <v>20</v>
      </c>
      <c r="J18" s="42">
        <v>2</v>
      </c>
      <c r="K18" s="43">
        <f t="shared" si="0"/>
        <v>40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>
        <v>1</v>
      </c>
      <c r="K20" s="43">
        <f t="shared" si="0"/>
        <v>5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31</v>
      </c>
      <c r="K24" s="45">
        <f>SUM(K13:K23)</f>
        <v>7795</v>
      </c>
    </row>
    <row r="25" s="1" customFormat="1" spans="9:11">
      <c r="I25" s="2" t="s">
        <v>32</v>
      </c>
      <c r="K25" s="46">
        <f>J9</f>
        <v>0</v>
      </c>
    </row>
    <row r="26" s="1" customFormat="1" ht="9.75" spans="11:11">
      <c r="K26" s="47">
        <f>SUM(K24:K25)</f>
        <v>7795</v>
      </c>
    </row>
    <row r="27" s="1" customFormat="1" ht="9.75" spans="11:11">
      <c r="K27" s="41"/>
    </row>
    <row r="28" s="1" customFormat="1" spans="11:11">
      <c r="K28" s="41"/>
    </row>
    <row r="29" s="1" customFormat="1" spans="11:11">
      <c r="K29" s="41"/>
    </row>
    <row r="30" s="1" customFormat="1" spans="11:11">
      <c r="K30" s="41"/>
    </row>
    <row r="31" s="1" customFormat="1" spans="11:11">
      <c r="K31" s="41"/>
    </row>
    <row r="34" s="1" customFormat="1" spans="1:1">
      <c r="A34" s="2" t="s">
        <v>0</v>
      </c>
    </row>
    <row r="35" s="1" customFormat="1" spans="1:1">
      <c r="A35" s="2" t="s">
        <v>1</v>
      </c>
    </row>
    <row r="37" s="1" customFormat="1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45810</v>
      </c>
      <c r="B40" s="15">
        <v>21047</v>
      </c>
      <c r="C40" s="16" t="s">
        <v>38</v>
      </c>
      <c r="D40" s="17" t="s">
        <v>17</v>
      </c>
      <c r="E40" s="15">
        <v>60116</v>
      </c>
      <c r="F40" s="38"/>
      <c r="G40" s="19" t="s">
        <v>39</v>
      </c>
      <c r="H40" s="19">
        <v>445154</v>
      </c>
      <c r="I40" s="14">
        <v>45807</v>
      </c>
      <c r="J40" s="38">
        <v>33322.05</v>
      </c>
      <c r="K40" s="24">
        <f>F40+J40</f>
        <v>33322.05</v>
      </c>
      <c r="L40" s="14">
        <v>45811</v>
      </c>
      <c r="M40" s="2" t="s">
        <v>40</v>
      </c>
    </row>
    <row r="41" s="1" customFormat="1" spans="1:13">
      <c r="A41" s="14"/>
      <c r="B41" s="15"/>
      <c r="C41" s="16"/>
      <c r="D41" s="17"/>
      <c r="E41" s="15"/>
      <c r="F41" s="38"/>
      <c r="G41" s="19"/>
      <c r="H41" s="19"/>
      <c r="I41" s="14"/>
      <c r="J41" s="38"/>
      <c r="K41" s="24"/>
      <c r="L41" s="14"/>
      <c r="M41" s="2"/>
    </row>
    <row r="42" s="1" customFormat="1" spans="6:11">
      <c r="F42" s="39">
        <f>SUM(F40:F41)</f>
        <v>0</v>
      </c>
      <c r="G42" s="2"/>
      <c r="H42" s="2"/>
      <c r="I42" s="2"/>
      <c r="J42" s="48">
        <f>SUM(J40:J41)</f>
        <v>33322.05</v>
      </c>
      <c r="K42" s="39">
        <f>SUM(K40:K41)</f>
        <v>33322.05</v>
      </c>
    </row>
    <row r="43" s="1" customFormat="1" spans="6:11">
      <c r="F43" s="39"/>
      <c r="G43" s="2"/>
      <c r="H43" s="2"/>
      <c r="I43" s="2"/>
      <c r="J43" s="39"/>
      <c r="K43" s="39"/>
    </row>
    <row r="44" s="1" customFormat="1" spans="6:11">
      <c r="F44" s="39"/>
      <c r="I44" s="1" t="s">
        <v>13</v>
      </c>
      <c r="K44" s="39"/>
    </row>
    <row r="45" s="1" customFormat="1" spans="8:10">
      <c r="H45" s="2" t="s">
        <v>19</v>
      </c>
      <c r="J45" s="40" t="s">
        <v>20</v>
      </c>
    </row>
    <row r="46" s="1" customFormat="1" spans="11:11">
      <c r="K46" s="40" t="s">
        <v>21</v>
      </c>
    </row>
    <row r="47" s="1" customFormat="1" spans="7:11">
      <c r="G47" s="2" t="s">
        <v>24</v>
      </c>
      <c r="I47" s="41">
        <v>1000</v>
      </c>
      <c r="J47" s="42"/>
      <c r="K47" s="43">
        <f t="shared" ref="K47:K58" si="1">J46*I46</f>
        <v>0</v>
      </c>
    </row>
    <row r="48" s="1" customFormat="1" spans="1:11">
      <c r="A48" s="2" t="s">
        <v>22</v>
      </c>
      <c r="D48" s="2" t="s">
        <v>23</v>
      </c>
      <c r="G48" s="2"/>
      <c r="I48" s="41">
        <v>500</v>
      </c>
      <c r="J48" s="42"/>
      <c r="K48" s="43">
        <f t="shared" si="1"/>
        <v>0</v>
      </c>
    </row>
    <row r="49" s="1" customFormat="1" spans="1:11">
      <c r="A49" s="2"/>
      <c r="G49" s="2"/>
      <c r="I49" s="41">
        <v>200</v>
      </c>
      <c r="J49" s="42"/>
      <c r="K49" s="43">
        <f t="shared" si="1"/>
        <v>0</v>
      </c>
    </row>
    <row r="50" s="1" customFormat="1" spans="1:11">
      <c r="A50" s="2"/>
      <c r="G50" s="2" t="s">
        <v>27</v>
      </c>
      <c r="I50" s="41">
        <v>100</v>
      </c>
      <c r="J50" s="42"/>
      <c r="K50" s="43">
        <f t="shared" si="1"/>
        <v>0</v>
      </c>
    </row>
    <row r="51" s="1" customFormat="1" spans="1:11">
      <c r="A51" s="2" t="s">
        <v>25</v>
      </c>
      <c r="D51" s="2" t="s">
        <v>26</v>
      </c>
      <c r="G51" s="1" t="s">
        <v>30</v>
      </c>
      <c r="I51" s="41">
        <v>50</v>
      </c>
      <c r="J51" s="42"/>
      <c r="K51" s="43">
        <f t="shared" si="1"/>
        <v>0</v>
      </c>
    </row>
    <row r="52" s="1" customFormat="1" spans="1:11">
      <c r="A52" s="1" t="s">
        <v>28</v>
      </c>
      <c r="D52" s="1" t="s">
        <v>29</v>
      </c>
      <c r="I52" s="41">
        <v>20</v>
      </c>
      <c r="J52" s="42"/>
      <c r="K52" s="43">
        <f t="shared" si="1"/>
        <v>0</v>
      </c>
    </row>
    <row r="53" s="1" customFormat="1" spans="9:11">
      <c r="I53" s="41">
        <v>10</v>
      </c>
      <c r="J53" s="42"/>
      <c r="K53" s="43">
        <f t="shared" si="1"/>
        <v>0</v>
      </c>
    </row>
    <row r="54" s="1" customFormat="1" spans="9:11">
      <c r="I54" s="41">
        <v>5</v>
      </c>
      <c r="J54" s="42"/>
      <c r="K54" s="43">
        <f t="shared" si="1"/>
        <v>0</v>
      </c>
    </row>
    <row r="55" s="1" customFormat="1" spans="9:11">
      <c r="I55" s="41">
        <v>1</v>
      </c>
      <c r="J55" s="42"/>
      <c r="K55" s="43">
        <f t="shared" si="1"/>
        <v>0</v>
      </c>
    </row>
    <row r="56" s="1" customFormat="1" spans="9:11">
      <c r="I56" s="41">
        <v>0.25</v>
      </c>
      <c r="J56" s="42"/>
      <c r="K56" s="43">
        <f t="shared" si="1"/>
        <v>0</v>
      </c>
    </row>
    <row r="57" s="1" customFormat="1" spans="9:11">
      <c r="I57" s="44">
        <v>0.05</v>
      </c>
      <c r="J57" s="42"/>
      <c r="K57" s="43">
        <f t="shared" si="1"/>
        <v>0</v>
      </c>
    </row>
    <row r="58" s="1" customFormat="1" spans="9:11">
      <c r="I58" s="2" t="s">
        <v>31</v>
      </c>
      <c r="K58" s="43">
        <f t="shared" si="1"/>
        <v>0</v>
      </c>
    </row>
    <row r="59" s="1" customFormat="1" spans="9:11">
      <c r="I59" s="2" t="s">
        <v>32</v>
      </c>
      <c r="K59" s="49">
        <f>SUM(K47:K58)</f>
        <v>0</v>
      </c>
    </row>
    <row r="60" s="1" customFormat="1" spans="11:11">
      <c r="K60" s="46">
        <f>J42</f>
        <v>33322.05</v>
      </c>
    </row>
    <row r="61" s="1" customFormat="1" ht="9.75" spans="11:11">
      <c r="K61" s="47">
        <f>SUM(K59:K60)</f>
        <v>33322.05</v>
      </c>
    </row>
    <row r="62" s="1" customFormat="1" ht="9.75"/>
    <row r="68" s="1" customFormat="1" spans="1:1">
      <c r="A68" s="2" t="s">
        <v>0</v>
      </c>
    </row>
    <row r="69" s="1" customFormat="1" spans="1:1">
      <c r="A69" s="2" t="s">
        <v>1</v>
      </c>
    </row>
    <row r="71" s="1" customFormat="1" spans="1:12">
      <c r="A71" s="3" t="s">
        <v>2</v>
      </c>
      <c r="B71" s="3" t="s">
        <v>34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45811</v>
      </c>
      <c r="B74" s="15">
        <v>21049</v>
      </c>
      <c r="C74" s="16" t="s">
        <v>41</v>
      </c>
      <c r="D74" s="17" t="s">
        <v>42</v>
      </c>
      <c r="E74" s="50">
        <v>60069</v>
      </c>
      <c r="F74" s="51"/>
      <c r="G74" s="52"/>
      <c r="H74" s="52"/>
      <c r="I74" s="26"/>
      <c r="J74" s="24">
        <v>111749.45</v>
      </c>
      <c r="K74" s="24">
        <f t="shared" ref="K74:K80" si="2">J74+F74</f>
        <v>111749.45</v>
      </c>
      <c r="L74" s="14">
        <v>45810</v>
      </c>
      <c r="M74" s="2" t="s">
        <v>43</v>
      </c>
    </row>
    <row r="75" s="1" customFormat="1" spans="1:13">
      <c r="A75" s="14">
        <v>45811</v>
      </c>
      <c r="B75" s="15">
        <v>21049</v>
      </c>
      <c r="C75" s="16" t="s">
        <v>41</v>
      </c>
      <c r="D75" s="17" t="s">
        <v>44</v>
      </c>
      <c r="E75" s="50">
        <v>60069</v>
      </c>
      <c r="F75" s="51"/>
      <c r="G75" s="52"/>
      <c r="H75" s="52"/>
      <c r="I75" s="26"/>
      <c r="J75" s="24">
        <v>94731.56</v>
      </c>
      <c r="K75" s="24">
        <f t="shared" si="2"/>
        <v>94731.56</v>
      </c>
      <c r="L75" s="14">
        <v>45810</v>
      </c>
      <c r="M75" s="2" t="s">
        <v>45</v>
      </c>
    </row>
    <row r="76" s="1" customFormat="1" spans="1:13">
      <c r="A76" s="14">
        <v>45811</v>
      </c>
      <c r="B76" s="15">
        <v>21051</v>
      </c>
      <c r="C76" s="16" t="s">
        <v>46</v>
      </c>
      <c r="D76" s="17" t="s">
        <v>42</v>
      </c>
      <c r="E76" s="50">
        <v>60133</v>
      </c>
      <c r="F76" s="51"/>
      <c r="G76" s="52"/>
      <c r="H76" s="52"/>
      <c r="I76" s="26"/>
      <c r="J76" s="24">
        <v>47996</v>
      </c>
      <c r="K76" s="24">
        <f t="shared" si="2"/>
        <v>47996</v>
      </c>
      <c r="L76" s="14">
        <v>45810</v>
      </c>
      <c r="M76" s="2"/>
    </row>
    <row r="77" s="1" customFormat="1" spans="1:13">
      <c r="A77" s="14">
        <v>45811</v>
      </c>
      <c r="B77" s="15">
        <v>21052</v>
      </c>
      <c r="C77" s="16" t="s">
        <v>46</v>
      </c>
      <c r="D77" s="17" t="s">
        <v>17</v>
      </c>
      <c r="E77" s="50">
        <v>60133</v>
      </c>
      <c r="F77" s="51"/>
      <c r="G77" s="52"/>
      <c r="H77" s="52"/>
      <c r="I77" s="26"/>
      <c r="J77" s="24">
        <v>294322</v>
      </c>
      <c r="K77" s="24">
        <f t="shared" si="2"/>
        <v>294322</v>
      </c>
      <c r="L77" s="14">
        <v>45810</v>
      </c>
      <c r="M77" s="2"/>
    </row>
    <row r="78" s="1" customFormat="1" spans="1:13">
      <c r="A78" s="14">
        <v>45811</v>
      </c>
      <c r="B78" s="15">
        <v>21053</v>
      </c>
      <c r="C78" s="16" t="s">
        <v>47</v>
      </c>
      <c r="D78" s="17" t="s">
        <v>48</v>
      </c>
      <c r="E78" s="50">
        <v>60137</v>
      </c>
      <c r="F78" s="51">
        <v>70416.4</v>
      </c>
      <c r="G78" s="52"/>
      <c r="H78" s="52"/>
      <c r="I78" s="26"/>
      <c r="J78" s="24">
        <v>0</v>
      </c>
      <c r="K78" s="24">
        <f t="shared" si="2"/>
        <v>70416.4</v>
      </c>
      <c r="L78" s="14">
        <v>45811</v>
      </c>
      <c r="M78" s="2"/>
    </row>
    <row r="79" s="1" customFormat="1" spans="1:13">
      <c r="A79" s="14">
        <v>45811</v>
      </c>
      <c r="B79" s="15">
        <v>21054</v>
      </c>
      <c r="C79" s="16" t="s">
        <v>49</v>
      </c>
      <c r="D79" s="17" t="s">
        <v>42</v>
      </c>
      <c r="E79" s="50">
        <v>60136</v>
      </c>
      <c r="F79" s="51">
        <v>46436.2</v>
      </c>
      <c r="G79" s="52"/>
      <c r="H79" s="52"/>
      <c r="I79" s="26"/>
      <c r="J79" s="24">
        <v>0</v>
      </c>
      <c r="K79" s="24">
        <f t="shared" si="2"/>
        <v>46436.2</v>
      </c>
      <c r="L79" s="14">
        <v>45811</v>
      </c>
      <c r="M79" s="2"/>
    </row>
    <row r="80" s="1" customFormat="1" spans="1:13">
      <c r="A80" s="14">
        <v>45811</v>
      </c>
      <c r="B80" s="15">
        <v>21055</v>
      </c>
      <c r="C80" s="16" t="s">
        <v>50</v>
      </c>
      <c r="D80" s="17" t="s">
        <v>17</v>
      </c>
      <c r="E80" s="50">
        <v>60134</v>
      </c>
      <c r="F80" s="51">
        <v>20276.2</v>
      </c>
      <c r="G80" s="52"/>
      <c r="H80" s="52"/>
      <c r="I80" s="26"/>
      <c r="J80" s="24">
        <v>0</v>
      </c>
      <c r="K80" s="24">
        <f t="shared" si="2"/>
        <v>20276.2</v>
      </c>
      <c r="L80" s="14">
        <v>45811</v>
      </c>
      <c r="M80" s="2"/>
    </row>
    <row r="81" s="1" customFormat="1" spans="6:11">
      <c r="F81" s="39">
        <f>SUM(F74:F80)</f>
        <v>137128.8</v>
      </c>
      <c r="G81" s="2"/>
      <c r="H81" s="2"/>
      <c r="I81" s="2"/>
      <c r="J81" s="39">
        <f>SUM(J74:J80)</f>
        <v>548799.01</v>
      </c>
      <c r="K81" s="39">
        <f>SUM(K74:K80)</f>
        <v>685927.81</v>
      </c>
    </row>
    <row r="83" s="1" customFormat="1" spans="1:4">
      <c r="A83" s="2" t="s">
        <v>22</v>
      </c>
      <c r="D83" s="2" t="s">
        <v>23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25</v>
      </c>
      <c r="D86" s="2" t="s">
        <v>26</v>
      </c>
    </row>
    <row r="87" s="1" customFormat="1" spans="1:4">
      <c r="A87" s="1" t="s">
        <v>28</v>
      </c>
      <c r="D87" s="1" t="s">
        <v>29</v>
      </c>
    </row>
  </sheetData>
  <mergeCells count="39">
    <mergeCell ref="G4:J4"/>
    <mergeCell ref="G37:J37"/>
    <mergeCell ref="G71:J71"/>
    <mergeCell ref="A4:A6"/>
    <mergeCell ref="A37:A39"/>
    <mergeCell ref="A71:A73"/>
    <mergeCell ref="B4:B6"/>
    <mergeCell ref="B37:B39"/>
    <mergeCell ref="B71:B73"/>
    <mergeCell ref="C4:C6"/>
    <mergeCell ref="C37:C39"/>
    <mergeCell ref="C71:C73"/>
    <mergeCell ref="D4:D6"/>
    <mergeCell ref="D37:D39"/>
    <mergeCell ref="D71:D73"/>
    <mergeCell ref="E4:E6"/>
    <mergeCell ref="E37:E39"/>
    <mergeCell ref="E71:E73"/>
    <mergeCell ref="F4:F6"/>
    <mergeCell ref="F37:F39"/>
    <mergeCell ref="F71:F73"/>
    <mergeCell ref="G5:G6"/>
    <mergeCell ref="G38:G39"/>
    <mergeCell ref="G72:G73"/>
    <mergeCell ref="H5:H6"/>
    <mergeCell ref="H38:H39"/>
    <mergeCell ref="H72:H73"/>
    <mergeCell ref="I5:I6"/>
    <mergeCell ref="I38:I39"/>
    <mergeCell ref="I72:I73"/>
    <mergeCell ref="J5:J6"/>
    <mergeCell ref="J38:J39"/>
    <mergeCell ref="J72:J73"/>
    <mergeCell ref="K4:K6"/>
    <mergeCell ref="K37:K39"/>
    <mergeCell ref="K71:K73"/>
    <mergeCell ref="L4:L6"/>
    <mergeCell ref="L37:L39"/>
    <mergeCell ref="L71:L73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17" workbookViewId="0">
      <selection activeCell="C49" sqref="C4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45811</v>
      </c>
      <c r="B7" s="15">
        <v>20604</v>
      </c>
      <c r="C7" s="16" t="s">
        <v>51</v>
      </c>
      <c r="D7" s="17" t="s">
        <v>17</v>
      </c>
      <c r="E7" s="15">
        <v>60125</v>
      </c>
      <c r="F7" s="38"/>
      <c r="G7" s="19" t="s">
        <v>36</v>
      </c>
      <c r="H7" s="19">
        <v>1823917</v>
      </c>
      <c r="I7" s="14">
        <v>45810</v>
      </c>
      <c r="J7" s="38">
        <v>80748.6</v>
      </c>
      <c r="K7" s="24">
        <f>F7+J7</f>
        <v>80748.6</v>
      </c>
      <c r="L7" s="14">
        <v>45812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80748.6</v>
      </c>
      <c r="K9" s="39">
        <f t="shared" si="0"/>
        <v>80748.6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80748.6</v>
      </c>
    </row>
    <row r="28" s="1" customFormat="1" ht="9.75" spans="11:11">
      <c r="K28" s="47">
        <f>SUM(K26:K27)</f>
        <v>80748.6</v>
      </c>
    </row>
    <row r="29" s="1" customFormat="1" ht="9.75"/>
    <row r="36" s="1" customFormat="1" spans="1:1">
      <c r="A36" s="2" t="s">
        <v>0</v>
      </c>
    </row>
    <row r="37" s="1" customFormat="1" spans="1:1">
      <c r="A37" s="2" t="s">
        <v>1</v>
      </c>
    </row>
    <row r="39" s="1" customFormat="1" spans="1:12">
      <c r="A39" s="3" t="s">
        <v>2</v>
      </c>
      <c r="B39" s="3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="1" customFormat="1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spans="1:13">
      <c r="A42" s="14">
        <v>45812</v>
      </c>
      <c r="B42" s="15">
        <v>21056</v>
      </c>
      <c r="C42" s="16" t="s">
        <v>52</v>
      </c>
      <c r="D42" s="17" t="s">
        <v>48</v>
      </c>
      <c r="E42" s="50">
        <v>59608</v>
      </c>
      <c r="F42" s="51">
        <v>19882.3</v>
      </c>
      <c r="G42" s="52"/>
      <c r="H42" s="52"/>
      <c r="I42" s="26"/>
      <c r="J42" s="24">
        <v>0</v>
      </c>
      <c r="K42" s="24">
        <f t="shared" ref="K42:K47" si="2">J42+F42</f>
        <v>19882.3</v>
      </c>
      <c r="L42" s="14">
        <v>45812</v>
      </c>
      <c r="M42" s="2"/>
    </row>
    <row r="43" s="1" customFormat="1" spans="1:13">
      <c r="A43" s="14">
        <v>45812</v>
      </c>
      <c r="B43" s="15">
        <v>21057</v>
      </c>
      <c r="C43" s="16" t="s">
        <v>53</v>
      </c>
      <c r="D43" s="17" t="s">
        <v>17</v>
      </c>
      <c r="E43" s="50">
        <v>60138</v>
      </c>
      <c r="F43" s="51">
        <v>27916.2</v>
      </c>
      <c r="G43" s="52"/>
      <c r="H43" s="52"/>
      <c r="I43" s="26"/>
      <c r="J43" s="24">
        <v>0</v>
      </c>
      <c r="K43" s="24">
        <f t="shared" si="2"/>
        <v>27916.2</v>
      </c>
      <c r="L43" s="14">
        <v>45812</v>
      </c>
      <c r="M43" s="2"/>
    </row>
    <row r="44" s="1" customFormat="1" spans="1:13">
      <c r="A44" s="14">
        <v>45812</v>
      </c>
      <c r="B44" s="15">
        <v>21058</v>
      </c>
      <c r="C44" s="16" t="s">
        <v>54</v>
      </c>
      <c r="D44" s="17" t="s">
        <v>55</v>
      </c>
      <c r="E44" s="50">
        <v>59392</v>
      </c>
      <c r="F44" s="51">
        <v>11000</v>
      </c>
      <c r="G44" s="52"/>
      <c r="H44" s="52"/>
      <c r="I44" s="26"/>
      <c r="J44" s="24">
        <v>0</v>
      </c>
      <c r="K44" s="24">
        <f t="shared" si="2"/>
        <v>11000</v>
      </c>
      <c r="L44" s="14">
        <v>45812</v>
      </c>
      <c r="M44" s="2"/>
    </row>
    <row r="45" s="1" customFormat="1" spans="1:13">
      <c r="A45" s="14">
        <v>45812</v>
      </c>
      <c r="B45" s="15">
        <v>21059</v>
      </c>
      <c r="C45" s="16" t="s">
        <v>56</v>
      </c>
      <c r="D45" s="17" t="s">
        <v>42</v>
      </c>
      <c r="E45" s="50">
        <v>60142</v>
      </c>
      <c r="F45" s="51">
        <v>24376.2</v>
      </c>
      <c r="G45" s="52"/>
      <c r="H45" s="52"/>
      <c r="I45" s="26"/>
      <c r="J45" s="24">
        <v>0</v>
      </c>
      <c r="K45" s="24">
        <f t="shared" si="2"/>
        <v>24376.2</v>
      </c>
      <c r="L45" s="14">
        <v>45812</v>
      </c>
      <c r="M45" s="2"/>
    </row>
    <row r="46" s="1" customFormat="1" spans="1:13">
      <c r="A46" s="14">
        <v>45812</v>
      </c>
      <c r="B46" s="15">
        <v>21060</v>
      </c>
      <c r="C46" s="16" t="s">
        <v>57</v>
      </c>
      <c r="D46" s="17" t="s">
        <v>42</v>
      </c>
      <c r="E46" s="50">
        <v>60139</v>
      </c>
      <c r="F46" s="51">
        <v>18796.2</v>
      </c>
      <c r="G46" s="52"/>
      <c r="H46" s="52"/>
      <c r="I46" s="26"/>
      <c r="J46" s="24">
        <v>0</v>
      </c>
      <c r="K46" s="24">
        <f t="shared" si="2"/>
        <v>18796.2</v>
      </c>
      <c r="L46" s="14">
        <v>45811</v>
      </c>
      <c r="M46" s="2"/>
    </row>
    <row r="47" s="1" customFormat="1" spans="1:13">
      <c r="A47" s="14">
        <v>45812</v>
      </c>
      <c r="B47" s="15">
        <v>21060</v>
      </c>
      <c r="C47" s="16" t="s">
        <v>57</v>
      </c>
      <c r="D47" s="17" t="s">
        <v>44</v>
      </c>
      <c r="E47" s="50">
        <v>60139</v>
      </c>
      <c r="F47" s="51">
        <v>1200</v>
      </c>
      <c r="G47" s="52"/>
      <c r="H47" s="52"/>
      <c r="I47" s="26"/>
      <c r="J47" s="24">
        <v>0</v>
      </c>
      <c r="K47" s="24">
        <f t="shared" si="2"/>
        <v>1200</v>
      </c>
      <c r="L47" s="14">
        <v>45811</v>
      </c>
      <c r="M47" s="2"/>
    </row>
    <row r="48" s="1" customFormat="1" spans="6:11">
      <c r="F48" s="39">
        <f>SUM(F42:F47)</f>
        <v>103170.9</v>
      </c>
      <c r="G48" s="2"/>
      <c r="H48" s="2"/>
      <c r="I48" s="2"/>
      <c r="J48" s="39">
        <f>SUM(J42:J47)</f>
        <v>0</v>
      </c>
      <c r="K48" s="39">
        <f>SUM(K42:K47)</f>
        <v>103170.9</v>
      </c>
    </row>
    <row r="50" s="1" customFormat="1" spans="1:4">
      <c r="A50" s="2" t="s">
        <v>22</v>
      </c>
      <c r="D50" s="2" t="s">
        <v>23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25</v>
      </c>
      <c r="D53" s="2" t="s">
        <v>26</v>
      </c>
    </row>
    <row r="54" s="1" customFormat="1" spans="1:4">
      <c r="A54" s="1" t="s">
        <v>28</v>
      </c>
      <c r="D54" s="1" t="s">
        <v>29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zoomScale="130" zoomScaleNormal="130" topLeftCell="A71" workbookViewId="0">
      <selection activeCell="C84" sqref="C84"/>
    </sheetView>
  </sheetViews>
  <sheetFormatPr defaultColWidth="8.57142857142857" defaultRowHeight="9"/>
  <cols>
    <col min="1" max="1" width="9" style="1" customWidth="1"/>
    <col min="2" max="2" width="5.92380952380952" style="1" customWidth="1"/>
    <col min="3" max="3" width="34.2761904761905" style="1" customWidth="1"/>
    <col min="4" max="4" width="13.2952380952381" style="1" customWidth="1"/>
    <col min="5" max="5" width="7.5809523809523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45812</v>
      </c>
      <c r="B7" s="15">
        <v>20605</v>
      </c>
      <c r="C7" s="16" t="s">
        <v>58</v>
      </c>
      <c r="D7" s="17" t="s">
        <v>17</v>
      </c>
      <c r="E7" s="15">
        <v>60030</v>
      </c>
      <c r="F7" s="38"/>
      <c r="G7" s="19" t="s">
        <v>36</v>
      </c>
      <c r="H7" s="19">
        <v>1285692</v>
      </c>
      <c r="I7" s="14">
        <v>45804</v>
      </c>
      <c r="J7" s="38">
        <v>18608.2</v>
      </c>
      <c r="K7" s="24">
        <f>F7+J7</f>
        <v>18608.2</v>
      </c>
      <c r="L7" s="14">
        <v>45813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18608.2</v>
      </c>
      <c r="K9" s="39">
        <f t="shared" si="0"/>
        <v>18608.2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18608.2</v>
      </c>
    </row>
    <row r="28" s="1" customFormat="1" ht="9.75" spans="11:11">
      <c r="K28" s="47">
        <f>SUM(K26:K27)</f>
        <v>18608.2</v>
      </c>
    </row>
    <row r="29" s="1" customFormat="1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34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45812</v>
      </c>
      <c r="B43" s="15">
        <v>21061</v>
      </c>
      <c r="C43" s="16" t="s">
        <v>59</v>
      </c>
      <c r="D43" s="17" t="s">
        <v>17</v>
      </c>
      <c r="E43" s="15">
        <v>60129</v>
      </c>
      <c r="F43" s="38">
        <v>51936.4</v>
      </c>
      <c r="G43" s="19"/>
      <c r="H43" s="19"/>
      <c r="I43" s="14"/>
      <c r="J43" s="38">
        <v>0</v>
      </c>
      <c r="K43" s="24">
        <f>F43+J43</f>
        <v>51936.4</v>
      </c>
      <c r="L43" s="14">
        <v>45817</v>
      </c>
      <c r="M43" s="2"/>
    </row>
    <row r="44" s="1" customFormat="1" spans="1:13">
      <c r="A44" s="14"/>
      <c r="B44" s="15"/>
      <c r="C44" s="16"/>
      <c r="D44" s="17"/>
      <c r="E44" s="15"/>
      <c r="F44" s="38"/>
      <c r="G44" s="19"/>
      <c r="H44" s="19"/>
      <c r="I44" s="14"/>
      <c r="J44" s="38"/>
      <c r="K44" s="24"/>
      <c r="L44" s="14"/>
      <c r="M44" s="2"/>
    </row>
    <row r="45" s="1" customFormat="1" spans="6:11">
      <c r="F45" s="39">
        <f t="shared" ref="F45:K45" si="2">SUM(F43:F44)</f>
        <v>51936.4</v>
      </c>
      <c r="G45" s="2"/>
      <c r="H45" s="2"/>
      <c r="I45" s="2"/>
      <c r="J45" s="48">
        <f t="shared" si="2"/>
        <v>0</v>
      </c>
      <c r="K45" s="39">
        <f t="shared" si="2"/>
        <v>51936.4</v>
      </c>
    </row>
    <row r="46" s="1" customFormat="1" spans="6:11">
      <c r="F46" s="39"/>
      <c r="G46" s="2"/>
      <c r="H46" s="2"/>
      <c r="I46" s="2"/>
      <c r="J46" s="39"/>
      <c r="K46" s="39"/>
    </row>
    <row r="47" s="1" customFormat="1" spans="6:11">
      <c r="F47" s="39"/>
      <c r="I47" s="1" t="s">
        <v>13</v>
      </c>
      <c r="K47" s="39"/>
    </row>
    <row r="48" s="1" customFormat="1" spans="8:10">
      <c r="H48" s="2" t="s">
        <v>19</v>
      </c>
      <c r="J48" s="40" t="s">
        <v>20</v>
      </c>
    </row>
    <row r="49" s="1" customFormat="1" spans="11:11">
      <c r="K49" s="40" t="s">
        <v>21</v>
      </c>
    </row>
    <row r="50" s="1" customFormat="1" spans="7:11">
      <c r="G50" s="2" t="s">
        <v>24</v>
      </c>
      <c r="I50" s="41">
        <v>1000</v>
      </c>
      <c r="J50" s="42">
        <v>51</v>
      </c>
      <c r="K50" s="43">
        <f t="shared" ref="K50:K61" si="3">J49*I49</f>
        <v>0</v>
      </c>
    </row>
    <row r="51" s="1" customFormat="1" spans="1:11">
      <c r="A51" s="2" t="s">
        <v>22</v>
      </c>
      <c r="D51" s="2" t="s">
        <v>23</v>
      </c>
      <c r="G51" s="2"/>
      <c r="I51" s="41">
        <v>500</v>
      </c>
      <c r="J51" s="42">
        <v>1</v>
      </c>
      <c r="K51" s="43">
        <f t="shared" si="3"/>
        <v>51000</v>
      </c>
    </row>
    <row r="52" s="1" customFormat="1" spans="1:11">
      <c r="A52" s="2"/>
      <c r="G52" s="2"/>
      <c r="I52" s="41">
        <v>200</v>
      </c>
      <c r="J52" s="42"/>
      <c r="K52" s="43">
        <f t="shared" si="3"/>
        <v>500</v>
      </c>
    </row>
    <row r="53" s="1" customFormat="1" spans="1:11">
      <c r="A53" s="2"/>
      <c r="G53" s="2" t="s">
        <v>27</v>
      </c>
      <c r="I53" s="41">
        <v>100</v>
      </c>
      <c r="J53" s="42">
        <v>4</v>
      </c>
      <c r="K53" s="43">
        <f t="shared" si="3"/>
        <v>0</v>
      </c>
    </row>
    <row r="54" s="1" customFormat="1" spans="1:11">
      <c r="A54" s="2" t="s">
        <v>25</v>
      </c>
      <c r="D54" s="2" t="s">
        <v>26</v>
      </c>
      <c r="G54" s="1" t="s">
        <v>30</v>
      </c>
      <c r="I54" s="41">
        <v>50</v>
      </c>
      <c r="J54" s="42"/>
      <c r="K54" s="43">
        <f t="shared" si="3"/>
        <v>400</v>
      </c>
    </row>
    <row r="55" s="1" customFormat="1" spans="1:11">
      <c r="A55" s="1" t="s">
        <v>28</v>
      </c>
      <c r="D55" s="1" t="s">
        <v>29</v>
      </c>
      <c r="I55" s="41">
        <v>20</v>
      </c>
      <c r="J55" s="42">
        <v>1</v>
      </c>
      <c r="K55" s="43">
        <f t="shared" si="3"/>
        <v>0</v>
      </c>
    </row>
    <row r="56" s="1" customFormat="1" spans="9:11">
      <c r="I56" s="41">
        <v>10</v>
      </c>
      <c r="J56" s="42">
        <v>1</v>
      </c>
      <c r="K56" s="43">
        <f t="shared" si="3"/>
        <v>20</v>
      </c>
    </row>
    <row r="57" s="1" customFormat="1" spans="9:11">
      <c r="I57" s="41">
        <v>5</v>
      </c>
      <c r="J57" s="42">
        <v>1</v>
      </c>
      <c r="K57" s="43">
        <f t="shared" si="3"/>
        <v>10</v>
      </c>
    </row>
    <row r="58" s="1" customFormat="1" spans="9:11">
      <c r="I58" s="41">
        <v>1</v>
      </c>
      <c r="J58" s="42">
        <v>1</v>
      </c>
      <c r="K58" s="43">
        <f t="shared" si="3"/>
        <v>5</v>
      </c>
    </row>
    <row r="59" s="1" customFormat="1" spans="9:11">
      <c r="I59" s="41">
        <v>0.25</v>
      </c>
      <c r="J59" s="42">
        <v>1</v>
      </c>
      <c r="K59" s="43">
        <f t="shared" si="3"/>
        <v>1</v>
      </c>
    </row>
    <row r="60" s="1" customFormat="1" spans="9:11">
      <c r="I60" s="44">
        <v>0.05</v>
      </c>
      <c r="J60" s="42">
        <v>3</v>
      </c>
      <c r="K60" s="43">
        <f t="shared" si="3"/>
        <v>0.25</v>
      </c>
    </row>
    <row r="61" s="1" customFormat="1" spans="9:11">
      <c r="I61" s="2" t="s">
        <v>31</v>
      </c>
      <c r="K61" s="43">
        <f t="shared" si="3"/>
        <v>0.15</v>
      </c>
    </row>
    <row r="62" s="1" customFormat="1" spans="9:11">
      <c r="I62" s="2" t="s">
        <v>32</v>
      </c>
      <c r="K62" s="49">
        <f>SUM(K50:K61)</f>
        <v>51936.4</v>
      </c>
    </row>
    <row r="63" s="1" customFormat="1" spans="11:11">
      <c r="K63" s="46">
        <f>J45</f>
        <v>0</v>
      </c>
    </row>
    <row r="64" s="1" customFormat="1" ht="9.75" spans="11:11">
      <c r="K64" s="47">
        <f>SUM(K62:K63)</f>
        <v>51936.4</v>
      </c>
    </row>
    <row r="65" s="1" customFormat="1" ht="9.75"/>
    <row r="72" s="1" customFormat="1" spans="1:1">
      <c r="A72" s="2" t="s">
        <v>0</v>
      </c>
    </row>
    <row r="73" s="1" customFormat="1" spans="1:1">
      <c r="A73" s="2" t="s">
        <v>1</v>
      </c>
    </row>
    <row r="75" s="1" customFormat="1" spans="1:12">
      <c r="A75" s="3" t="s">
        <v>2</v>
      </c>
      <c r="B75" s="3" t="s">
        <v>34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2"/>
      <c r="K75" s="3" t="s">
        <v>9</v>
      </c>
      <c r="L75" s="3" t="s">
        <v>10</v>
      </c>
    </row>
    <row r="76" s="1" customFormat="1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="1" customFormat="1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="1" customFormat="1" spans="1:13">
      <c r="A78" s="14">
        <v>45813</v>
      </c>
      <c r="B78" s="15">
        <v>21062</v>
      </c>
      <c r="C78" s="16" t="s">
        <v>60</v>
      </c>
      <c r="D78" s="17" t="s">
        <v>17</v>
      </c>
      <c r="E78" s="50">
        <v>59153</v>
      </c>
      <c r="F78" s="51">
        <v>16500</v>
      </c>
      <c r="G78" s="52"/>
      <c r="H78" s="52"/>
      <c r="I78" s="26"/>
      <c r="J78" s="24">
        <v>0</v>
      </c>
      <c r="K78" s="24">
        <f t="shared" ref="K78:K87" si="4">J78+F78</f>
        <v>16500</v>
      </c>
      <c r="L78" s="14">
        <v>45813</v>
      </c>
      <c r="M78" s="2"/>
    </row>
    <row r="79" s="1" customFormat="1" spans="1:13">
      <c r="A79" s="14">
        <v>45813</v>
      </c>
      <c r="B79" s="15">
        <v>21063</v>
      </c>
      <c r="C79" s="16" t="s">
        <v>61</v>
      </c>
      <c r="D79" s="17" t="s">
        <v>17</v>
      </c>
      <c r="E79" s="50">
        <v>60143</v>
      </c>
      <c r="F79" s="51"/>
      <c r="G79" s="52"/>
      <c r="H79" s="52"/>
      <c r="I79" s="26"/>
      <c r="J79" s="24">
        <v>18796.2</v>
      </c>
      <c r="K79" s="24">
        <f t="shared" si="4"/>
        <v>18796.2</v>
      </c>
      <c r="L79" s="14">
        <v>45812</v>
      </c>
      <c r="M79" s="2"/>
    </row>
    <row r="80" s="1" customFormat="1" spans="1:13">
      <c r="A80" s="14">
        <v>45813</v>
      </c>
      <c r="B80" s="15">
        <v>21064</v>
      </c>
      <c r="C80" s="16" t="s">
        <v>62</v>
      </c>
      <c r="D80" s="17" t="s">
        <v>17</v>
      </c>
      <c r="E80" s="50">
        <v>60144</v>
      </c>
      <c r="F80" s="51">
        <v>33996.2</v>
      </c>
      <c r="G80" s="52"/>
      <c r="H80" s="52"/>
      <c r="I80" s="26"/>
      <c r="J80" s="24">
        <v>0</v>
      </c>
      <c r="K80" s="24">
        <f t="shared" si="4"/>
        <v>33996.2</v>
      </c>
      <c r="L80" s="14">
        <v>45812</v>
      </c>
      <c r="M80" s="2"/>
    </row>
    <row r="81" s="1" customFormat="1" spans="1:13">
      <c r="A81" s="14">
        <v>45813</v>
      </c>
      <c r="B81" s="15">
        <v>21065</v>
      </c>
      <c r="C81" s="16" t="s">
        <v>63</v>
      </c>
      <c r="D81" s="17" t="s">
        <v>42</v>
      </c>
      <c r="E81" s="50">
        <v>60145</v>
      </c>
      <c r="F81" s="51">
        <v>79628.2</v>
      </c>
      <c r="G81" s="52"/>
      <c r="H81" s="52"/>
      <c r="I81" s="26"/>
      <c r="J81" s="24">
        <v>0</v>
      </c>
      <c r="K81" s="24">
        <f t="shared" si="4"/>
        <v>79628.2</v>
      </c>
      <c r="L81" s="14">
        <v>45813</v>
      </c>
      <c r="M81" s="2"/>
    </row>
    <row r="82" s="1" customFormat="1" spans="1:13">
      <c r="A82" s="14">
        <v>45813</v>
      </c>
      <c r="B82" s="15">
        <v>21066</v>
      </c>
      <c r="C82" s="16" t="s">
        <v>64</v>
      </c>
      <c r="D82" s="17" t="s">
        <v>17</v>
      </c>
      <c r="E82" s="50">
        <v>60140</v>
      </c>
      <c r="F82" s="51">
        <v>281010</v>
      </c>
      <c r="G82" s="52"/>
      <c r="H82" s="52"/>
      <c r="I82" s="26"/>
      <c r="J82" s="24">
        <v>0</v>
      </c>
      <c r="K82" s="24">
        <f t="shared" si="4"/>
        <v>281010</v>
      </c>
      <c r="L82" s="14">
        <v>45812</v>
      </c>
      <c r="M82" s="2"/>
    </row>
    <row r="83" s="1" customFormat="1" spans="1:13">
      <c r="A83" s="14">
        <v>45813</v>
      </c>
      <c r="B83" s="15">
        <v>21066</v>
      </c>
      <c r="C83" s="16" t="s">
        <v>64</v>
      </c>
      <c r="D83" s="17" t="s">
        <v>17</v>
      </c>
      <c r="E83" s="50">
        <v>60141</v>
      </c>
      <c r="F83" s="51">
        <v>268361.6</v>
      </c>
      <c r="G83" s="52"/>
      <c r="H83" s="52"/>
      <c r="I83" s="26"/>
      <c r="J83" s="24">
        <v>0</v>
      </c>
      <c r="K83" s="24">
        <f t="shared" si="4"/>
        <v>268361.6</v>
      </c>
      <c r="L83" s="14">
        <v>45812</v>
      </c>
      <c r="M83" s="2"/>
    </row>
    <row r="84" s="1" customFormat="1" spans="1:13">
      <c r="A84" s="14">
        <v>45813</v>
      </c>
      <c r="B84" s="15">
        <v>21066</v>
      </c>
      <c r="C84" s="16" t="s">
        <v>64</v>
      </c>
      <c r="D84" s="17" t="s">
        <v>65</v>
      </c>
      <c r="E84" s="50"/>
      <c r="F84" s="51">
        <v>200.06</v>
      </c>
      <c r="G84" s="52"/>
      <c r="H84" s="52"/>
      <c r="I84" s="26"/>
      <c r="J84" s="24">
        <v>0</v>
      </c>
      <c r="K84" s="24">
        <f t="shared" si="4"/>
        <v>200.06</v>
      </c>
      <c r="L84" s="14">
        <v>45812</v>
      </c>
      <c r="M84" s="2"/>
    </row>
    <row r="85" s="1" customFormat="1" spans="1:13">
      <c r="A85" s="14">
        <v>45813</v>
      </c>
      <c r="B85" s="15">
        <v>21066</v>
      </c>
      <c r="C85" s="16" t="s">
        <v>64</v>
      </c>
      <c r="D85" s="17" t="s">
        <v>17</v>
      </c>
      <c r="E85" s="50">
        <v>60146</v>
      </c>
      <c r="F85" s="51">
        <v>7795</v>
      </c>
      <c r="G85" s="52"/>
      <c r="H85" s="52"/>
      <c r="I85" s="26"/>
      <c r="J85" s="24">
        <v>0</v>
      </c>
      <c r="K85" s="24">
        <f t="shared" si="4"/>
        <v>7795</v>
      </c>
      <c r="L85" s="14">
        <v>45812</v>
      </c>
      <c r="M85" s="2"/>
    </row>
    <row r="86" s="1" customFormat="1" spans="1:13">
      <c r="A86" s="14">
        <v>45813</v>
      </c>
      <c r="B86" s="15">
        <v>21067</v>
      </c>
      <c r="C86" s="16" t="s">
        <v>66</v>
      </c>
      <c r="D86" s="17" t="s">
        <v>42</v>
      </c>
      <c r="E86" s="50">
        <v>60147</v>
      </c>
      <c r="F86" s="51">
        <v>28516.2</v>
      </c>
      <c r="G86" s="52"/>
      <c r="H86" s="52"/>
      <c r="I86" s="26"/>
      <c r="J86" s="24">
        <v>0</v>
      </c>
      <c r="K86" s="24">
        <f t="shared" si="4"/>
        <v>28516.2</v>
      </c>
      <c r="L86" s="14">
        <v>45813</v>
      </c>
      <c r="M86" s="2"/>
    </row>
    <row r="87" s="1" customFormat="1" spans="1:13">
      <c r="A87" s="14">
        <v>45813</v>
      </c>
      <c r="B87" s="15">
        <v>21068</v>
      </c>
      <c r="C87" s="16" t="s">
        <v>67</v>
      </c>
      <c r="D87" s="17" t="s">
        <v>17</v>
      </c>
      <c r="E87" s="50">
        <v>59151</v>
      </c>
      <c r="F87" s="51">
        <v>30200</v>
      </c>
      <c r="G87" s="52"/>
      <c r="H87" s="52"/>
      <c r="I87" s="26"/>
      <c r="J87" s="24">
        <v>0</v>
      </c>
      <c r="K87" s="24">
        <f t="shared" si="4"/>
        <v>30200</v>
      </c>
      <c r="L87" s="14">
        <v>45813</v>
      </c>
      <c r="M87" s="2"/>
    </row>
    <row r="88" s="1" customFormat="1" spans="6:11">
      <c r="F88" s="39">
        <f>SUM(F78:F87)</f>
        <v>746207.26</v>
      </c>
      <c r="G88" s="2"/>
      <c r="H88" s="2"/>
      <c r="I88" s="2"/>
      <c r="J88" s="39">
        <f>SUM(J78:J87)</f>
        <v>18796.2</v>
      </c>
      <c r="K88" s="39">
        <f>SUM(K78:K87)</f>
        <v>765003.46</v>
      </c>
    </row>
    <row r="90" s="1" customFormat="1" spans="1:4">
      <c r="A90" s="2" t="s">
        <v>22</v>
      </c>
      <c r="D90" s="2" t="s">
        <v>23</v>
      </c>
    </row>
    <row r="91" s="1" customFormat="1" spans="1:1">
      <c r="A91" s="2"/>
    </row>
    <row r="92" s="1" customFormat="1" spans="1:1">
      <c r="A92" s="2"/>
    </row>
    <row r="93" s="1" customFormat="1" spans="1:4">
      <c r="A93" s="2" t="s">
        <v>25</v>
      </c>
      <c r="D93" s="2" t="s">
        <v>26</v>
      </c>
    </row>
    <row r="94" s="1" customFormat="1" spans="1:4">
      <c r="A94" s="1" t="s">
        <v>28</v>
      </c>
      <c r="D94" s="1" t="s">
        <v>29</v>
      </c>
    </row>
  </sheetData>
  <mergeCells count="39">
    <mergeCell ref="G4:J4"/>
    <mergeCell ref="G40:J40"/>
    <mergeCell ref="G75:J75"/>
    <mergeCell ref="A4:A6"/>
    <mergeCell ref="A40:A42"/>
    <mergeCell ref="A75:A77"/>
    <mergeCell ref="B4:B6"/>
    <mergeCell ref="B40:B42"/>
    <mergeCell ref="B75:B77"/>
    <mergeCell ref="C4:C6"/>
    <mergeCell ref="C40:C42"/>
    <mergeCell ref="C75:C77"/>
    <mergeCell ref="D4:D6"/>
    <mergeCell ref="D40:D42"/>
    <mergeCell ref="D75:D77"/>
    <mergeCell ref="E4:E6"/>
    <mergeCell ref="E40:E42"/>
    <mergeCell ref="E75:E77"/>
    <mergeCell ref="F4:F6"/>
    <mergeCell ref="F40:F42"/>
    <mergeCell ref="F75:F77"/>
    <mergeCell ref="G5:G6"/>
    <mergeCell ref="G41:G42"/>
    <mergeCell ref="G76:G77"/>
    <mergeCell ref="H5:H6"/>
    <mergeCell ref="H41:H42"/>
    <mergeCell ref="H76:H77"/>
    <mergeCell ref="I5:I6"/>
    <mergeCell ref="I41:I42"/>
    <mergeCell ref="I76:I77"/>
    <mergeCell ref="J5:J6"/>
    <mergeCell ref="J41:J42"/>
    <mergeCell ref="J76:J77"/>
    <mergeCell ref="K4:K6"/>
    <mergeCell ref="K40:K42"/>
    <mergeCell ref="K75:K77"/>
    <mergeCell ref="L4:L6"/>
    <mergeCell ref="L40:L42"/>
    <mergeCell ref="L75:L77"/>
  </mergeCells>
  <pageMargins left="0.25" right="0.25" top="0.75" bottom="0.75" header="0.3" footer="0.3"/>
  <pageSetup paperSize="1" scale="86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56" workbookViewId="0">
      <selection activeCell="I37" sqref="I3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5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54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5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45817</v>
      </c>
      <c r="B7" s="15" t="s">
        <v>68</v>
      </c>
      <c r="C7" s="16" t="s">
        <v>69</v>
      </c>
      <c r="D7" s="17" t="s">
        <v>17</v>
      </c>
      <c r="E7" s="15" t="s">
        <v>70</v>
      </c>
      <c r="F7" s="38">
        <v>4000</v>
      </c>
      <c r="G7" s="19"/>
      <c r="H7" s="19"/>
      <c r="I7" s="14"/>
      <c r="J7" s="38"/>
      <c r="K7" s="24">
        <f>J7+F7</f>
        <v>4000</v>
      </c>
      <c r="L7" s="14">
        <v>45818</v>
      </c>
      <c r="M7" s="2"/>
    </row>
    <row r="8" s="1" customFormat="1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>SUM(F4:F8)</f>
        <v>4000</v>
      </c>
      <c r="G9" s="2"/>
      <c r="H9" s="2"/>
      <c r="I9" s="2"/>
      <c r="J9" s="39">
        <f>SUM(J7:J8)</f>
        <v>0</v>
      </c>
      <c r="K9" s="39">
        <f>SUM(K8:K8)</f>
        <v>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0" t="s">
        <v>20</v>
      </c>
      <c r="K11" s="40" t="s">
        <v>21</v>
      </c>
    </row>
    <row r="12" s="1" customFormat="1" spans="11:11">
      <c r="K12" s="2"/>
    </row>
    <row r="13" s="1" customFormat="1" spans="1:11">
      <c r="A13" s="2" t="s">
        <v>22</v>
      </c>
      <c r="D13" s="2" t="s">
        <v>23</v>
      </c>
      <c r="G13" s="2" t="s">
        <v>24</v>
      </c>
      <c r="I13" s="41">
        <v>1000</v>
      </c>
      <c r="J13" s="42">
        <v>4</v>
      </c>
      <c r="K13" s="43">
        <f t="shared" ref="K13:K23" si="0">J13*I13</f>
        <v>4000</v>
      </c>
    </row>
    <row r="14" s="1" customFormat="1" spans="1:11">
      <c r="A14" s="2"/>
      <c r="G14" s="2"/>
      <c r="I14" s="41">
        <v>500</v>
      </c>
      <c r="J14" s="42"/>
      <c r="K14" s="43">
        <f t="shared" si="0"/>
        <v>0</v>
      </c>
    </row>
    <row r="15" s="1" customFormat="1" spans="1:11">
      <c r="A15" s="2"/>
      <c r="G15" s="2"/>
      <c r="I15" s="41">
        <v>200</v>
      </c>
      <c r="J15" s="42"/>
      <c r="K15" s="43">
        <f t="shared" si="0"/>
        <v>0</v>
      </c>
    </row>
    <row r="16" s="1" customFormat="1" spans="1:11">
      <c r="A16" s="2" t="s">
        <v>25</v>
      </c>
      <c r="D16" s="2" t="s">
        <v>26</v>
      </c>
      <c r="G16" s="2" t="s">
        <v>27</v>
      </c>
      <c r="I16" s="41">
        <v>100</v>
      </c>
      <c r="J16" s="42"/>
      <c r="K16" s="43">
        <f t="shared" si="0"/>
        <v>0</v>
      </c>
    </row>
    <row r="17" s="1" customFormat="1" spans="1:11">
      <c r="A17" s="1" t="s">
        <v>28</v>
      </c>
      <c r="D17" s="1" t="s">
        <v>29</v>
      </c>
      <c r="G17" s="1" t="s">
        <v>30</v>
      </c>
      <c r="I17" s="41">
        <v>50</v>
      </c>
      <c r="J17" s="42"/>
      <c r="K17" s="43">
        <f t="shared" si="0"/>
        <v>0</v>
      </c>
    </row>
    <row r="18" s="1" customFormat="1" spans="9:11">
      <c r="I18" s="41">
        <v>20</v>
      </c>
      <c r="J18" s="42"/>
      <c r="K18" s="43">
        <f t="shared" si="0"/>
        <v>0</v>
      </c>
    </row>
    <row r="19" s="1" customFormat="1" spans="9:11">
      <c r="I19" s="41">
        <v>10</v>
      </c>
      <c r="J19" s="42"/>
      <c r="K19" s="43">
        <f t="shared" si="0"/>
        <v>0</v>
      </c>
    </row>
    <row r="20" s="1" customFormat="1" spans="9:11">
      <c r="I20" s="41">
        <v>5</v>
      </c>
      <c r="J20" s="42"/>
      <c r="K20" s="43">
        <f t="shared" si="0"/>
        <v>0</v>
      </c>
    </row>
    <row r="21" s="1" customFormat="1" spans="9:11">
      <c r="I21" s="41">
        <v>1</v>
      </c>
      <c r="J21" s="42"/>
      <c r="K21" s="43">
        <f t="shared" si="0"/>
        <v>0</v>
      </c>
    </row>
    <row r="22" s="1" customFormat="1" spans="9:11">
      <c r="I22" s="41">
        <v>0.25</v>
      </c>
      <c r="J22" s="42"/>
      <c r="K22" s="43">
        <f t="shared" si="0"/>
        <v>0</v>
      </c>
    </row>
    <row r="23" s="1" customFormat="1" spans="9:11">
      <c r="I23" s="44">
        <v>0.05</v>
      </c>
      <c r="J23" s="42"/>
      <c r="K23" s="43">
        <f t="shared" si="0"/>
        <v>0</v>
      </c>
    </row>
    <row r="24" s="1" customFormat="1" spans="9:11">
      <c r="I24" s="2" t="s">
        <v>31</v>
      </c>
      <c r="K24" s="45">
        <f>SUM(K13:K23)</f>
        <v>4000</v>
      </c>
    </row>
    <row r="25" s="1" customFormat="1" spans="9:11">
      <c r="I25" s="2" t="s">
        <v>32</v>
      </c>
      <c r="K25" s="46">
        <f>J9</f>
        <v>0</v>
      </c>
    </row>
    <row r="26" s="1" customFormat="1" ht="9.75" spans="11:11">
      <c r="K26" s="47">
        <f>SUM(K24:K25)</f>
        <v>4000</v>
      </c>
    </row>
    <row r="27" s="1" customFormat="1" ht="9.75" spans="11:11">
      <c r="K27" s="41"/>
    </row>
    <row r="28" s="1" customFormat="1" spans="11:11">
      <c r="K28" s="41"/>
    </row>
    <row r="29" s="1" customFormat="1" spans="11:11">
      <c r="K29" s="41"/>
    </row>
    <row r="30" s="1" customFormat="1" spans="11:11">
      <c r="K30" s="41"/>
    </row>
    <row r="31" s="1" customFormat="1" spans="11:11">
      <c r="K31" s="41"/>
    </row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34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45817</v>
      </c>
      <c r="B43" s="15">
        <v>21069</v>
      </c>
      <c r="C43" s="16" t="s">
        <v>71</v>
      </c>
      <c r="D43" s="17" t="s">
        <v>48</v>
      </c>
      <c r="E43" s="50">
        <v>60148</v>
      </c>
      <c r="F43" s="51"/>
      <c r="G43" s="52"/>
      <c r="H43" s="52"/>
      <c r="I43" s="26"/>
      <c r="J43" s="24">
        <v>166728.4</v>
      </c>
      <c r="K43" s="24">
        <f t="shared" ref="K43:K50" si="1">J43+F43</f>
        <v>166728.4</v>
      </c>
      <c r="L43" s="14">
        <v>45813</v>
      </c>
      <c r="M43" s="2"/>
    </row>
    <row r="44" s="1" customFormat="1" spans="1:13">
      <c r="A44" s="14">
        <v>45817</v>
      </c>
      <c r="B44" s="15">
        <v>21070</v>
      </c>
      <c r="C44" s="16" t="s">
        <v>72</v>
      </c>
      <c r="D44" s="17" t="s">
        <v>17</v>
      </c>
      <c r="E44" s="50">
        <v>59399</v>
      </c>
      <c r="F44" s="51">
        <v>13100</v>
      </c>
      <c r="G44" s="52"/>
      <c r="H44" s="52"/>
      <c r="I44" s="26"/>
      <c r="J44" s="24">
        <v>0</v>
      </c>
      <c r="K44" s="24">
        <f t="shared" si="1"/>
        <v>13100</v>
      </c>
      <c r="L44" s="14">
        <v>45817</v>
      </c>
      <c r="M44" s="2"/>
    </row>
    <row r="45" s="1" customFormat="1" spans="1:13">
      <c r="A45" s="14">
        <v>45817</v>
      </c>
      <c r="B45" s="15">
        <v>21071</v>
      </c>
      <c r="C45" s="16" t="s">
        <v>54</v>
      </c>
      <c r="D45" s="17" t="s">
        <v>48</v>
      </c>
      <c r="E45" s="50">
        <v>59392</v>
      </c>
      <c r="F45" s="51">
        <v>6000</v>
      </c>
      <c r="G45" s="52"/>
      <c r="H45" s="52"/>
      <c r="I45" s="26"/>
      <c r="J45" s="24">
        <v>0</v>
      </c>
      <c r="K45" s="24">
        <f t="shared" si="1"/>
        <v>6000</v>
      </c>
      <c r="L45" s="14">
        <v>45817</v>
      </c>
      <c r="M45" s="2"/>
    </row>
    <row r="46" s="1" customFormat="1" spans="1:13">
      <c r="A46" s="14">
        <v>45817</v>
      </c>
      <c r="B46" s="15">
        <v>21072</v>
      </c>
      <c r="C46" s="16" t="s">
        <v>73</v>
      </c>
      <c r="D46" s="17" t="s">
        <v>42</v>
      </c>
      <c r="E46" s="50">
        <v>60153</v>
      </c>
      <c r="F46" s="51">
        <v>35808.2</v>
      </c>
      <c r="G46" s="52"/>
      <c r="H46" s="52"/>
      <c r="I46" s="26"/>
      <c r="J46" s="24">
        <v>0</v>
      </c>
      <c r="K46" s="24">
        <f t="shared" si="1"/>
        <v>35808.2</v>
      </c>
      <c r="L46" s="14">
        <v>45817</v>
      </c>
      <c r="M46" s="2"/>
    </row>
    <row r="47" s="1" customFormat="1" spans="1:13">
      <c r="A47" s="14">
        <v>45817</v>
      </c>
      <c r="B47" s="15">
        <v>21072</v>
      </c>
      <c r="C47" s="16" t="s">
        <v>73</v>
      </c>
      <c r="D47" s="17" t="s">
        <v>65</v>
      </c>
      <c r="E47" s="50">
        <v>60153</v>
      </c>
      <c r="F47" s="51">
        <v>2400</v>
      </c>
      <c r="G47" s="52"/>
      <c r="H47" s="52"/>
      <c r="I47" s="26"/>
      <c r="J47" s="24">
        <v>0</v>
      </c>
      <c r="K47" s="24">
        <f t="shared" si="1"/>
        <v>2400</v>
      </c>
      <c r="L47" s="14">
        <v>45817</v>
      </c>
      <c r="M47" s="2"/>
    </row>
    <row r="48" s="1" customFormat="1" spans="1:13">
      <c r="A48" s="14">
        <v>45817</v>
      </c>
      <c r="B48" s="15">
        <v>21073</v>
      </c>
      <c r="C48" s="16" t="s">
        <v>74</v>
      </c>
      <c r="D48" s="17" t="s">
        <v>17</v>
      </c>
      <c r="E48" s="50">
        <v>60150</v>
      </c>
      <c r="F48" s="51">
        <v>38292.2</v>
      </c>
      <c r="G48" s="52"/>
      <c r="H48" s="52"/>
      <c r="I48" s="26"/>
      <c r="J48" s="24">
        <v>0</v>
      </c>
      <c r="K48" s="24">
        <f t="shared" si="1"/>
        <v>38292.2</v>
      </c>
      <c r="L48" s="14">
        <v>45817</v>
      </c>
      <c r="M48" s="2"/>
    </row>
    <row r="49" s="1" customFormat="1" spans="1:13">
      <c r="A49" s="14">
        <v>45817</v>
      </c>
      <c r="B49" s="15">
        <v>21074</v>
      </c>
      <c r="C49" s="16" t="s">
        <v>75</v>
      </c>
      <c r="D49" s="17" t="s">
        <v>17</v>
      </c>
      <c r="E49" s="50">
        <v>60152</v>
      </c>
      <c r="F49" s="51"/>
      <c r="G49" s="52"/>
      <c r="H49" s="52"/>
      <c r="I49" s="26"/>
      <c r="J49" s="24">
        <v>710962.2</v>
      </c>
      <c r="K49" s="24">
        <f t="shared" si="1"/>
        <v>710962.2</v>
      </c>
      <c r="L49" s="14">
        <v>45817</v>
      </c>
      <c r="M49" s="2"/>
    </row>
    <row r="50" s="1" customFormat="1" spans="1:13">
      <c r="A50" s="14">
        <v>45817</v>
      </c>
      <c r="B50" s="15">
        <v>21074</v>
      </c>
      <c r="C50" s="16" t="s">
        <v>75</v>
      </c>
      <c r="D50" s="17" t="s">
        <v>17</v>
      </c>
      <c r="E50" s="50">
        <v>60154</v>
      </c>
      <c r="F50" s="51"/>
      <c r="G50" s="52"/>
      <c r="H50" s="52"/>
      <c r="I50" s="26"/>
      <c r="J50" s="24">
        <v>710962.2</v>
      </c>
      <c r="K50" s="24">
        <f t="shared" si="1"/>
        <v>710962.2</v>
      </c>
      <c r="L50" s="14">
        <v>45817</v>
      </c>
      <c r="M50" s="2"/>
    </row>
    <row r="51" s="1" customFormat="1" spans="6:11">
      <c r="F51" s="39">
        <f>SUM(F43:F50)</f>
        <v>95600.4</v>
      </c>
      <c r="G51" s="2"/>
      <c r="H51" s="2"/>
      <c r="I51" s="2"/>
      <c r="J51" s="39">
        <f>SUM(J43:J50)</f>
        <v>1588652.8</v>
      </c>
      <c r="K51" s="39">
        <f>SUM(K43:K50)</f>
        <v>1684253.2</v>
      </c>
    </row>
    <row r="53" s="1" customFormat="1" spans="1:4">
      <c r="A53" s="2" t="s">
        <v>22</v>
      </c>
      <c r="D53" s="2" t="s">
        <v>23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25</v>
      </c>
      <c r="D56" s="2" t="s">
        <v>26</v>
      </c>
    </row>
    <row r="57" s="1" customFormat="1" spans="1:4">
      <c r="A57" s="1" t="s">
        <v>28</v>
      </c>
      <c r="D57" s="1" t="s">
        <v>29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C31" sqref="C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45818</v>
      </c>
      <c r="B7" s="15">
        <v>21076</v>
      </c>
      <c r="C7" s="16" t="s">
        <v>76</v>
      </c>
      <c r="D7" s="17" t="s">
        <v>42</v>
      </c>
      <c r="E7" s="50">
        <v>60156</v>
      </c>
      <c r="F7" s="51"/>
      <c r="G7" s="52"/>
      <c r="H7" s="52"/>
      <c r="I7" s="26"/>
      <c r="J7" s="24">
        <v>89470.16</v>
      </c>
      <c r="K7" s="24">
        <f t="shared" ref="K7:K12" si="0">J7+F7</f>
        <v>89470.16</v>
      </c>
      <c r="L7" s="14">
        <v>45817</v>
      </c>
      <c r="M7" s="2" t="s">
        <v>77</v>
      </c>
    </row>
    <row r="8" s="1" customFormat="1" spans="1:13">
      <c r="A8" s="14">
        <v>45818</v>
      </c>
      <c r="B8" s="15">
        <v>21077</v>
      </c>
      <c r="C8" s="16" t="s">
        <v>78</v>
      </c>
      <c r="D8" s="17" t="s">
        <v>42</v>
      </c>
      <c r="E8" s="50">
        <v>60157</v>
      </c>
      <c r="F8" s="51">
        <v>20876.2</v>
      </c>
      <c r="G8" s="52"/>
      <c r="H8" s="52"/>
      <c r="I8" s="26"/>
      <c r="J8" s="24">
        <v>0</v>
      </c>
      <c r="K8" s="24">
        <f t="shared" si="0"/>
        <v>20876.2</v>
      </c>
      <c r="L8" s="14">
        <v>45818</v>
      </c>
      <c r="M8" s="2"/>
    </row>
    <row r="9" s="1" customFormat="1" spans="1:13">
      <c r="A9" s="14">
        <v>45818</v>
      </c>
      <c r="B9" s="15">
        <v>21078</v>
      </c>
      <c r="C9" s="16" t="s">
        <v>79</v>
      </c>
      <c r="D9" s="17" t="s">
        <v>17</v>
      </c>
      <c r="E9" s="50">
        <v>60149</v>
      </c>
      <c r="F9" s="51">
        <v>11396.2</v>
      </c>
      <c r="G9" s="52"/>
      <c r="H9" s="52"/>
      <c r="I9" s="26"/>
      <c r="J9" s="24">
        <v>0</v>
      </c>
      <c r="K9" s="24">
        <f t="shared" si="0"/>
        <v>11396.2</v>
      </c>
      <c r="L9" s="14">
        <v>45818</v>
      </c>
      <c r="M9" s="2"/>
    </row>
    <row r="10" s="1" customFormat="1" spans="1:13">
      <c r="A10" s="14">
        <v>45818</v>
      </c>
      <c r="B10" s="15">
        <v>21079</v>
      </c>
      <c r="C10" s="16" t="s">
        <v>80</v>
      </c>
      <c r="D10" s="17" t="s">
        <v>17</v>
      </c>
      <c r="E10" s="50">
        <v>59384</v>
      </c>
      <c r="F10" s="51">
        <v>33000</v>
      </c>
      <c r="G10" s="52"/>
      <c r="H10" s="52"/>
      <c r="I10" s="26"/>
      <c r="J10" s="24">
        <v>0</v>
      </c>
      <c r="K10" s="24">
        <f t="shared" si="0"/>
        <v>33000</v>
      </c>
      <c r="L10" s="14">
        <v>45818</v>
      </c>
      <c r="M10" s="2"/>
    </row>
    <row r="11" s="1" customFormat="1" spans="1:13">
      <c r="A11" s="14">
        <v>45818</v>
      </c>
      <c r="B11" s="15">
        <v>21080</v>
      </c>
      <c r="C11" s="16" t="s">
        <v>81</v>
      </c>
      <c r="D11" s="17" t="s">
        <v>17</v>
      </c>
      <c r="E11" s="50">
        <v>60158</v>
      </c>
      <c r="F11" s="51">
        <v>18196.2</v>
      </c>
      <c r="G11" s="52"/>
      <c r="H11" s="52"/>
      <c r="I11" s="26"/>
      <c r="J11" s="24">
        <v>0</v>
      </c>
      <c r="K11" s="24">
        <f t="shared" si="0"/>
        <v>18196.2</v>
      </c>
      <c r="L11" s="14">
        <v>45818</v>
      </c>
      <c r="M11" s="2"/>
    </row>
    <row r="12" s="1" customFormat="1" spans="1:13">
      <c r="A12" s="14">
        <v>45818</v>
      </c>
      <c r="B12" s="15">
        <v>21081</v>
      </c>
      <c r="C12" s="16" t="s">
        <v>82</v>
      </c>
      <c r="D12" s="17" t="s">
        <v>17</v>
      </c>
      <c r="E12" s="50">
        <v>59156</v>
      </c>
      <c r="F12" s="51">
        <v>16500</v>
      </c>
      <c r="G12" s="52"/>
      <c r="H12" s="52"/>
      <c r="I12" s="26"/>
      <c r="J12" s="24">
        <v>0</v>
      </c>
      <c r="K12" s="24">
        <f t="shared" si="0"/>
        <v>16500</v>
      </c>
      <c r="L12" s="14">
        <v>45818</v>
      </c>
      <c r="M12" s="2"/>
    </row>
    <row r="13" s="1" customFormat="1" spans="6:11">
      <c r="F13" s="39">
        <f>SUM(F7:F12)</f>
        <v>99968.6</v>
      </c>
      <c r="G13" s="2"/>
      <c r="H13" s="2"/>
      <c r="I13" s="2"/>
      <c r="J13" s="39">
        <f>SUM(J7:J12)</f>
        <v>89470.16</v>
      </c>
      <c r="K13" s="39">
        <f>SUM(K7:K12)</f>
        <v>189438.76</v>
      </c>
    </row>
    <row r="15" s="1" customFormat="1" spans="1:4">
      <c r="A15" s="2" t="s">
        <v>22</v>
      </c>
      <c r="D15" s="2" t="s">
        <v>23</v>
      </c>
    </row>
    <row r="16" s="1" customFormat="1" spans="1:1">
      <c r="A16" s="2"/>
    </row>
    <row r="17" s="1" customFormat="1" spans="1:1">
      <c r="A17" s="2"/>
    </row>
    <row r="18" s="1" customFormat="1" spans="1:4">
      <c r="A18" s="2" t="s">
        <v>25</v>
      </c>
      <c r="D18" s="2" t="s">
        <v>26</v>
      </c>
    </row>
    <row r="19" s="1" customFormat="1" spans="1:4">
      <c r="A19" s="1" t="s">
        <v>28</v>
      </c>
      <c r="D19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workbookViewId="0">
      <selection activeCell="C28" sqref="C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8.447619047619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45821</v>
      </c>
      <c r="B7" s="15">
        <v>21083</v>
      </c>
      <c r="C7" s="16" t="s">
        <v>83</v>
      </c>
      <c r="D7" s="17" t="s">
        <v>17</v>
      </c>
      <c r="E7" s="50">
        <v>60161</v>
      </c>
      <c r="F7" s="51">
        <v>154416.6</v>
      </c>
      <c r="G7" s="52"/>
      <c r="H7" s="52"/>
      <c r="I7" s="26"/>
      <c r="J7" s="24">
        <v>0</v>
      </c>
      <c r="K7" s="24">
        <f t="shared" ref="K7:K13" si="0">J7+F7</f>
        <v>154416.6</v>
      </c>
      <c r="L7" s="14">
        <v>45819</v>
      </c>
      <c r="M7" s="2"/>
    </row>
    <row r="8" s="1" customFormat="1" spans="1:13">
      <c r="A8" s="14">
        <v>45821</v>
      </c>
      <c r="B8" s="15">
        <v>21084</v>
      </c>
      <c r="C8" s="16" t="s">
        <v>84</v>
      </c>
      <c r="D8" s="17" t="s">
        <v>17</v>
      </c>
      <c r="E8" s="50">
        <v>60162</v>
      </c>
      <c r="F8" s="51">
        <v>24376.2</v>
      </c>
      <c r="G8" s="52"/>
      <c r="H8" s="52"/>
      <c r="I8" s="26"/>
      <c r="J8" s="24">
        <v>0</v>
      </c>
      <c r="K8" s="24">
        <f t="shared" si="0"/>
        <v>24376.2</v>
      </c>
      <c r="L8" s="14">
        <v>45819</v>
      </c>
      <c r="M8" s="2"/>
    </row>
    <row r="9" s="1" customFormat="1" spans="1:13">
      <c r="A9" s="14">
        <v>45821</v>
      </c>
      <c r="B9" s="15">
        <v>21084</v>
      </c>
      <c r="C9" s="16" t="s">
        <v>84</v>
      </c>
      <c r="D9" s="17" t="s">
        <v>65</v>
      </c>
      <c r="E9" s="50">
        <v>60162</v>
      </c>
      <c r="F9" s="51">
        <v>0.8</v>
      </c>
      <c r="G9" s="52"/>
      <c r="H9" s="52"/>
      <c r="I9" s="26"/>
      <c r="J9" s="24">
        <v>0</v>
      </c>
      <c r="K9" s="24">
        <f t="shared" si="0"/>
        <v>0.8</v>
      </c>
      <c r="L9" s="14">
        <v>45819</v>
      </c>
      <c r="M9" s="2"/>
    </row>
    <row r="10" s="1" customFormat="1" spans="1:13">
      <c r="A10" s="14">
        <v>45821</v>
      </c>
      <c r="B10" s="15">
        <v>21085</v>
      </c>
      <c r="C10" s="16" t="s">
        <v>85</v>
      </c>
      <c r="D10" s="17" t="s">
        <v>17</v>
      </c>
      <c r="E10" s="50">
        <v>60014</v>
      </c>
      <c r="F10" s="51">
        <v>19796.2</v>
      </c>
      <c r="G10" s="52"/>
      <c r="H10" s="52"/>
      <c r="I10" s="26"/>
      <c r="J10" s="24">
        <v>0</v>
      </c>
      <c r="K10" s="24">
        <f t="shared" si="0"/>
        <v>19796.2</v>
      </c>
      <c r="L10" s="14">
        <v>45820</v>
      </c>
      <c r="M10" s="2"/>
    </row>
    <row r="11" s="1" customFormat="1" spans="1:13">
      <c r="A11" s="14">
        <v>45821</v>
      </c>
      <c r="B11" s="15">
        <v>21086</v>
      </c>
      <c r="C11" s="16" t="s">
        <v>86</v>
      </c>
      <c r="D11" s="17" t="s">
        <v>17</v>
      </c>
      <c r="E11" s="50">
        <v>60151</v>
      </c>
      <c r="F11" s="51">
        <v>21276.2</v>
      </c>
      <c r="G11" s="52"/>
      <c r="H11" s="52"/>
      <c r="I11" s="26"/>
      <c r="J11" s="24">
        <v>0</v>
      </c>
      <c r="K11" s="24">
        <f t="shared" si="0"/>
        <v>21276.2</v>
      </c>
      <c r="L11" s="14">
        <v>45820</v>
      </c>
      <c r="M11" s="2"/>
    </row>
    <row r="12" s="1" customFormat="1" spans="1:13">
      <c r="A12" s="14">
        <v>45821</v>
      </c>
      <c r="B12" s="15">
        <v>21086</v>
      </c>
      <c r="C12" s="16" t="s">
        <v>86</v>
      </c>
      <c r="D12" s="17" t="s">
        <v>65</v>
      </c>
      <c r="E12" s="50">
        <v>60151</v>
      </c>
      <c r="F12" s="51">
        <v>0.25</v>
      </c>
      <c r="G12" s="52"/>
      <c r="H12" s="52"/>
      <c r="I12" s="26"/>
      <c r="J12" s="24">
        <v>0</v>
      </c>
      <c r="K12" s="24">
        <f t="shared" si="0"/>
        <v>0.25</v>
      </c>
      <c r="L12" s="14">
        <v>45820</v>
      </c>
      <c r="M12" s="2"/>
    </row>
    <row r="13" s="1" customFormat="1" spans="1:13">
      <c r="A13" s="14">
        <v>45821</v>
      </c>
      <c r="B13" s="15">
        <v>21087</v>
      </c>
      <c r="C13" s="16" t="s">
        <v>87</v>
      </c>
      <c r="D13" s="17" t="s">
        <v>42</v>
      </c>
      <c r="E13" s="50">
        <v>59979</v>
      </c>
      <c r="F13" s="51">
        <v>42072.4</v>
      </c>
      <c r="G13" s="52"/>
      <c r="H13" s="52"/>
      <c r="I13" s="26"/>
      <c r="J13" s="24">
        <v>0</v>
      </c>
      <c r="K13" s="24">
        <f t="shared" si="0"/>
        <v>42072.4</v>
      </c>
      <c r="L13" s="14">
        <v>45820</v>
      </c>
      <c r="M13" s="2"/>
    </row>
    <row r="14" s="1" customFormat="1" spans="6:11">
      <c r="F14" s="39">
        <f>SUM(F7:F13)</f>
        <v>261938.65</v>
      </c>
      <c r="G14" s="2"/>
      <c r="H14" s="2"/>
      <c r="I14" s="2"/>
      <c r="J14" s="39">
        <f>SUM(J7:J13)</f>
        <v>0</v>
      </c>
      <c r="K14" s="39">
        <f>SUM(K7:K13)</f>
        <v>261938.65</v>
      </c>
    </row>
    <row r="16" s="1" customFormat="1" spans="1:4">
      <c r="A16" s="2" t="s">
        <v>22</v>
      </c>
      <c r="D16" s="2" t="s">
        <v>23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25</v>
      </c>
      <c r="D19" s="2" t="s">
        <v>26</v>
      </c>
    </row>
    <row r="20" s="1" customFormat="1" spans="1:4">
      <c r="A20" s="1" t="s">
        <v>28</v>
      </c>
      <c r="D20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H25" sqref="H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45818</v>
      </c>
      <c r="B7" s="15">
        <v>20607</v>
      </c>
      <c r="C7" s="16" t="s">
        <v>88</v>
      </c>
      <c r="D7" s="17" t="s">
        <v>17</v>
      </c>
      <c r="E7" s="15">
        <v>60053</v>
      </c>
      <c r="F7" s="38"/>
      <c r="G7" s="19" t="s">
        <v>89</v>
      </c>
      <c r="H7" s="19">
        <v>252697</v>
      </c>
      <c r="I7" s="14">
        <v>45810</v>
      </c>
      <c r="J7" s="38">
        <v>34287.31</v>
      </c>
      <c r="K7" s="24">
        <f>F7+J7</f>
        <v>34287.31</v>
      </c>
      <c r="L7" s="14">
        <v>45819</v>
      </c>
      <c r="M7" s="2" t="s">
        <v>90</v>
      </c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34287.31</v>
      </c>
      <c r="K9" s="39">
        <f t="shared" si="0"/>
        <v>34287.31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34287.31</v>
      </c>
    </row>
    <row r="28" s="1" customFormat="1" ht="9.75" spans="11:11">
      <c r="K28" s="47">
        <f>SUM(K26:K27)</f>
        <v>34287.31</v>
      </c>
    </row>
    <row r="29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zoomScale="130" zoomScaleNormal="130" topLeftCell="A49" workbookViewId="0">
      <selection activeCell="A105" sqref="$A105:$XFD12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9.3428571428571" style="1" customWidth="1"/>
    <col min="4" max="4" width="14.1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45819</v>
      </c>
      <c r="B7" s="15">
        <v>20608</v>
      </c>
      <c r="C7" s="16" t="s">
        <v>91</v>
      </c>
      <c r="D7" s="17" t="s">
        <v>17</v>
      </c>
      <c r="E7" s="15">
        <v>60059</v>
      </c>
      <c r="F7" s="38"/>
      <c r="G7" s="19" t="s">
        <v>92</v>
      </c>
      <c r="H7" s="19">
        <v>153535</v>
      </c>
      <c r="I7" s="14">
        <v>45811</v>
      </c>
      <c r="J7" s="38">
        <v>9236.79</v>
      </c>
      <c r="K7" s="24">
        <f>F7+J7</f>
        <v>9236.79</v>
      </c>
      <c r="L7" s="14">
        <v>45824</v>
      </c>
      <c r="M7" s="2" t="s">
        <v>93</v>
      </c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4"/>
      <c r="L8" s="14"/>
      <c r="M8" s="2"/>
    </row>
    <row r="9" s="1" customFormat="1" spans="6:11">
      <c r="F9" s="39">
        <f t="shared" ref="F9:K9" si="0">SUM(F7:F8)</f>
        <v>0</v>
      </c>
      <c r="G9" s="2"/>
      <c r="H9" s="2"/>
      <c r="I9" s="2"/>
      <c r="J9" s="48">
        <f t="shared" si="0"/>
        <v>9236.79</v>
      </c>
      <c r="K9" s="39">
        <f t="shared" si="0"/>
        <v>9236.79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19</v>
      </c>
      <c r="J12" s="40" t="s">
        <v>20</v>
      </c>
    </row>
    <row r="13" s="1" customFormat="1" spans="11:11">
      <c r="K13" s="40" t="s">
        <v>21</v>
      </c>
    </row>
    <row r="14" s="1" customFormat="1" spans="7:11">
      <c r="G14" s="2" t="s">
        <v>24</v>
      </c>
      <c r="I14" s="41">
        <v>1000</v>
      </c>
      <c r="J14" s="42"/>
      <c r="K14" s="43">
        <f t="shared" ref="K14:K25" si="1">J13*I13</f>
        <v>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27</v>
      </c>
      <c r="I17" s="41">
        <v>100</v>
      </c>
      <c r="J17" s="42"/>
      <c r="K17" s="43">
        <f t="shared" si="1"/>
        <v>0</v>
      </c>
    </row>
    <row r="18" s="1" customFormat="1" spans="1:11">
      <c r="A18" s="2" t="s">
        <v>25</v>
      </c>
      <c r="D18" s="2" t="s">
        <v>26</v>
      </c>
      <c r="G18" s="1" t="s">
        <v>30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/>
      <c r="K21" s="43">
        <f t="shared" si="1"/>
        <v>0</v>
      </c>
    </row>
    <row r="22" s="1" customFormat="1" spans="9:11">
      <c r="I22" s="41">
        <v>1</v>
      </c>
      <c r="J22" s="42"/>
      <c r="K22" s="43">
        <f t="shared" si="1"/>
        <v>0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4">
        <v>0.05</v>
      </c>
      <c r="J24" s="42"/>
      <c r="K24" s="43">
        <f t="shared" si="1"/>
        <v>0</v>
      </c>
    </row>
    <row r="25" s="1" customFormat="1" spans="9:11">
      <c r="I25" s="2" t="s">
        <v>31</v>
      </c>
      <c r="K25" s="43">
        <f t="shared" si="1"/>
        <v>0</v>
      </c>
    </row>
    <row r="26" s="1" customFormat="1" spans="9:11">
      <c r="I26" s="2" t="s">
        <v>32</v>
      </c>
      <c r="K26" s="49">
        <f>SUM(K14:K25)</f>
        <v>0</v>
      </c>
    </row>
    <row r="27" s="1" customFormat="1" spans="11:11">
      <c r="K27" s="46">
        <f>J9</f>
        <v>9236.79</v>
      </c>
    </row>
    <row r="28" s="1" customFormat="1" ht="9.75" spans="11:11">
      <c r="K28" s="47">
        <f>SUM(K26:K27)</f>
        <v>9236.79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94</v>
      </c>
    </row>
    <row r="41" s="1" customFormat="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45821</v>
      </c>
      <c r="B44" s="15">
        <v>18908</v>
      </c>
      <c r="C44" s="16" t="s">
        <v>95</v>
      </c>
      <c r="D44" s="17" t="s">
        <v>17</v>
      </c>
      <c r="E44" s="15">
        <v>60159</v>
      </c>
      <c r="F44" s="38"/>
      <c r="G44" s="19" t="s">
        <v>36</v>
      </c>
      <c r="H44" s="19">
        <v>93808</v>
      </c>
      <c r="I44" s="14">
        <v>45818</v>
      </c>
      <c r="J44" s="38">
        <v>42115.97</v>
      </c>
      <c r="K44" s="24">
        <f>F44+J44</f>
        <v>42115.97</v>
      </c>
      <c r="L44" s="14">
        <v>45824</v>
      </c>
      <c r="M44" s="2" t="s">
        <v>96</v>
      </c>
    </row>
    <row r="45" s="1" customFormat="1" spans="1:13">
      <c r="A45" s="14"/>
      <c r="B45" s="15"/>
      <c r="C45" s="16"/>
      <c r="D45" s="17"/>
      <c r="E45" s="15"/>
      <c r="F45" s="38"/>
      <c r="G45" s="19"/>
      <c r="H45" s="19"/>
      <c r="I45" s="14"/>
      <c r="J45" s="38"/>
      <c r="K45" s="24"/>
      <c r="L45" s="14"/>
      <c r="M45" s="2"/>
    </row>
    <row r="46" s="1" customFormat="1" spans="6:11">
      <c r="F46" s="39">
        <f t="shared" ref="F46:K46" si="2">SUM(F44:F45)</f>
        <v>0</v>
      </c>
      <c r="G46" s="2"/>
      <c r="H46" s="2"/>
      <c r="I46" s="2"/>
      <c r="J46" s="48">
        <f t="shared" si="2"/>
        <v>42115.97</v>
      </c>
      <c r="K46" s="39">
        <f t="shared" si="2"/>
        <v>42115.97</v>
      </c>
    </row>
    <row r="47" s="1" customFormat="1" spans="6:11">
      <c r="F47" s="39"/>
      <c r="G47" s="2"/>
      <c r="H47" s="2"/>
      <c r="I47" s="2"/>
      <c r="J47" s="39"/>
      <c r="K47" s="39"/>
    </row>
    <row r="48" s="1" customFormat="1" spans="6:11">
      <c r="F48" s="39"/>
      <c r="I48" s="1" t="s">
        <v>13</v>
      </c>
      <c r="K48" s="39"/>
    </row>
    <row r="49" s="1" customFormat="1" spans="8:10">
      <c r="H49" s="2" t="s">
        <v>19</v>
      </c>
      <c r="J49" s="40" t="s">
        <v>20</v>
      </c>
    </row>
    <row r="50" s="1" customFormat="1" spans="11:11">
      <c r="K50" s="40" t="s">
        <v>21</v>
      </c>
    </row>
    <row r="51" s="1" customFormat="1" spans="7:11">
      <c r="G51" s="2" t="s">
        <v>24</v>
      </c>
      <c r="I51" s="41">
        <v>1000</v>
      </c>
      <c r="J51" s="42"/>
      <c r="K51" s="43">
        <f t="shared" ref="K51:K62" si="3">J50*I50</f>
        <v>0</v>
      </c>
    </row>
    <row r="52" s="1" customFormat="1" spans="1:11">
      <c r="A52" s="2" t="s">
        <v>22</v>
      </c>
      <c r="D52" s="2" t="s">
        <v>23</v>
      </c>
      <c r="G52" s="2"/>
      <c r="I52" s="41">
        <v>500</v>
      </c>
      <c r="J52" s="42"/>
      <c r="K52" s="43">
        <f t="shared" si="3"/>
        <v>0</v>
      </c>
    </row>
    <row r="53" s="1" customFormat="1" spans="1:11">
      <c r="A53" s="2"/>
      <c r="G53" s="2"/>
      <c r="I53" s="41">
        <v>200</v>
      </c>
      <c r="J53" s="42"/>
      <c r="K53" s="43">
        <f t="shared" si="3"/>
        <v>0</v>
      </c>
    </row>
    <row r="54" s="1" customFormat="1" spans="1:11">
      <c r="A54" s="2"/>
      <c r="G54" s="2" t="s">
        <v>27</v>
      </c>
      <c r="I54" s="41">
        <v>100</v>
      </c>
      <c r="J54" s="42"/>
      <c r="K54" s="43">
        <f t="shared" si="3"/>
        <v>0</v>
      </c>
    </row>
    <row r="55" s="1" customFormat="1" spans="1:11">
      <c r="A55" s="2" t="s">
        <v>25</v>
      </c>
      <c r="D55" s="2" t="s">
        <v>26</v>
      </c>
      <c r="G55" s="1" t="s">
        <v>30</v>
      </c>
      <c r="I55" s="41">
        <v>50</v>
      </c>
      <c r="J55" s="42"/>
      <c r="K55" s="43">
        <f t="shared" si="3"/>
        <v>0</v>
      </c>
    </row>
    <row r="56" s="1" customFormat="1" spans="1:11">
      <c r="A56" s="1" t="s">
        <v>28</v>
      </c>
      <c r="D56" s="1" t="s">
        <v>29</v>
      </c>
      <c r="I56" s="41">
        <v>20</v>
      </c>
      <c r="J56" s="42"/>
      <c r="K56" s="43">
        <f t="shared" si="3"/>
        <v>0</v>
      </c>
    </row>
    <row r="57" s="1" customFormat="1" spans="9:11">
      <c r="I57" s="41">
        <v>10</v>
      </c>
      <c r="J57" s="42"/>
      <c r="K57" s="43">
        <f t="shared" si="3"/>
        <v>0</v>
      </c>
    </row>
    <row r="58" s="1" customFormat="1" spans="9:11">
      <c r="I58" s="41">
        <v>5</v>
      </c>
      <c r="J58" s="42"/>
      <c r="K58" s="43">
        <f t="shared" si="3"/>
        <v>0</v>
      </c>
    </row>
    <row r="59" s="1" customFormat="1" spans="9:11">
      <c r="I59" s="41">
        <v>1</v>
      </c>
      <c r="J59" s="42"/>
      <c r="K59" s="43">
        <f t="shared" si="3"/>
        <v>0</v>
      </c>
    </row>
    <row r="60" s="1" customFormat="1" spans="9:11">
      <c r="I60" s="41">
        <v>0.25</v>
      </c>
      <c r="J60" s="42"/>
      <c r="K60" s="43">
        <f t="shared" si="3"/>
        <v>0</v>
      </c>
    </row>
    <row r="61" s="1" customFormat="1" spans="9:11">
      <c r="I61" s="44">
        <v>0.05</v>
      </c>
      <c r="J61" s="42"/>
      <c r="K61" s="43">
        <f t="shared" si="3"/>
        <v>0</v>
      </c>
    </row>
    <row r="62" s="1" customFormat="1" spans="9:11">
      <c r="I62" s="2" t="s">
        <v>31</v>
      </c>
      <c r="K62" s="43">
        <f t="shared" si="3"/>
        <v>0</v>
      </c>
    </row>
    <row r="63" s="1" customFormat="1" spans="9:11">
      <c r="I63" s="2" t="s">
        <v>32</v>
      </c>
      <c r="K63" s="49">
        <f>SUM(K51:K62)</f>
        <v>0</v>
      </c>
    </row>
    <row r="64" s="1" customFormat="1" spans="11:11">
      <c r="K64" s="46">
        <f>J46</f>
        <v>42115.97</v>
      </c>
    </row>
    <row r="65" s="1" customFormat="1" ht="9.75" spans="11:11">
      <c r="K65" s="47">
        <f>SUM(K63:K64)</f>
        <v>42115.97</v>
      </c>
    </row>
    <row r="66" s="1" customFormat="1" ht="9.75" spans="11:11">
      <c r="K66" s="41"/>
    </row>
    <row r="67" s="1" customFormat="1" spans="11:11">
      <c r="K67" s="41"/>
    </row>
    <row r="68" s="1" customFormat="1" spans="11:11">
      <c r="K68" s="41"/>
    </row>
    <row r="70" s="1" customFormat="1" spans="1:1">
      <c r="A70" s="2" t="s">
        <v>0</v>
      </c>
    </row>
    <row r="71" s="1" customFormat="1" spans="1:1">
      <c r="A71" s="2" t="s">
        <v>1</v>
      </c>
    </row>
    <row r="73" s="1" customFormat="1" spans="1:12">
      <c r="A73" s="3" t="s">
        <v>2</v>
      </c>
      <c r="B73" s="5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2"/>
      <c r="K73" s="3" t="s">
        <v>9</v>
      </c>
      <c r="L73" s="3" t="s">
        <v>10</v>
      </c>
    </row>
    <row r="74" s="1" customFormat="1" spans="1:12">
      <c r="A74" s="6"/>
      <c r="B74" s="54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="1" customFormat="1" ht="10.15" customHeight="1" spans="1:12">
      <c r="A75" s="7"/>
      <c r="B75" s="55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="1" customFormat="1" ht="10.15" customHeight="1" spans="1:13">
      <c r="A76" s="14">
        <v>45821</v>
      </c>
      <c r="B76" s="15" t="s">
        <v>97</v>
      </c>
      <c r="C76" s="16" t="s">
        <v>98</v>
      </c>
      <c r="D76" s="17" t="s">
        <v>17</v>
      </c>
      <c r="E76" s="15" t="s">
        <v>99</v>
      </c>
      <c r="F76" s="38">
        <v>5350</v>
      </c>
      <c r="G76" s="19"/>
      <c r="H76" s="19"/>
      <c r="I76" s="14"/>
      <c r="J76" s="38"/>
      <c r="K76" s="24">
        <f t="shared" ref="K76:K78" si="4">J76+F76</f>
        <v>5350</v>
      </c>
      <c r="L76" s="14">
        <v>45825</v>
      </c>
      <c r="M76" s="2"/>
    </row>
    <row r="77" s="1" customFormat="1" ht="10.15" customHeight="1" spans="1:13">
      <c r="A77" s="14">
        <v>45821</v>
      </c>
      <c r="B77" s="15" t="s">
        <v>97</v>
      </c>
      <c r="C77" s="16" t="s">
        <v>98</v>
      </c>
      <c r="D77" s="17" t="s">
        <v>17</v>
      </c>
      <c r="E77" s="15" t="s">
        <v>100</v>
      </c>
      <c r="F77" s="38">
        <v>6648.6</v>
      </c>
      <c r="G77" s="19"/>
      <c r="H77" s="19"/>
      <c r="I77" s="14"/>
      <c r="J77" s="38"/>
      <c r="K77" s="24">
        <f t="shared" si="4"/>
        <v>6648.6</v>
      </c>
      <c r="L77" s="14">
        <v>45825</v>
      </c>
      <c r="M77" s="2"/>
    </row>
    <row r="78" s="1" customFormat="1" ht="9.95" customHeight="1" spans="1:13">
      <c r="A78" s="14">
        <v>45821</v>
      </c>
      <c r="B78" s="15" t="s">
        <v>97</v>
      </c>
      <c r="C78" s="16" t="s">
        <v>98</v>
      </c>
      <c r="D78" s="17" t="s">
        <v>17</v>
      </c>
      <c r="E78" s="15" t="s">
        <v>101</v>
      </c>
      <c r="F78" s="38">
        <v>3324.3</v>
      </c>
      <c r="G78" s="19"/>
      <c r="H78" s="19"/>
      <c r="I78" s="14"/>
      <c r="J78" s="38"/>
      <c r="K78" s="24">
        <f t="shared" si="4"/>
        <v>3324.3</v>
      </c>
      <c r="L78" s="14">
        <v>45825</v>
      </c>
      <c r="M78" s="2"/>
    </row>
    <row r="79" s="1" customFormat="1" spans="6:11">
      <c r="F79" s="39">
        <f>SUM(F73:F78)</f>
        <v>15322.9</v>
      </c>
      <c r="G79" s="2"/>
      <c r="H79" s="2"/>
      <c r="I79" s="2"/>
      <c r="J79" s="39">
        <f>SUM(J76:J78)</f>
        <v>0</v>
      </c>
      <c r="K79" s="39">
        <f>SUM(K76:K78)</f>
        <v>15322.9</v>
      </c>
    </row>
    <row r="80" s="1" customFormat="1" spans="9:9">
      <c r="I80" s="1" t="s">
        <v>13</v>
      </c>
    </row>
    <row r="81" s="1" customFormat="1" spans="8:11">
      <c r="H81" s="2" t="s">
        <v>19</v>
      </c>
      <c r="J81" s="40" t="s">
        <v>20</v>
      </c>
      <c r="K81" s="40" t="s">
        <v>21</v>
      </c>
    </row>
    <row r="82" s="1" customFormat="1" spans="11:11">
      <c r="K82" s="2"/>
    </row>
    <row r="83" s="1" customFormat="1" spans="1:11">
      <c r="A83" s="2" t="s">
        <v>22</v>
      </c>
      <c r="D83" s="2" t="s">
        <v>23</v>
      </c>
      <c r="G83" s="2" t="s">
        <v>24</v>
      </c>
      <c r="I83" s="41">
        <v>1000</v>
      </c>
      <c r="J83" s="42">
        <v>15</v>
      </c>
      <c r="K83" s="43">
        <f t="shared" ref="K83:K93" si="5">J83*I83</f>
        <v>15000</v>
      </c>
    </row>
    <row r="84" s="1" customFormat="1" spans="1:11">
      <c r="A84" s="2"/>
      <c r="G84" s="2"/>
      <c r="I84" s="41">
        <v>500</v>
      </c>
      <c r="J84" s="42"/>
      <c r="K84" s="43">
        <f t="shared" si="5"/>
        <v>0</v>
      </c>
    </row>
    <row r="85" s="1" customFormat="1" spans="1:11">
      <c r="A85" s="2"/>
      <c r="G85" s="2"/>
      <c r="I85" s="41">
        <v>200</v>
      </c>
      <c r="J85" s="42"/>
      <c r="K85" s="43">
        <f t="shared" si="5"/>
        <v>0</v>
      </c>
    </row>
    <row r="86" s="1" customFormat="1" spans="1:11">
      <c r="A86" s="2" t="s">
        <v>25</v>
      </c>
      <c r="D86" s="2" t="s">
        <v>26</v>
      </c>
      <c r="G86" s="2" t="s">
        <v>27</v>
      </c>
      <c r="I86" s="41">
        <v>100</v>
      </c>
      <c r="J86" s="42">
        <v>3</v>
      </c>
      <c r="K86" s="43">
        <f t="shared" si="5"/>
        <v>300</v>
      </c>
    </row>
    <row r="87" s="1" customFormat="1" spans="1:11">
      <c r="A87" s="1" t="s">
        <v>28</v>
      </c>
      <c r="D87" s="1" t="s">
        <v>29</v>
      </c>
      <c r="G87" s="1" t="s">
        <v>30</v>
      </c>
      <c r="I87" s="41">
        <v>50</v>
      </c>
      <c r="J87" s="42"/>
      <c r="K87" s="43">
        <f t="shared" si="5"/>
        <v>0</v>
      </c>
    </row>
    <row r="88" s="1" customFormat="1" spans="9:11">
      <c r="I88" s="41">
        <v>20</v>
      </c>
      <c r="J88" s="42">
        <v>1</v>
      </c>
      <c r="K88" s="43">
        <f t="shared" si="5"/>
        <v>20</v>
      </c>
    </row>
    <row r="89" s="1" customFormat="1" spans="9:11">
      <c r="I89" s="41">
        <v>10</v>
      </c>
      <c r="J89" s="42"/>
      <c r="K89" s="43">
        <f t="shared" si="5"/>
        <v>0</v>
      </c>
    </row>
    <row r="90" s="1" customFormat="1" spans="9:11">
      <c r="I90" s="41">
        <v>5</v>
      </c>
      <c r="J90" s="42"/>
      <c r="K90" s="43">
        <f t="shared" si="5"/>
        <v>0</v>
      </c>
    </row>
    <row r="91" s="1" customFormat="1" spans="9:11">
      <c r="I91" s="41">
        <v>1</v>
      </c>
      <c r="J91" s="42">
        <v>2</v>
      </c>
      <c r="K91" s="43">
        <f t="shared" si="5"/>
        <v>2</v>
      </c>
    </row>
    <row r="92" s="1" customFormat="1" spans="9:11">
      <c r="I92" s="41">
        <v>0.25</v>
      </c>
      <c r="J92" s="42">
        <v>1</v>
      </c>
      <c r="K92" s="43">
        <f t="shared" si="5"/>
        <v>0.25</v>
      </c>
    </row>
    <row r="93" s="1" customFormat="1" spans="9:11">
      <c r="I93" s="44">
        <v>0.05</v>
      </c>
      <c r="J93" s="42">
        <v>1</v>
      </c>
      <c r="K93" s="43">
        <f t="shared" si="5"/>
        <v>0.05</v>
      </c>
    </row>
    <row r="94" s="1" customFormat="1" spans="9:11">
      <c r="I94" s="2" t="s">
        <v>31</v>
      </c>
      <c r="K94" s="45">
        <f>SUM(K83:K93)</f>
        <v>15322.3</v>
      </c>
    </row>
    <row r="95" s="1" customFormat="1" spans="9:11">
      <c r="I95" s="2" t="s">
        <v>32</v>
      </c>
      <c r="K95" s="46">
        <f>J79</f>
        <v>0</v>
      </c>
    </row>
    <row r="96" s="1" customFormat="1" ht="9.75" spans="11:11">
      <c r="K96" s="47">
        <f>SUM(K94:K95)</f>
        <v>15322.3</v>
      </c>
    </row>
    <row r="97" s="1" customFormat="1" ht="9.75" spans="11:11">
      <c r="K97" s="41"/>
    </row>
    <row r="105" s="1" customFormat="1" spans="1:1">
      <c r="A105" s="2" t="s">
        <v>0</v>
      </c>
    </row>
    <row r="106" s="1" customFormat="1" spans="1:1">
      <c r="A106" s="2" t="s">
        <v>1</v>
      </c>
    </row>
    <row r="108" s="1" customFormat="1" spans="1:12">
      <c r="A108" s="3" t="s">
        <v>2</v>
      </c>
      <c r="B108" s="3" t="s">
        <v>34</v>
      </c>
      <c r="C108" s="3" t="s">
        <v>4</v>
      </c>
      <c r="D108" s="3" t="s">
        <v>5</v>
      </c>
      <c r="E108" s="3" t="s">
        <v>6</v>
      </c>
      <c r="F108" s="3" t="s">
        <v>7</v>
      </c>
      <c r="G108" s="4" t="s">
        <v>8</v>
      </c>
      <c r="H108" s="5"/>
      <c r="I108" s="5"/>
      <c r="J108" s="22"/>
      <c r="K108" s="3" t="s">
        <v>9</v>
      </c>
      <c r="L108" s="3" t="s">
        <v>10</v>
      </c>
    </row>
    <row r="109" s="1" customFormat="1" spans="1:12">
      <c r="A109" s="6"/>
      <c r="B109" s="6"/>
      <c r="C109" s="6"/>
      <c r="D109" s="6"/>
      <c r="E109" s="6"/>
      <c r="F109" s="6"/>
      <c r="G109" s="3" t="s">
        <v>11</v>
      </c>
      <c r="H109" s="3" t="s">
        <v>12</v>
      </c>
      <c r="I109" s="3" t="s">
        <v>13</v>
      </c>
      <c r="J109" s="3" t="s">
        <v>14</v>
      </c>
      <c r="K109" s="6"/>
      <c r="L109" s="6"/>
    </row>
    <row r="110" s="1" customFormat="1" spans="1: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="1" customFormat="1" spans="1:13">
      <c r="A111" s="14">
        <v>45824</v>
      </c>
      <c r="B111" s="15">
        <v>21088</v>
      </c>
      <c r="C111" s="16" t="s">
        <v>102</v>
      </c>
      <c r="D111" s="17" t="s">
        <v>17</v>
      </c>
      <c r="E111" s="50">
        <v>60135</v>
      </c>
      <c r="F111" s="51"/>
      <c r="G111" s="52"/>
      <c r="H111" s="52"/>
      <c r="I111" s="26"/>
      <c r="J111" s="24">
        <v>214968.07</v>
      </c>
      <c r="K111" s="24">
        <f t="shared" ref="K111:K120" si="6">J111+F111</f>
        <v>214968.07</v>
      </c>
      <c r="L111" s="14">
        <v>45824</v>
      </c>
      <c r="M111" s="2" t="s">
        <v>103</v>
      </c>
    </row>
    <row r="112" s="1" customFormat="1" spans="1:13">
      <c r="A112" s="14">
        <v>45824</v>
      </c>
      <c r="B112" s="15">
        <v>21089</v>
      </c>
      <c r="C112" s="16" t="s">
        <v>104</v>
      </c>
      <c r="D112" s="17" t="s">
        <v>17</v>
      </c>
      <c r="E112" s="50">
        <v>59988</v>
      </c>
      <c r="F112" s="51">
        <v>24376.2</v>
      </c>
      <c r="G112" s="52"/>
      <c r="H112" s="52"/>
      <c r="I112" s="26"/>
      <c r="J112" s="24">
        <v>0</v>
      </c>
      <c r="K112" s="24">
        <f t="shared" si="6"/>
        <v>24376.2</v>
      </c>
      <c r="L112" s="14">
        <v>45821</v>
      </c>
      <c r="M112" s="2"/>
    </row>
    <row r="113" s="1" customFormat="1" spans="1:13">
      <c r="A113" s="14">
        <v>45824</v>
      </c>
      <c r="B113" s="15">
        <v>21090</v>
      </c>
      <c r="C113" s="16" t="s">
        <v>105</v>
      </c>
      <c r="D113" s="17" t="s">
        <v>17</v>
      </c>
      <c r="E113" s="50">
        <v>59154</v>
      </c>
      <c r="F113" s="51">
        <v>30000</v>
      </c>
      <c r="G113" s="52"/>
      <c r="H113" s="52"/>
      <c r="I113" s="26"/>
      <c r="J113" s="24">
        <v>0</v>
      </c>
      <c r="K113" s="24">
        <f t="shared" si="6"/>
        <v>30000</v>
      </c>
      <c r="L113" s="14">
        <v>45819</v>
      </c>
      <c r="M113" s="2"/>
    </row>
    <row r="114" s="1" customFormat="1" spans="1:13">
      <c r="A114" s="14">
        <v>45824</v>
      </c>
      <c r="B114" s="15">
        <v>21090</v>
      </c>
      <c r="C114" s="16" t="s">
        <v>105</v>
      </c>
      <c r="D114" s="17" t="s">
        <v>55</v>
      </c>
      <c r="E114" s="50">
        <v>59155</v>
      </c>
      <c r="F114" s="51">
        <v>58000</v>
      </c>
      <c r="G114" s="52"/>
      <c r="H114" s="52"/>
      <c r="I114" s="26"/>
      <c r="J114" s="24">
        <v>0</v>
      </c>
      <c r="K114" s="24">
        <f t="shared" si="6"/>
        <v>58000</v>
      </c>
      <c r="L114" s="14">
        <v>45819</v>
      </c>
      <c r="M114" s="2"/>
    </row>
    <row r="115" s="1" customFormat="1" spans="1:13">
      <c r="A115" s="14">
        <v>45824</v>
      </c>
      <c r="B115" s="15">
        <v>21090</v>
      </c>
      <c r="C115" s="16" t="s">
        <v>105</v>
      </c>
      <c r="D115" s="17" t="s">
        <v>17</v>
      </c>
      <c r="E115" s="50">
        <v>59157</v>
      </c>
      <c r="F115" s="51">
        <v>18000</v>
      </c>
      <c r="G115" s="52"/>
      <c r="H115" s="52"/>
      <c r="I115" s="26"/>
      <c r="J115" s="24">
        <v>0</v>
      </c>
      <c r="K115" s="24">
        <f t="shared" si="6"/>
        <v>18000</v>
      </c>
      <c r="L115" s="14">
        <v>45819</v>
      </c>
      <c r="M115" s="2"/>
    </row>
    <row r="116" s="1" customFormat="1" spans="1:13">
      <c r="A116" s="14">
        <v>45824</v>
      </c>
      <c r="B116" s="15">
        <v>21091</v>
      </c>
      <c r="C116" s="16" t="s">
        <v>105</v>
      </c>
      <c r="D116" s="17" t="s">
        <v>48</v>
      </c>
      <c r="E116" s="50">
        <v>59155</v>
      </c>
      <c r="F116" s="51"/>
      <c r="G116" s="52"/>
      <c r="H116" s="52"/>
      <c r="I116" s="26"/>
      <c r="J116" s="24">
        <v>100000</v>
      </c>
      <c r="K116" s="24">
        <f t="shared" si="6"/>
        <v>100000</v>
      </c>
      <c r="L116" s="14">
        <v>45824</v>
      </c>
      <c r="M116" s="2"/>
    </row>
    <row r="117" s="1" customFormat="1" spans="1:13">
      <c r="A117" s="14">
        <v>45824</v>
      </c>
      <c r="B117" s="15">
        <v>21092</v>
      </c>
      <c r="C117" s="16" t="s">
        <v>106</v>
      </c>
      <c r="D117" s="17" t="s">
        <v>17</v>
      </c>
      <c r="E117" s="50">
        <v>59158</v>
      </c>
      <c r="F117" s="51">
        <v>14500</v>
      </c>
      <c r="G117" s="52"/>
      <c r="H117" s="52"/>
      <c r="I117" s="26"/>
      <c r="J117" s="24">
        <v>0</v>
      </c>
      <c r="K117" s="24">
        <f t="shared" si="6"/>
        <v>14500</v>
      </c>
      <c r="L117" s="14">
        <v>45824</v>
      </c>
      <c r="M117" s="2"/>
    </row>
    <row r="118" s="1" customFormat="1" spans="1:13">
      <c r="A118" s="14">
        <v>45824</v>
      </c>
      <c r="B118" s="15">
        <v>21093</v>
      </c>
      <c r="C118" s="16" t="s">
        <v>107</v>
      </c>
      <c r="D118" s="17" t="s">
        <v>17</v>
      </c>
      <c r="E118" s="50">
        <v>60168</v>
      </c>
      <c r="F118" s="51">
        <v>16496.2</v>
      </c>
      <c r="G118" s="52"/>
      <c r="H118" s="52"/>
      <c r="I118" s="26"/>
      <c r="J118" s="24">
        <v>0</v>
      </c>
      <c r="K118" s="24">
        <f t="shared" si="6"/>
        <v>16496.2</v>
      </c>
      <c r="L118" s="14">
        <v>45824</v>
      </c>
      <c r="M118" s="2"/>
    </row>
    <row r="119" s="1" customFormat="1" spans="1:13">
      <c r="A119" s="14">
        <v>45824</v>
      </c>
      <c r="B119" s="15">
        <v>21094</v>
      </c>
      <c r="C119" s="16" t="s">
        <v>108</v>
      </c>
      <c r="D119" s="17" t="s">
        <v>17</v>
      </c>
      <c r="E119" s="50">
        <v>60167</v>
      </c>
      <c r="F119" s="51">
        <v>27980</v>
      </c>
      <c r="G119" s="52"/>
      <c r="H119" s="52"/>
      <c r="I119" s="26"/>
      <c r="J119" s="24">
        <v>0</v>
      </c>
      <c r="K119" s="24">
        <f t="shared" si="6"/>
        <v>27980</v>
      </c>
      <c r="L119" s="14">
        <v>45824</v>
      </c>
      <c r="M119" s="2"/>
    </row>
    <row r="120" s="1" customFormat="1" spans="1:13">
      <c r="A120" s="14">
        <v>45824</v>
      </c>
      <c r="B120" s="15">
        <v>21095</v>
      </c>
      <c r="C120" s="16" t="s">
        <v>109</v>
      </c>
      <c r="D120" s="17" t="s">
        <v>17</v>
      </c>
      <c r="E120" s="50">
        <v>60166</v>
      </c>
      <c r="F120" s="51">
        <v>4406.2</v>
      </c>
      <c r="G120" s="52"/>
      <c r="H120" s="52"/>
      <c r="I120" s="26"/>
      <c r="J120" s="24">
        <v>0</v>
      </c>
      <c r="K120" s="24">
        <f t="shared" si="6"/>
        <v>4406.2</v>
      </c>
      <c r="L120" s="14">
        <v>45821</v>
      </c>
      <c r="M120" s="2"/>
    </row>
    <row r="121" s="1" customFormat="1" spans="6:11">
      <c r="F121" s="39">
        <f>SUM(F111:F120)</f>
        <v>193758.6</v>
      </c>
      <c r="G121" s="2"/>
      <c r="H121" s="2"/>
      <c r="I121" s="2"/>
      <c r="J121" s="39">
        <f>SUM(J111:J120)</f>
        <v>314968.07</v>
      </c>
      <c r="K121" s="39">
        <f>SUM(K111:K120)</f>
        <v>508726.67</v>
      </c>
    </row>
    <row r="123" s="1" customFormat="1" spans="1:4">
      <c r="A123" s="2" t="s">
        <v>22</v>
      </c>
      <c r="D123" s="2" t="s">
        <v>23</v>
      </c>
    </row>
    <row r="124" s="1" customFormat="1" spans="1:1">
      <c r="A124" s="2"/>
    </row>
    <row r="125" s="1" customFormat="1" spans="1:1">
      <c r="A125" s="2"/>
    </row>
    <row r="126" s="1" customFormat="1" spans="1:4">
      <c r="A126" s="2" t="s">
        <v>25</v>
      </c>
      <c r="D126" s="2" t="s">
        <v>26</v>
      </c>
    </row>
    <row r="127" s="1" customFormat="1" spans="1:4">
      <c r="A127" s="1" t="s">
        <v>28</v>
      </c>
      <c r="D127" s="1" t="s">
        <v>29</v>
      </c>
    </row>
  </sheetData>
  <mergeCells count="52">
    <mergeCell ref="G4:J4"/>
    <mergeCell ref="G41:J41"/>
    <mergeCell ref="G73:J73"/>
    <mergeCell ref="G108:J108"/>
    <mergeCell ref="A4:A6"/>
    <mergeCell ref="A41:A43"/>
    <mergeCell ref="A73:A75"/>
    <mergeCell ref="A108:A110"/>
    <mergeCell ref="B4:B6"/>
    <mergeCell ref="B41:B43"/>
    <mergeCell ref="B73:B75"/>
    <mergeCell ref="B108:B110"/>
    <mergeCell ref="C4:C6"/>
    <mergeCell ref="C41:C43"/>
    <mergeCell ref="C73:C75"/>
    <mergeCell ref="C108:C110"/>
    <mergeCell ref="D4:D6"/>
    <mergeCell ref="D41:D43"/>
    <mergeCell ref="D73:D75"/>
    <mergeCell ref="D108:D110"/>
    <mergeCell ref="E4:E6"/>
    <mergeCell ref="E41:E43"/>
    <mergeCell ref="E73:E75"/>
    <mergeCell ref="E108:E110"/>
    <mergeCell ref="F4:F6"/>
    <mergeCell ref="F41:F43"/>
    <mergeCell ref="F73:F75"/>
    <mergeCell ref="F108:F110"/>
    <mergeCell ref="G5:G6"/>
    <mergeCell ref="G42:G43"/>
    <mergeCell ref="G74:G75"/>
    <mergeCell ref="G109:G110"/>
    <mergeCell ref="H5:H6"/>
    <mergeCell ref="H42:H43"/>
    <mergeCell ref="H74:H75"/>
    <mergeCell ref="H109:H110"/>
    <mergeCell ref="I5:I6"/>
    <mergeCell ref="I42:I43"/>
    <mergeCell ref="I74:I75"/>
    <mergeCell ref="I109:I110"/>
    <mergeCell ref="J5:J6"/>
    <mergeCell ref="J42:J43"/>
    <mergeCell ref="J74:J75"/>
    <mergeCell ref="J109:J110"/>
    <mergeCell ref="K4:K6"/>
    <mergeCell ref="K41:K43"/>
    <mergeCell ref="K73:K75"/>
    <mergeCell ref="K108:K110"/>
    <mergeCell ref="L4:L6"/>
    <mergeCell ref="L41:L43"/>
    <mergeCell ref="L73:L75"/>
    <mergeCell ref="L108:L110"/>
  </mergeCells>
  <pageMargins left="0.25" right="0.25" top="0.75" bottom="0.75" header="0.3" footer="0.3"/>
  <pageSetup paperSize="1" scale="82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JUNE 2</vt:lpstr>
      <vt:lpstr>JUNE 3</vt:lpstr>
      <vt:lpstr>JUNE 4</vt:lpstr>
      <vt:lpstr>JUNE 5</vt:lpstr>
      <vt:lpstr>JUNE 9</vt:lpstr>
      <vt:lpstr>JUNE 10</vt:lpstr>
      <vt:lpstr>JUNE 13</vt:lpstr>
      <vt:lpstr>JUNE 11</vt:lpstr>
      <vt:lpstr>JUNE 16</vt:lpstr>
      <vt:lpstr>JUNE 17</vt:lpstr>
      <vt:lpstr>JUNE 19</vt:lpstr>
      <vt:lpstr>JUNE 20</vt:lpstr>
      <vt:lpstr>JUNE 23</vt:lpstr>
      <vt:lpstr>JUNE 24</vt:lpstr>
      <vt:lpstr>JUNE 25</vt:lpstr>
      <vt:lpstr>JUNE 26</vt:lpstr>
      <vt:lpstr>JUNE 27</vt:lpstr>
      <vt:lpstr>JUNE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2025-06-02T00:15:00Z</dcterms:created>
  <dcterms:modified xsi:type="dcterms:W3CDTF">2025-07-02T03:20:03Z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3070358631234CF79EB613EB6CF922FE_11</vt:lpwstr>
  </property>
  <property fmtid="{D5CDD505-2E9C-101B-9397-08002B2CF9AE}" pid="3" name="KSOProductBuildVer">
    <vt:lpwstr>1033-12.2.0.20795</vt:lpwstr>
  </property>
</Properties>
</file>