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821" firstSheet="8" activeTab="20"/>
  </bookViews>
  <sheets>
    <sheet name="JULY 1" sheetId="1" r:id="rId1"/>
    <sheet name="JULY 2" sheetId="2" r:id="rId2"/>
    <sheet name="JULY 3" sheetId="4" r:id="rId3"/>
    <sheet name="JULY 4" sheetId="5" r:id="rId4"/>
    <sheet name="JULY 7" sheetId="6" r:id="rId5"/>
    <sheet name="JULY 8" sheetId="7" r:id="rId6"/>
    <sheet name="JULY 9" sheetId="8" r:id="rId7"/>
    <sheet name="JULY 10" sheetId="9" r:id="rId8"/>
    <sheet name="JULY 11" sheetId="11" r:id="rId9"/>
    <sheet name="JULY 14" sheetId="12" r:id="rId10"/>
    <sheet name="JULY 15" sheetId="10" r:id="rId11"/>
    <sheet name="JULY 16" sheetId="13" r:id="rId12"/>
    <sheet name="JULY 17" sheetId="14" r:id="rId13"/>
    <sheet name="JULY 18" sheetId="16" r:id="rId14"/>
    <sheet name="JULY 21" sheetId="15" r:id="rId15"/>
    <sheet name="JULY 23" sheetId="17" r:id="rId16"/>
    <sheet name="JULY 24" sheetId="18" r:id="rId17"/>
    <sheet name="JULY 25" sheetId="20" r:id="rId18"/>
    <sheet name="JULY 28" sheetId="19" r:id="rId19"/>
    <sheet name="JULY 29" sheetId="21" r:id="rId20"/>
    <sheet name="JULY 30" sheetId="22" r:id="rId21"/>
    <sheet name="JULY 31" sheetId="23" r:id="rId22"/>
    <sheet name="LAZADA" sheetId="3" r:id="rId23"/>
  </sheets>
  <definedNames>
    <definedName name="_1_JAN_2024" localSheetId="0">#REF!</definedName>
    <definedName name="_2_JAN_2024" localSheetId="0">#REF!</definedName>
    <definedName name="_6_Jan_2020" localSheetId="0">#REF!</definedName>
    <definedName name="_xlnm.Print_Area" localSheetId="0">'JULY 1'!$A$1:$L$30</definedName>
    <definedName name="_1_JAN_2024" localSheetId="1">#REF!</definedName>
    <definedName name="_2_JAN_2024" localSheetId="1">#REF!</definedName>
    <definedName name="_6_Jan_2020" localSheetId="1">#REF!</definedName>
    <definedName name="_xlnm.Print_Area" localSheetId="1">'JULY 2'!$A$37:$L$66</definedName>
    <definedName name="_1_JAN_2024" localSheetId="22">#REF!</definedName>
    <definedName name="_2_JAN_2024" localSheetId="22">#REF!</definedName>
    <definedName name="_6_Jan_2020" localSheetId="22">#REF!</definedName>
    <definedName name="_1_JAN_2024" localSheetId="2">#REF!</definedName>
    <definedName name="_2_JAN_2024" localSheetId="2">#REF!</definedName>
    <definedName name="_6_Jan_2020" localSheetId="2">#REF!</definedName>
    <definedName name="_xlnm.Print_Area" localSheetId="2">'JULY 3'!$A$33:$L$60</definedName>
    <definedName name="_1_JAN_2024" localSheetId="3">#REF!</definedName>
    <definedName name="_2_JAN_2024" localSheetId="3">#REF!</definedName>
    <definedName name="_6_Jan_2020" localSheetId="3">#REF!</definedName>
    <definedName name="_xlnm.Print_Area" localSheetId="3">'JULY 4'!$A$75:$L$99</definedName>
    <definedName name="_1_JAN_2024" localSheetId="4">#REF!</definedName>
    <definedName name="_2_JAN_2024" localSheetId="4">#REF!</definedName>
    <definedName name="_6_Jan_2020" localSheetId="4">#REF!</definedName>
    <definedName name="_xlnm.Print_Area" localSheetId="4">'JULY 7'!$A$69:$L$92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'JULY 8'!$A$31:$L$55</definedName>
    <definedName name="_1_JAN_2024" localSheetId="6">#REF!</definedName>
    <definedName name="_2_JAN_2024" localSheetId="6">#REF!</definedName>
    <definedName name="_6_Jan_2020" localSheetId="6">#REF!</definedName>
    <definedName name="_xlnm.Print_Area" localSheetId="6">'JULY 9'!$A$1:$M$28</definedName>
    <definedName name="_1_JAN_2024" localSheetId="7">#REF!</definedName>
    <definedName name="_2_JAN_2024" localSheetId="7">#REF!</definedName>
    <definedName name="_6_Jan_2020" localSheetId="7">#REF!</definedName>
    <definedName name="_xlnm.Print_Area" localSheetId="7">'JULY 10'!$A$34:$L$62</definedName>
    <definedName name="_1_JAN_2024" localSheetId="10">#REF!</definedName>
    <definedName name="_2_JAN_2024" localSheetId="10">#REF!</definedName>
    <definedName name="_6_Jan_2020" localSheetId="10">#REF!</definedName>
    <definedName name="_xlnm.Print_Area" localSheetId="10">'JULY 15'!$A$67:$L$99</definedName>
    <definedName name="_1_JAN_2024" localSheetId="8">#REF!</definedName>
    <definedName name="_2_JAN_2024" localSheetId="8">#REF!</definedName>
    <definedName name="_6_Jan_2020" localSheetId="8">#REF!</definedName>
    <definedName name="_1_JAN_2024" localSheetId="9">#REF!</definedName>
    <definedName name="_2_JAN_2024" localSheetId="9">#REF!</definedName>
    <definedName name="_6_Jan_2020" localSheetId="9">#REF!</definedName>
    <definedName name="_xlnm.Print_Area" localSheetId="9">'JULY 14'!$A$1:$L$22</definedName>
    <definedName name="_1_JAN_2024" localSheetId="11">#REF!</definedName>
    <definedName name="_2_JAN_2024" localSheetId="11">#REF!</definedName>
    <definedName name="_6_Jan_2020" localSheetId="11">#REF!</definedName>
    <definedName name="_xlnm.Print_Area" localSheetId="11">'JULY 16'!$A$1:$M$21</definedName>
    <definedName name="_1_JAN_2024" localSheetId="12">#REF!</definedName>
    <definedName name="_2_JAN_2024" localSheetId="12">#REF!</definedName>
    <definedName name="_6_Jan_2020" localSheetId="12">#REF!</definedName>
    <definedName name="_xlnm.Print_Area" localSheetId="12">'JULY 17'!$A$36:$M$66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'JULY 21'!$A$35:$L$62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'JULY 18'!$A$1:$L$24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'JULY 23'!$A$101:$M$129</definedName>
    <definedName name="_1_JAN_2024" localSheetId="16">#REF!</definedName>
    <definedName name="_2_JAN_2024" localSheetId="16">#REF!</definedName>
    <definedName name="_6_Jan_2020" localSheetId="16">#REF!</definedName>
    <definedName name="_xlnm.Print_Area" localSheetId="16">'JULY 24'!$A$1:$M$26</definedName>
    <definedName name="_1_JAN_2024" localSheetId="18">#REF!</definedName>
    <definedName name="_2_JAN_2024" localSheetId="18">#REF!</definedName>
    <definedName name="_6_Jan_2020" localSheetId="18">#REF!</definedName>
    <definedName name="_xlnm.Print_Area" localSheetId="18">'JULY 28'!$A$35:$M$60</definedName>
    <definedName name="_1_JAN_2024" localSheetId="17">#REF!</definedName>
    <definedName name="_2_JAN_2024" localSheetId="17">#REF!</definedName>
    <definedName name="_6_Jan_2020" localSheetId="17">#REF!</definedName>
    <definedName name="_xlnm.Print_Area" localSheetId="17">'JULY 25'!$A$1:$L$24</definedName>
    <definedName name="_xlnm.Print_Area" localSheetId="22">LAZADA!$A$270:$L$320</definedName>
    <definedName name="_1_JAN_2024" localSheetId="19">#REF!</definedName>
    <definedName name="_2_JAN_2024" localSheetId="19">#REF!</definedName>
    <definedName name="_6_Jan_2020" localSheetId="19">#REF!</definedName>
    <definedName name="_xlnm.Print_Area" localSheetId="19">'JULY 29'!$A$36:$L$36</definedName>
    <definedName name="_1_JAN_2024" localSheetId="20">#REF!</definedName>
    <definedName name="_2_JAN_2024" localSheetId="20">#REF!</definedName>
    <definedName name="_6_Jan_2020" localSheetId="20">#REF!</definedName>
    <definedName name="_xlnm.Print_Area" localSheetId="20">'JULY 30'!$A$35:$M$61</definedName>
    <definedName name="_1_JAN_2024" localSheetId="21">#REF!</definedName>
    <definedName name="_2_JAN_2024" localSheetId="21">#REF!</definedName>
    <definedName name="_6_Jan_2020" localSheetId="21">#REF!</definedName>
    <definedName name="_xlnm.Print_Area" localSheetId="21">'JULY 31'!$A$36:$L$67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<sst xmlns="http://schemas.openxmlformats.org/spreadsheetml/2006/main" count="2037" uniqueCount="253">
  <si>
    <t>SUMMARY DAILY COLLECTION REPORT</t>
  </si>
  <si>
    <t>KMI H.O. SERIES (MART)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</si>
  <si>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</si>
  <si>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</si>
  <si>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</si>
  <si>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</si>
  <si>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</si>
  <si>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</si>
  <si>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</si>
  <si>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</si>
  <si>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</si>
  <si>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</si>
  <si>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</si>
  <si>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</si>
  <si>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</si>
  <si>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CARLOS TUGADE</t>
  </si>
  <si>
    <t>UNIT</t>
  </si>
  <si>
    <t>Cash Breakdown</t>
  </si>
  <si>
    <t>PCS</t>
  </si>
  <si>
    <t>AMOUNT</t>
  </si>
  <si>
    <t>Received by:</t>
  </si>
  <si>
    <t>Prepared By:</t>
  </si>
  <si>
    <t>Noted By:</t>
  </si>
  <si>
    <t>RODESSA MANAS</t>
  </si>
  <si>
    <t>JANELLEN LIM</t>
  </si>
  <si>
    <t>MART NATHANIEL R. FLORES</t>
  </si>
  <si>
    <t>Accounting Clerk</t>
  </si>
  <si>
    <t>KMI Assistant</t>
  </si>
  <si>
    <t>KMI- Supervisor</t>
  </si>
  <si>
    <t>Total Coins &amp; Bills</t>
  </si>
  <si>
    <t>Total Checks</t>
  </si>
  <si>
    <t>BRYAN ATIENZA</t>
  </si>
  <si>
    <t>EDWARD MADRID</t>
  </si>
  <si>
    <t>VALERO 156 VILLAR PROPERTY MGT CORP</t>
  </si>
  <si>
    <t>UNIT &amp; DC</t>
  </si>
  <si>
    <t>MBTC</t>
  </si>
  <si>
    <t>EWT 2352.33</t>
  </si>
  <si>
    <t>UNIT FP</t>
  </si>
  <si>
    <t>KMI H.O. SERIES (ALFREDO)</t>
  </si>
  <si>
    <t>BORLAND DEVELOPMENT CORP.</t>
  </si>
  <si>
    <t>ROSEMARIE COMENDADOR</t>
  </si>
  <si>
    <t>MADISON DELA CRUZ</t>
  </si>
  <si>
    <t>CAPT. DENNIS SISON</t>
  </si>
  <si>
    <t>LADY DIANA G. DALEON</t>
  </si>
  <si>
    <t>AKATSY LOGISTIC SERVICE</t>
  </si>
  <si>
    <t>JAYSON YAP</t>
  </si>
  <si>
    <t>DIVISORIA KING CHOW INC.</t>
  </si>
  <si>
    <t>BDO</t>
  </si>
  <si>
    <t>EWT 206.18</t>
  </si>
  <si>
    <t>EDGAR MAGTOTO</t>
  </si>
  <si>
    <t>MIKE PROXIMO</t>
  </si>
  <si>
    <t>JOSEPHINE GUBATINA</t>
  </si>
  <si>
    <t>MARIO CERILLES</t>
  </si>
  <si>
    <t>MS. ANA</t>
  </si>
  <si>
    <t>KMI AR#</t>
  </si>
  <si>
    <t>KM6120</t>
  </si>
  <si>
    <t>RYAN SAUZA</t>
  </si>
  <si>
    <t>BS10500</t>
  </si>
  <si>
    <t>FL PRO SOLUTIONS INC.</t>
  </si>
  <si>
    <t>CHRISTIAN KEITH SARMIENTO</t>
  </si>
  <si>
    <t>ANSI CORPORATION C/O NANCY ANG</t>
  </si>
  <si>
    <t>DEXSON KWAN</t>
  </si>
  <si>
    <t>CARMELITA ABELLO</t>
  </si>
  <si>
    <t>JINKY MAY PESCUELA</t>
  </si>
  <si>
    <t>KMI H.O. SERIES (ROLAND)</t>
  </si>
  <si>
    <t>MODISTE TREND ENT</t>
  </si>
  <si>
    <t>PHILTRUST</t>
  </si>
  <si>
    <t>METROPOLITAN MEDICAL CENTER</t>
  </si>
  <si>
    <t>EASTWEST</t>
  </si>
  <si>
    <t>EWT 491.72</t>
  </si>
  <si>
    <t>EWT 253.27</t>
  </si>
  <si>
    <t>MCW CONSTRUCTION</t>
  </si>
  <si>
    <t>LIN SHOU</t>
  </si>
  <si>
    <t>DGMC REF. AND AIRCON SERVICE CENTER</t>
  </si>
  <si>
    <t>LADERA CULINARY SERVICES</t>
  </si>
  <si>
    <t>EWT 457.25</t>
  </si>
  <si>
    <t>THERE INC.</t>
  </si>
  <si>
    <t>EWT 507.36</t>
  </si>
  <si>
    <t>FRANCIS DY</t>
  </si>
  <si>
    <t>CBS</t>
  </si>
  <si>
    <t>ANA GAN</t>
  </si>
  <si>
    <t>UNITEC RESOURCES INC.</t>
  </si>
  <si>
    <t>EWT 199.61</t>
  </si>
  <si>
    <t>MARILYN CHENG</t>
  </si>
  <si>
    <t>ROSANA SALCEDO</t>
  </si>
  <si>
    <t>UNIT DP</t>
  </si>
  <si>
    <t>DYAN CABALZA</t>
  </si>
  <si>
    <t>GERALD GARCIA</t>
  </si>
  <si>
    <t>PIONEER FLOAT GLASS MFG. INC.</t>
  </si>
  <si>
    <t>EWT 594.97</t>
  </si>
  <si>
    <t>ARLO ALUMINUM CO., INC.</t>
  </si>
  <si>
    <t>CBC</t>
  </si>
  <si>
    <t>EWT 240.32</t>
  </si>
  <si>
    <t>ELLA AMAT</t>
  </si>
  <si>
    <t>ATTY. NEPOMUCENO MENDOZA III</t>
  </si>
  <si>
    <t>OVERPAYMENT</t>
  </si>
  <si>
    <t>KM6109</t>
  </si>
  <si>
    <t>ALBEN BERMEO</t>
  </si>
  <si>
    <t>BS10483</t>
  </si>
  <si>
    <t>LAGUNA DIAGNOSTIC CENTER</t>
  </si>
  <si>
    <t>ATTY. EFRENILO CAYAÑGA/FERNANDO BONCODIN</t>
  </si>
  <si>
    <t>STONEWORKS SPECIALIST INT'L. CORP.</t>
  </si>
  <si>
    <t>EWT 167.82</t>
  </si>
  <si>
    <t>INA F. GATAN</t>
  </si>
  <si>
    <t>SEATRADE CANNING CORPORATION</t>
  </si>
  <si>
    <t>JAMES TAN</t>
  </si>
  <si>
    <t>NOEL DUMAUP</t>
  </si>
  <si>
    <t>EWT 1297.04</t>
  </si>
  <si>
    <t>JAYDAN VILORIA</t>
  </si>
  <si>
    <t>FILIPINO CHINESE CUISINE&amp; ECO. ASSOC. INC.</t>
  </si>
  <si>
    <t>TADEO ARIESTY</t>
  </si>
  <si>
    <t>ALLAN ANG</t>
  </si>
  <si>
    <t>456 HOTEL</t>
  </si>
  <si>
    <t>PBCOM</t>
  </si>
  <si>
    <t>KM6125</t>
  </si>
  <si>
    <t>CATHLEA H. BRIL</t>
  </si>
  <si>
    <t>BS10711</t>
  </si>
  <si>
    <t>RENATO DE CASTRO</t>
  </si>
  <si>
    <t>EFREN CHUA YAP</t>
  </si>
  <si>
    <t>SECURITY BANK</t>
  </si>
  <si>
    <t>FREDERICK UYSIPUO</t>
  </si>
  <si>
    <t>INSTALLATION</t>
  </si>
  <si>
    <t>BRILLIANT RAMOS</t>
  </si>
  <si>
    <t>KAREN ENRIQUEZ</t>
  </si>
  <si>
    <t>ELIO PHILIPPINES INC.</t>
  </si>
  <si>
    <t>B&amp;B DINING INC.</t>
  </si>
  <si>
    <t>GRACELINE PRODUCTS INC.</t>
  </si>
  <si>
    <t>EWT 249.25</t>
  </si>
  <si>
    <t>METROCOCO EXPORT CORPORATION</t>
  </si>
  <si>
    <t>EWT 543.32</t>
  </si>
  <si>
    <t>EWT 239.04</t>
  </si>
  <si>
    <t>PHILSTAR HOSIERY INC.</t>
  </si>
  <si>
    <t>EWT 698.11</t>
  </si>
  <si>
    <t>SHASHA LYNE SANDOVA</t>
  </si>
  <si>
    <t>MARIA VICTORIA LAGOUTTE</t>
  </si>
  <si>
    <t>G.S. GO BROS., INC.</t>
  </si>
  <si>
    <t>DENNIS SURATOS</t>
  </si>
  <si>
    <t>AC EXPERTS</t>
  </si>
  <si>
    <t>LOU ADRIAN DINOY</t>
  </si>
  <si>
    <t>BORLAND DEVELOPMENT CORPORATION</t>
  </si>
  <si>
    <t>EWT 113.77</t>
  </si>
  <si>
    <t>BACOOR DOCTORS MEDICAL CENTER INC.</t>
  </si>
  <si>
    <t>EWT 440.12</t>
  </si>
  <si>
    <t>ANA COLAYCO</t>
  </si>
  <si>
    <t>TIMOTHY TAN</t>
  </si>
  <si>
    <t>GLITTRA TRADING INTERNATIONAL INC.</t>
  </si>
  <si>
    <t>LUFTHANSA TECHNIK PHILIPPINES, INC.</t>
  </si>
  <si>
    <t>EWT 656.00</t>
  </si>
  <si>
    <t>MVF APPLIANNCES TRADING</t>
  </si>
  <si>
    <t>MAGELLAN COMMODITIES INC.</t>
  </si>
  <si>
    <t>EWT 77.86</t>
  </si>
  <si>
    <t>YUMEX PHILIPPINES CORPORATION</t>
  </si>
  <si>
    <t>EWT 2473.69</t>
  </si>
  <si>
    <t>NIXON TANG</t>
  </si>
  <si>
    <t>ERNESTO DE VOTA</t>
  </si>
  <si>
    <t>CHINABANK SAVINGS, INC.</t>
  </si>
  <si>
    <t>EWT 145.62</t>
  </si>
  <si>
    <t>EWT 145.63</t>
  </si>
  <si>
    <t>PAN PACIFIC INDUSTRIAL SALES COMPANY INC.</t>
  </si>
  <si>
    <t>EWT 1,006.61</t>
  </si>
  <si>
    <t>AR6015</t>
  </si>
  <si>
    <t>BS9822</t>
  </si>
  <si>
    <t>BS9838</t>
  </si>
  <si>
    <t>BS9826</t>
  </si>
  <si>
    <t>BS9829</t>
  </si>
  <si>
    <t>BS9834</t>
  </si>
  <si>
    <t>BS9837</t>
  </si>
  <si>
    <t>SJR#</t>
  </si>
  <si>
    <t>LLOYD DE JESUS</t>
  </si>
  <si>
    <t>SOP</t>
  </si>
  <si>
    <t>BPI</t>
  </si>
  <si>
    <t>LAZADA FEE</t>
  </si>
  <si>
    <t xml:space="preserve">TOTAL AMOUNT: </t>
  </si>
  <si>
    <t>CRISTINA TANDINGAN</t>
  </si>
  <si>
    <t>ALBIN LIM</t>
  </si>
  <si>
    <t>JAY RETORIANO</t>
  </si>
  <si>
    <t>JEDD MADRID MALILLIN</t>
  </si>
  <si>
    <t>SETH CASEY CHUA</t>
  </si>
  <si>
    <t>ROGELIO BARRAMEDA JR.</t>
  </si>
  <si>
    <t>MARGARET CLEDERA</t>
  </si>
  <si>
    <t>J ESCUDERO</t>
  </si>
  <si>
    <t>EWT</t>
  </si>
  <si>
    <t>MARVIN LANUZA</t>
  </si>
  <si>
    <t>KAY SERRANO</t>
  </si>
  <si>
    <t>MERIAM NOREEN MAGALLON</t>
  </si>
  <si>
    <t>BENJAMIN CRUZ</t>
  </si>
  <si>
    <t>DHYNA ALCANTARA</t>
  </si>
  <si>
    <t>MICHELLE CRUZ</t>
  </si>
  <si>
    <t>JOSE MARIE LAURON</t>
  </si>
  <si>
    <t>ICHIRO SEKIGAWA</t>
  </si>
  <si>
    <t>NICO PALCOTO BASA</t>
  </si>
  <si>
    <t>SHERLY PISARO</t>
  </si>
  <si>
    <t>GERARD GUDES</t>
  </si>
  <si>
    <t>RETURNED</t>
  </si>
  <si>
    <t>WILBERT LIM</t>
  </si>
  <si>
    <t>TOTAL:</t>
  </si>
  <si>
    <t>NICO RAPISORA</t>
  </si>
  <si>
    <r>
      <rPr>
        <b/>
        <sz val="7"/>
        <rFont val="Tahoma"/>
        <charset val="134"/>
      </rPr>
      <t>JC/ANN DE LEON</t>
    </r>
    <r>
      <rPr>
        <b/>
        <sz val="7"/>
        <color rgb="FFFF0000"/>
        <rFont val="Tahoma"/>
        <charset val="134"/>
      </rPr>
      <t xml:space="preserve"> (REFUND)</t>
    </r>
  </si>
  <si>
    <t>ARNYL ARONES</t>
  </si>
  <si>
    <t>MARTIN JOSEPH PERDIDO</t>
  </si>
  <si>
    <t>JC/ANN DE LEON</t>
  </si>
  <si>
    <t>KC GOLE CRUZ</t>
  </si>
  <si>
    <t>MONIQUE SANCHEZ</t>
  </si>
  <si>
    <t>FREDO DELGADO</t>
  </si>
  <si>
    <t>RUDY RACRAQUIN</t>
  </si>
  <si>
    <t>263975 &amp; 263969</t>
  </si>
  <si>
    <t>JELLENE</t>
  </si>
  <si>
    <t>JOSHENRY ROMERO</t>
  </si>
  <si>
    <t>KAREN GABRIEL</t>
  </si>
  <si>
    <t>ZANDRO BABOL</t>
  </si>
  <si>
    <t>MARK BENEDICT FELICIANO</t>
  </si>
  <si>
    <t>JANINA M. LABONERA</t>
  </si>
  <si>
    <t>JL ENRIQUEZ</t>
  </si>
  <si>
    <t>JOSEPH TRINIDAD</t>
  </si>
  <si>
    <t>ANTONIO VALENCIA</t>
  </si>
  <si>
    <t>RICHARD MOLINA</t>
  </si>
  <si>
    <t>RHINA ROBLES</t>
  </si>
  <si>
    <t>JOEMER DELOS SANTOS</t>
  </si>
  <si>
    <t>WINCY LOVE ARQUITA</t>
  </si>
  <si>
    <t>HELEN GAN</t>
  </si>
  <si>
    <t>KARL WARNS</t>
  </si>
  <si>
    <t>CATHERINE REYES</t>
  </si>
  <si>
    <t>PABLITO ENRIQUEZ</t>
  </si>
  <si>
    <t>JOYS AQUINO</t>
  </si>
  <si>
    <t>ROBI ANDRES</t>
  </si>
  <si>
    <t>KAREN PARUNGO</t>
  </si>
  <si>
    <t>EDWIN BAUTISTA</t>
  </si>
  <si>
    <t>ERIC GLEN CAYAPAN</t>
  </si>
  <si>
    <t>ALEXANDRA ARIEL KATIPUNAN</t>
  </si>
  <si>
    <t>MARIE AGUILOS</t>
  </si>
  <si>
    <t>ROME CONERAS</t>
  </si>
  <si>
    <t>ADRIAN ARLEGUUI</t>
  </si>
  <si>
    <t>PAMELA CUEVAS</t>
  </si>
  <si>
    <t>ROCHELLE FRANCISCO</t>
  </si>
  <si>
    <t>EDGARDO P. OLIVEROS JR.</t>
  </si>
  <si>
    <t>CONNIE ORBETA</t>
  </si>
  <si>
    <t>NADINE JAMILA</t>
  </si>
  <si>
    <t>TESS MELENDEZ</t>
  </si>
  <si>
    <t>REFUND</t>
  </si>
  <si>
    <t>KRIS SANTOS (MIKE VILLARUEL)</t>
  </si>
  <si>
    <t>KENNETH GONZALES</t>
  </si>
  <si>
    <t>MARLYN E. CODILLO</t>
  </si>
  <si>
    <t>MA LORRAINE MELOCOTON</t>
  </si>
  <si>
    <t>PAUL TANTE OR JOYCE BUSTAMANTE</t>
  </si>
  <si>
    <t>IAN MORRIS LEE</t>
  </si>
  <si>
    <t>JOSEPH</t>
  </si>
  <si>
    <t>FERDINAND MEDINA</t>
  </si>
  <si>
    <t>BLING HEART</t>
  </si>
  <si>
    <t>JEM TRINIDAD</t>
  </si>
  <si>
    <t>ALICE NABLE</t>
  </si>
  <si>
    <t>MEG SUNEGA</t>
  </si>
  <si>
    <t>SHANE BRUTAS</t>
  </si>
  <si>
    <t>ISOTECH SPECIALTY SERVICES INC.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</si>
</sst>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sz val="7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177" fontId="3" fillId="2" borderId="6" xfId="1" applyNumberFormat="1" applyFont="1" applyFill="1" applyBorder="1" applyAlignment="1"/>
    <xf numFmtId="177" fontId="3" fillId="0" borderId="5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wrapText="1"/>
    </xf>
    <xf numFmtId="177" fontId="1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>
      <alignment horizontal="left" vertical="center"/>
    </xf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2" fillId="0" borderId="0" xfId="1" applyNumberFormat="1" applyFont="1" applyAlignment="1"/>
    <xf numFmtId="0" fontId="2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topLeftCell="A17" workbookViewId="0">
      <selection activeCell="D38" sqref="D3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45839</v>
      </c>
      <c r="B7" s="15">
        <v>21147</v>
      </c>
      <c r="C7" s="16" t="s">
        <v>15</v>
      </c>
      <c r="D7" s="17" t="s">
        <v>16</v>
      </c>
      <c r="E7" s="15">
        <v>60155</v>
      </c>
      <c r="F7" s="36">
        <v>21000</v>
      </c>
      <c r="G7" s="19"/>
      <c r="H7" s="19"/>
      <c r="I7" s="14"/>
      <c r="J7" s="36">
        <v>0</v>
      </c>
      <c r="K7" s="25">
        <f>F7+J7</f>
        <v>21000</v>
      </c>
      <c r="L7" s="14">
        <v>45839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21000</v>
      </c>
      <c r="G9" s="2"/>
      <c r="H9" s="2"/>
      <c r="I9" s="2"/>
      <c r="J9" s="39">
        <f t="shared" si="0"/>
        <v>0</v>
      </c>
      <c r="K9" s="37">
        <f t="shared" si="0"/>
        <v>21000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40" t="s">
        <v>18</v>
      </c>
    </row>
    <row r="13" s="1" customFormat="1" spans="11:11">
      <c r="K13" s="40" t="s">
        <v>19</v>
      </c>
    </row>
    <row r="14" s="1" customFormat="1" spans="7:11">
      <c r="G14" s="2" t="s">
        <v>20</v>
      </c>
      <c r="I14" s="41">
        <v>1000</v>
      </c>
      <c r="J14" s="42">
        <v>21</v>
      </c>
      <c r="K14" s="43">
        <f t="shared" ref="K14:K25" si="1">J13*I13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/>
      <c r="K15" s="43">
        <f t="shared" si="1"/>
        <v>21000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23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27</v>
      </c>
      <c r="D19" s="1" t="s">
        <v>28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29</v>
      </c>
      <c r="K25" s="43">
        <f t="shared" si="1"/>
        <v>0</v>
      </c>
    </row>
    <row r="26" s="1" customFormat="1" spans="9:11">
      <c r="I26" s="2" t="s">
        <v>30</v>
      </c>
      <c r="K26" s="45">
        <f>SUM(K14:K25)</f>
        <v>21000</v>
      </c>
    </row>
    <row r="27" s="1" customFormat="1" spans="11:11">
      <c r="K27" s="46">
        <f>J9</f>
        <v>0</v>
      </c>
    </row>
    <row r="28" s="1" customFormat="1" ht="9.75" spans="11:11">
      <c r="K28" s="47">
        <f>SUM(K26:K27)</f>
        <v>21000</v>
      </c>
    </row>
    <row r="29" s="1" customFormat="1" ht="9.75"/>
    <row r="39" s="1" customFormat="1" spans="1:1">
      <c r="A39" s="2" t="s">
        <v>0</v>
      </c>
    </row>
    <row r="40" s="1" customFormat="1" spans="1:1">
      <c r="A40" s="2" t="s">
        <v>1</v>
      </c>
    </row>
    <row r="42" s="1" customFormat="1" spans="1:12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3"/>
      <c r="K42" s="3" t="s">
        <v>9</v>
      </c>
      <c r="L42" s="3" t="s">
        <v>10</v>
      </c>
    </row>
    <row r="43" s="1" customFormat="1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s="1" customFormat="1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="1" customFormat="1" spans="1:13">
      <c r="A45" s="14">
        <v>45839</v>
      </c>
      <c r="B45" s="15">
        <v>21302</v>
      </c>
      <c r="C45" s="16" t="s">
        <v>31</v>
      </c>
      <c r="D45" s="17" t="s">
        <v>16</v>
      </c>
      <c r="E45" s="15">
        <v>59390</v>
      </c>
      <c r="F45" s="36">
        <v>13100</v>
      </c>
      <c r="G45" s="19"/>
      <c r="H45" s="19"/>
      <c r="I45" s="14"/>
      <c r="J45" s="36">
        <v>0</v>
      </c>
      <c r="K45" s="25">
        <f>F45+J45</f>
        <v>13100</v>
      </c>
      <c r="L45" s="14">
        <v>45839</v>
      </c>
      <c r="M45" s="2"/>
    </row>
    <row r="46" s="1" customFormat="1" spans="1:13">
      <c r="A46" s="14">
        <v>45839</v>
      </c>
      <c r="B46" s="15">
        <v>21303</v>
      </c>
      <c r="C46" s="16" t="s">
        <v>32</v>
      </c>
      <c r="D46" s="17" t="s">
        <v>16</v>
      </c>
      <c r="E46" s="15">
        <v>60224</v>
      </c>
      <c r="F46" s="36">
        <v>52792.4</v>
      </c>
      <c r="G46" s="19"/>
      <c r="H46" s="19"/>
      <c r="I46" s="14"/>
      <c r="J46" s="36">
        <v>0</v>
      </c>
      <c r="K46" s="25">
        <f>F46+J46</f>
        <v>52792.4</v>
      </c>
      <c r="L46" s="14">
        <v>45839</v>
      </c>
      <c r="M46" s="2"/>
    </row>
    <row r="47" s="1" customFormat="1" spans="6:11">
      <c r="F47" s="37">
        <f>SUM(F45:F46)</f>
        <v>65892.4</v>
      </c>
      <c r="G47" s="2"/>
      <c r="H47" s="2"/>
      <c r="I47" s="2"/>
      <c r="J47" s="39">
        <f>SUM(J45:J46)</f>
        <v>0</v>
      </c>
      <c r="K47" s="37">
        <f>SUM(K45:K46)</f>
        <v>65892.4</v>
      </c>
    </row>
    <row r="48" s="1" customFormat="1" spans="6:11">
      <c r="F48" s="37"/>
      <c r="G48" s="2"/>
      <c r="H48" s="2"/>
      <c r="I48" s="2"/>
      <c r="J48" s="37"/>
      <c r="K48" s="37"/>
    </row>
    <row r="49" s="1" customFormat="1" spans="6:6">
      <c r="F49" s="37"/>
    </row>
    <row r="53" s="1" customFormat="1" spans="1:4">
      <c r="A53" s="2" t="s">
        <v>21</v>
      </c>
      <c r="D53" s="2" t="s">
        <v>22</v>
      </c>
    </row>
    <row r="54" s="1" customFormat="1" spans="1:1">
      <c r="A54" s="2"/>
    </row>
    <row r="55" s="1" customFormat="1" spans="1:1">
      <c r="A55" s="2"/>
    </row>
    <row r="56" s="1" customFormat="1" spans="1:4">
      <c r="A56" s="2" t="s">
        <v>24</v>
      </c>
      <c r="D56" s="2" t="s">
        <v>25</v>
      </c>
    </row>
    <row r="57" s="1" customFormat="1" spans="1:4">
      <c r="A57" s="1" t="s">
        <v>27</v>
      </c>
      <c r="D57" s="1" t="s">
        <v>28</v>
      </c>
    </row>
  </sheetData>
  <mergeCells count="26">
    <mergeCell ref="G4:J4"/>
    <mergeCell ref="G42:J42"/>
    <mergeCell ref="A4:A6"/>
    <mergeCell ref="A42:A44"/>
    <mergeCell ref="B4:B6"/>
    <mergeCell ref="B42:B44"/>
    <mergeCell ref="C4:C6"/>
    <mergeCell ref="C42:C44"/>
    <mergeCell ref="D4:D6"/>
    <mergeCell ref="D42:D44"/>
    <mergeCell ref="E4:E6"/>
    <mergeCell ref="E42:E44"/>
    <mergeCell ref="F4:F6"/>
    <mergeCell ref="F42:F44"/>
    <mergeCell ref="G5:G6"/>
    <mergeCell ref="G43:G44"/>
    <mergeCell ref="H5:H6"/>
    <mergeCell ref="H43:H44"/>
    <mergeCell ref="I5:I6"/>
    <mergeCell ref="I43:I44"/>
    <mergeCell ref="J5:J6"/>
    <mergeCell ref="J43:J44"/>
    <mergeCell ref="K4:K6"/>
    <mergeCell ref="K42:K44"/>
    <mergeCell ref="L4:L6"/>
    <mergeCell ref="L42:L44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30" zoomScaleNormal="130" workbookViewId="0">
      <selection activeCell="C11" sqref="C1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45852</v>
      </c>
      <c r="B7" s="15">
        <v>21333</v>
      </c>
      <c r="C7" s="16" t="s">
        <v>84</v>
      </c>
      <c r="D7" s="17" t="s">
        <v>37</v>
      </c>
      <c r="E7" s="15">
        <v>60252</v>
      </c>
      <c r="F7" s="36">
        <v>22468.6</v>
      </c>
      <c r="G7" s="19"/>
      <c r="H7" s="19"/>
      <c r="I7" s="14"/>
      <c r="J7" s="36">
        <v>0</v>
      </c>
      <c r="K7" s="25">
        <f t="shared" ref="K7:K12" si="0">F7+J7</f>
        <v>22468.6</v>
      </c>
      <c r="L7" s="14">
        <v>45850</v>
      </c>
      <c r="M7" s="2"/>
    </row>
    <row r="8" s="1" customFormat="1" spans="1:13">
      <c r="A8" s="14">
        <v>45852</v>
      </c>
      <c r="B8" s="15">
        <v>21334</v>
      </c>
      <c r="C8" s="16" t="s">
        <v>93</v>
      </c>
      <c r="D8" s="17" t="s">
        <v>34</v>
      </c>
      <c r="E8" s="15">
        <v>60238</v>
      </c>
      <c r="F8" s="36">
        <v>76184.8</v>
      </c>
      <c r="G8" s="19"/>
      <c r="H8" s="19"/>
      <c r="I8" s="14"/>
      <c r="J8" s="36">
        <v>0</v>
      </c>
      <c r="K8" s="25">
        <f t="shared" si="0"/>
        <v>76184.8</v>
      </c>
      <c r="L8" s="14">
        <v>45849</v>
      </c>
      <c r="M8" s="2"/>
    </row>
    <row r="9" s="1" customFormat="1" spans="1:13">
      <c r="A9" s="14">
        <v>45852</v>
      </c>
      <c r="B9" s="15">
        <v>21335</v>
      </c>
      <c r="C9" s="16" t="s">
        <v>86</v>
      </c>
      <c r="D9" s="17" t="s">
        <v>37</v>
      </c>
      <c r="E9" s="15">
        <v>60258</v>
      </c>
      <c r="F9" s="36">
        <v>41424.8</v>
      </c>
      <c r="G9" s="19"/>
      <c r="H9" s="19"/>
      <c r="I9" s="14"/>
      <c r="J9" s="36">
        <v>0</v>
      </c>
      <c r="K9" s="25">
        <f t="shared" si="0"/>
        <v>41424.8</v>
      </c>
      <c r="L9" s="14">
        <v>45852</v>
      </c>
      <c r="M9" s="2"/>
    </row>
    <row r="10" s="1" customFormat="1" spans="1:13">
      <c r="A10" s="14">
        <v>45852</v>
      </c>
      <c r="B10" s="15">
        <v>21336</v>
      </c>
      <c r="C10" s="16" t="s">
        <v>94</v>
      </c>
      <c r="D10" s="17" t="s">
        <v>16</v>
      </c>
      <c r="E10" s="15">
        <v>60260</v>
      </c>
      <c r="F10" s="36">
        <v>27916.2</v>
      </c>
      <c r="G10" s="19"/>
      <c r="H10" s="19"/>
      <c r="I10" s="14"/>
      <c r="J10" s="36">
        <v>0</v>
      </c>
      <c r="K10" s="25">
        <f t="shared" si="0"/>
        <v>27916.2</v>
      </c>
      <c r="L10" s="14">
        <v>45849</v>
      </c>
      <c r="M10" s="2"/>
    </row>
    <row r="11" s="1" customFormat="1" spans="1:13">
      <c r="A11" s="14">
        <v>45852</v>
      </c>
      <c r="B11" s="15">
        <v>21337</v>
      </c>
      <c r="C11" s="16" t="s">
        <v>87</v>
      </c>
      <c r="D11" s="17" t="s">
        <v>16</v>
      </c>
      <c r="E11" s="15">
        <v>60261</v>
      </c>
      <c r="F11" s="36">
        <v>70622.4</v>
      </c>
      <c r="G11" s="19"/>
      <c r="H11" s="19"/>
      <c r="I11" s="14"/>
      <c r="J11" s="36">
        <v>0</v>
      </c>
      <c r="K11" s="25">
        <f t="shared" si="0"/>
        <v>70622.4</v>
      </c>
      <c r="L11" s="14">
        <v>45852</v>
      </c>
      <c r="M11" s="2"/>
    </row>
    <row r="12" s="1" customFormat="1" spans="1:13">
      <c r="A12" s="14">
        <v>45852</v>
      </c>
      <c r="B12" s="15">
        <v>21337</v>
      </c>
      <c r="C12" s="16" t="s">
        <v>87</v>
      </c>
      <c r="D12" s="17" t="s">
        <v>95</v>
      </c>
      <c r="E12" s="15">
        <v>60261</v>
      </c>
      <c r="F12" s="36">
        <v>40</v>
      </c>
      <c r="G12" s="19"/>
      <c r="H12" s="19"/>
      <c r="I12" s="14"/>
      <c r="J12" s="36">
        <v>0</v>
      </c>
      <c r="K12" s="25">
        <f t="shared" si="0"/>
        <v>40</v>
      </c>
      <c r="L12" s="14">
        <v>45852</v>
      </c>
      <c r="M12" s="2"/>
    </row>
    <row r="13" s="1" customFormat="1" spans="6:11">
      <c r="F13" s="37">
        <f>SUM(F7:F12)</f>
        <v>238656.8</v>
      </c>
      <c r="G13" s="2"/>
      <c r="H13" s="2"/>
      <c r="I13" s="2"/>
      <c r="J13" s="39">
        <f>SUM(J7:J12)</f>
        <v>0</v>
      </c>
      <c r="K13" s="37">
        <f>SUM(K7:K12)</f>
        <v>238656.8</v>
      </c>
    </row>
    <row r="14" s="1" customFormat="1" spans="6:11">
      <c r="F14" s="37"/>
      <c r="G14" s="2"/>
      <c r="H14" s="2"/>
      <c r="I14" s="2"/>
      <c r="J14" s="37"/>
      <c r="K14" s="37"/>
    </row>
    <row r="16" s="1" customFormat="1" spans="1:4">
      <c r="A16" s="2" t="s">
        <v>21</v>
      </c>
      <c r="D16" s="2" t="s">
        <v>22</v>
      </c>
    </row>
    <row r="17" s="1" customFormat="1" spans="1:1">
      <c r="A17" s="2"/>
    </row>
    <row r="18" s="1" customFormat="1" spans="1:1">
      <c r="A18" s="2"/>
    </row>
    <row r="19" s="1" customFormat="1" spans="1:4">
      <c r="A19" s="2" t="s">
        <v>24</v>
      </c>
      <c r="D19" s="2" t="s">
        <v>25</v>
      </c>
    </row>
    <row r="20" s="1" customFormat="1" spans="1:4">
      <c r="A20" s="1" t="s">
        <v>27</v>
      </c>
      <c r="D20" s="1" t="s">
        <v>28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5"/>
  <sheetViews>
    <sheetView zoomScale="130" zoomScaleNormal="130" workbookViewId="0">
      <selection activeCell="F17" sqref="F1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2.0857142857143" style="1" customWidth="1"/>
    <col min="4" max="4" width="14.1714285714286" style="1" customWidth="1"/>
    <col min="5" max="5" width="7.8" style="1" customWidth="1"/>
    <col min="6" max="6" width="10.552380952381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51" t="s">
        <v>54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52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53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45853</v>
      </c>
      <c r="B7" s="15" t="s">
        <v>96</v>
      </c>
      <c r="C7" s="16" t="s">
        <v>97</v>
      </c>
      <c r="D7" s="17" t="s">
        <v>16</v>
      </c>
      <c r="E7" s="15" t="s">
        <v>98</v>
      </c>
      <c r="F7" s="36">
        <v>6995</v>
      </c>
      <c r="G7" s="19"/>
      <c r="H7" s="19"/>
      <c r="I7" s="14"/>
      <c r="J7" s="36"/>
      <c r="K7" s="25">
        <f>J7+F7</f>
        <v>6995</v>
      </c>
      <c r="L7" s="14">
        <v>45853</v>
      </c>
      <c r="M7" s="2"/>
    </row>
    <row r="8" s="1" customFormat="1" ht="9.95" customHeigh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>SUM(F4:F8)</f>
        <v>6995</v>
      </c>
      <c r="G9" s="2"/>
      <c r="H9" s="2"/>
      <c r="I9" s="2"/>
      <c r="J9" s="37">
        <f>SUM(J7:J8)</f>
        <v>0</v>
      </c>
      <c r="K9" s="37">
        <f>SUM(K8:K8)</f>
        <v>0</v>
      </c>
    </row>
    <row r="10" s="1" customFormat="1" spans="9:9">
      <c r="I10" s="1" t="s">
        <v>13</v>
      </c>
    </row>
    <row r="11" s="1" customFormat="1" spans="8:11">
      <c r="H11" s="2" t="s">
        <v>17</v>
      </c>
      <c r="J11" s="40" t="s">
        <v>18</v>
      </c>
      <c r="K11" s="40" t="s">
        <v>19</v>
      </c>
    </row>
    <row r="12" s="1" customFormat="1" spans="11:11">
      <c r="K12" s="2"/>
    </row>
    <row r="13" s="1" customFormat="1" spans="1:11">
      <c r="A13" s="2" t="s">
        <v>21</v>
      </c>
      <c r="D13" s="2" t="s">
        <v>22</v>
      </c>
      <c r="G13" s="2" t="s">
        <v>20</v>
      </c>
      <c r="I13" s="41">
        <v>1000</v>
      </c>
      <c r="J13" s="42">
        <v>6</v>
      </c>
      <c r="K13" s="43">
        <f t="shared" ref="K13:K23" si="0">J13*I13</f>
        <v>6000</v>
      </c>
    </row>
    <row r="14" s="1" customFormat="1" spans="1:11">
      <c r="A14" s="2"/>
      <c r="G14" s="2"/>
      <c r="I14" s="41">
        <v>500</v>
      </c>
      <c r="J14" s="42">
        <v>1</v>
      </c>
      <c r="K14" s="43">
        <f t="shared" si="0"/>
        <v>500</v>
      </c>
    </row>
    <row r="15" s="1" customFormat="1" spans="1:11">
      <c r="A15" s="2"/>
      <c r="G15" s="2"/>
      <c r="I15" s="41">
        <v>200</v>
      </c>
      <c r="J15" s="42"/>
      <c r="K15" s="43">
        <f t="shared" si="0"/>
        <v>0</v>
      </c>
    </row>
    <row r="16" s="1" customFormat="1" spans="1:11">
      <c r="A16" s="2" t="s">
        <v>24</v>
      </c>
      <c r="D16" s="2" t="s">
        <v>25</v>
      </c>
      <c r="G16" s="2" t="s">
        <v>23</v>
      </c>
      <c r="I16" s="41">
        <v>100</v>
      </c>
      <c r="J16" s="42">
        <v>4</v>
      </c>
      <c r="K16" s="43">
        <f t="shared" si="0"/>
        <v>400</v>
      </c>
    </row>
    <row r="17" s="1" customFormat="1" spans="1:11">
      <c r="A17" s="1" t="s">
        <v>27</v>
      </c>
      <c r="D17" s="1" t="s">
        <v>28</v>
      </c>
      <c r="G17" s="1" t="s">
        <v>26</v>
      </c>
      <c r="I17" s="41">
        <v>50</v>
      </c>
      <c r="J17" s="42">
        <v>1</v>
      </c>
      <c r="K17" s="43">
        <f t="shared" si="0"/>
        <v>50</v>
      </c>
    </row>
    <row r="18" s="1" customFormat="1" spans="9:11">
      <c r="I18" s="41">
        <v>20</v>
      </c>
      <c r="J18" s="42">
        <v>2</v>
      </c>
      <c r="K18" s="43">
        <f t="shared" si="0"/>
        <v>40</v>
      </c>
    </row>
    <row r="19" s="1" customFormat="1" spans="9:11">
      <c r="I19" s="41">
        <v>10</v>
      </c>
      <c r="J19" s="42"/>
      <c r="K19" s="43">
        <f t="shared" si="0"/>
        <v>0</v>
      </c>
    </row>
    <row r="20" s="1" customFormat="1" spans="9:11">
      <c r="I20" s="41">
        <v>5</v>
      </c>
      <c r="J20" s="42">
        <v>1</v>
      </c>
      <c r="K20" s="43">
        <f t="shared" si="0"/>
        <v>5</v>
      </c>
    </row>
    <row r="21" s="1" customFormat="1" spans="9:11">
      <c r="I21" s="41">
        <v>1</v>
      </c>
      <c r="J21" s="42"/>
      <c r="K21" s="43">
        <f t="shared" si="0"/>
        <v>0</v>
      </c>
    </row>
    <row r="22" s="1" customFormat="1" spans="9:11">
      <c r="I22" s="41">
        <v>0.25</v>
      </c>
      <c r="J22" s="42"/>
      <c r="K22" s="43">
        <f t="shared" si="0"/>
        <v>0</v>
      </c>
    </row>
    <row r="23" s="1" customFormat="1" spans="9:11">
      <c r="I23" s="44">
        <v>0.05</v>
      </c>
      <c r="J23" s="42"/>
      <c r="K23" s="43">
        <f t="shared" si="0"/>
        <v>0</v>
      </c>
    </row>
    <row r="24" s="1" customFormat="1" spans="9:11">
      <c r="I24" s="2" t="s">
        <v>29</v>
      </c>
      <c r="K24" s="48">
        <f>SUM(K13:K23)</f>
        <v>6995</v>
      </c>
    </row>
    <row r="25" s="1" customFormat="1" spans="9:11">
      <c r="I25" s="2" t="s">
        <v>30</v>
      </c>
      <c r="K25" s="46">
        <f>J9</f>
        <v>0</v>
      </c>
    </row>
    <row r="26" s="1" customFormat="1" ht="9.75" spans="11:11">
      <c r="K26" s="47">
        <f>SUM(K24:K25)</f>
        <v>6995</v>
      </c>
    </row>
    <row r="27" s="1" customFormat="1" ht="9.75" spans="11:11">
      <c r="K27" s="41"/>
    </row>
    <row r="35" s="1" customFormat="1" spans="1:1">
      <c r="A35" s="2" t="s">
        <v>0</v>
      </c>
    </row>
    <row r="36" s="1" customFormat="1" spans="1:1">
      <c r="A36" s="2" t="s">
        <v>1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45853</v>
      </c>
      <c r="B41" s="15">
        <v>21339</v>
      </c>
      <c r="C41" s="16" t="s">
        <v>99</v>
      </c>
      <c r="D41" s="17" t="s">
        <v>16</v>
      </c>
      <c r="E41" s="15">
        <v>60248</v>
      </c>
      <c r="F41" s="36">
        <v>89676.2</v>
      </c>
      <c r="G41" s="19"/>
      <c r="H41" s="19"/>
      <c r="I41" s="14"/>
      <c r="J41" s="36">
        <v>0</v>
      </c>
      <c r="K41" s="25">
        <f>F41+J41</f>
        <v>89676.2</v>
      </c>
      <c r="L41" s="14">
        <v>45854</v>
      </c>
      <c r="M41" s="2"/>
    </row>
    <row r="42" s="1" customFormat="1" spans="1:13">
      <c r="A42" s="14"/>
      <c r="B42" s="15"/>
      <c r="C42" s="16"/>
      <c r="D42" s="17"/>
      <c r="E42" s="15"/>
      <c r="F42" s="36"/>
      <c r="G42" s="19"/>
      <c r="H42" s="19"/>
      <c r="I42" s="14"/>
      <c r="J42" s="36"/>
      <c r="K42" s="25"/>
      <c r="L42" s="14"/>
      <c r="M42" s="2"/>
    </row>
    <row r="43" s="1" customFormat="1" spans="6:11">
      <c r="F43" s="37">
        <f t="shared" ref="F43:K43" si="1">SUM(F41:F42)</f>
        <v>89676.2</v>
      </c>
      <c r="G43" s="2"/>
      <c r="H43" s="2"/>
      <c r="I43" s="2"/>
      <c r="J43" s="39">
        <f t="shared" si="1"/>
        <v>0</v>
      </c>
      <c r="K43" s="37">
        <f t="shared" si="1"/>
        <v>89676.2</v>
      </c>
    </row>
    <row r="44" s="1" customFormat="1" spans="6:11">
      <c r="F44" s="37"/>
      <c r="G44" s="2"/>
      <c r="H44" s="2"/>
      <c r="I44" s="2"/>
      <c r="J44" s="37"/>
      <c r="K44" s="37"/>
    </row>
    <row r="45" s="1" customFormat="1" spans="9:9">
      <c r="I45" s="1" t="s">
        <v>13</v>
      </c>
    </row>
    <row r="46" s="1" customFormat="1" spans="8:11">
      <c r="H46" s="2" t="s">
        <v>17</v>
      </c>
      <c r="J46" s="40" t="s">
        <v>18</v>
      </c>
      <c r="K46" s="40" t="s">
        <v>19</v>
      </c>
    </row>
    <row r="47" s="1" customFormat="1" spans="11:11">
      <c r="K47" s="2"/>
    </row>
    <row r="48" s="1" customFormat="1" spans="7:11">
      <c r="G48" s="2" t="s">
        <v>20</v>
      </c>
      <c r="I48" s="41">
        <v>1000</v>
      </c>
      <c r="J48" s="42">
        <v>89</v>
      </c>
      <c r="K48" s="43">
        <f t="shared" ref="K48:K58" si="2">J48*I48</f>
        <v>89000</v>
      </c>
    </row>
    <row r="49" s="1" customFormat="1" spans="1:11">
      <c r="A49" s="2" t="s">
        <v>21</v>
      </c>
      <c r="D49" s="2" t="s">
        <v>22</v>
      </c>
      <c r="G49" s="2"/>
      <c r="I49" s="41">
        <v>500</v>
      </c>
      <c r="J49" s="42">
        <v>1</v>
      </c>
      <c r="K49" s="43">
        <f t="shared" si="2"/>
        <v>500</v>
      </c>
    </row>
    <row r="50" s="1" customFormat="1" spans="1:11">
      <c r="A50" s="2"/>
      <c r="G50" s="2"/>
      <c r="I50" s="41">
        <v>200</v>
      </c>
      <c r="J50" s="42"/>
      <c r="K50" s="43">
        <f t="shared" si="2"/>
        <v>0</v>
      </c>
    </row>
    <row r="51" s="1" customFormat="1" spans="1:11">
      <c r="A51" s="2"/>
      <c r="G51" s="2" t="s">
        <v>23</v>
      </c>
      <c r="I51" s="41">
        <v>100</v>
      </c>
      <c r="J51" s="42">
        <v>1</v>
      </c>
      <c r="K51" s="43">
        <f t="shared" si="2"/>
        <v>100</v>
      </c>
    </row>
    <row r="52" s="1" customFormat="1" spans="1:11">
      <c r="A52" s="2" t="s">
        <v>24</v>
      </c>
      <c r="D52" s="2" t="s">
        <v>25</v>
      </c>
      <c r="G52" s="1" t="s">
        <v>26</v>
      </c>
      <c r="I52" s="41">
        <v>50</v>
      </c>
      <c r="J52" s="42">
        <v>1</v>
      </c>
      <c r="K52" s="43">
        <f t="shared" si="2"/>
        <v>50</v>
      </c>
    </row>
    <row r="53" s="1" customFormat="1" spans="1:11">
      <c r="A53" s="1" t="s">
        <v>27</v>
      </c>
      <c r="D53" s="1" t="s">
        <v>28</v>
      </c>
      <c r="I53" s="41">
        <v>20</v>
      </c>
      <c r="J53" s="42">
        <v>1</v>
      </c>
      <c r="K53" s="43">
        <f t="shared" si="2"/>
        <v>20</v>
      </c>
    </row>
    <row r="54" s="1" customFormat="1" spans="9:11">
      <c r="I54" s="41">
        <v>10</v>
      </c>
      <c r="J54" s="42"/>
      <c r="K54" s="43">
        <f t="shared" si="2"/>
        <v>0</v>
      </c>
    </row>
    <row r="55" s="1" customFormat="1" spans="9:11">
      <c r="I55" s="41">
        <v>5</v>
      </c>
      <c r="J55" s="42">
        <v>1</v>
      </c>
      <c r="K55" s="43">
        <f t="shared" si="2"/>
        <v>5</v>
      </c>
    </row>
    <row r="56" s="1" customFormat="1" spans="9:11">
      <c r="I56" s="41">
        <v>1</v>
      </c>
      <c r="J56" s="42">
        <v>1</v>
      </c>
      <c r="K56" s="43">
        <f t="shared" si="2"/>
        <v>1</v>
      </c>
    </row>
    <row r="57" s="1" customFormat="1" spans="9:11">
      <c r="I57" s="41">
        <v>0.25</v>
      </c>
      <c r="J57" s="42"/>
      <c r="K57" s="43">
        <f t="shared" si="2"/>
        <v>0</v>
      </c>
    </row>
    <row r="58" s="1" customFormat="1" spans="9:11">
      <c r="I58" s="44">
        <v>0.05</v>
      </c>
      <c r="J58" s="42">
        <v>4</v>
      </c>
      <c r="K58" s="43">
        <f t="shared" si="2"/>
        <v>0.2</v>
      </c>
    </row>
    <row r="59" s="1" customFormat="1" spans="9:11">
      <c r="I59" s="2" t="s">
        <v>29</v>
      </c>
      <c r="K59" s="48">
        <f>SUM(K48:K58)</f>
        <v>89676.2</v>
      </c>
    </row>
    <row r="60" s="1" customFormat="1" spans="9:11">
      <c r="I60" s="2" t="s">
        <v>30</v>
      </c>
      <c r="K60" s="46">
        <f>J43</f>
        <v>0</v>
      </c>
    </row>
    <row r="61" s="1" customFormat="1" ht="9.75" spans="11:11">
      <c r="K61" s="47">
        <f>SUM(K59:K60)</f>
        <v>89676.2</v>
      </c>
    </row>
    <row r="62" s="1" customFormat="1" ht="9.75"/>
    <row r="68" s="1" customFormat="1" spans="1:1">
      <c r="A68" s="2" t="s">
        <v>0</v>
      </c>
    </row>
    <row r="69" s="1" customFormat="1" spans="1:1">
      <c r="A69" s="2" t="s">
        <v>38</v>
      </c>
    </row>
    <row r="71" s="1" customFormat="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="1" customFormat="1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="1" customForma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="1" customFormat="1" spans="1:13">
      <c r="A74" s="14">
        <v>45853</v>
      </c>
      <c r="B74" s="15">
        <v>20617</v>
      </c>
      <c r="C74" s="16" t="s">
        <v>100</v>
      </c>
      <c r="D74" s="17" t="s">
        <v>16</v>
      </c>
      <c r="E74" s="15">
        <v>60248</v>
      </c>
      <c r="F74" s="36"/>
      <c r="G74" s="19" t="s">
        <v>47</v>
      </c>
      <c r="H74" s="19">
        <v>2304546</v>
      </c>
      <c r="I74" s="14">
        <v>45852</v>
      </c>
      <c r="J74" s="36">
        <v>20276.2</v>
      </c>
      <c r="K74" s="25">
        <f>F74+J74</f>
        <v>20276.2</v>
      </c>
      <c r="L74" s="14">
        <v>45854</v>
      </c>
      <c r="M74" s="2"/>
    </row>
    <row r="75" s="1" customFormat="1" spans="1:13">
      <c r="A75" s="14"/>
      <c r="B75" s="15"/>
      <c r="C75" s="16"/>
      <c r="D75" s="17"/>
      <c r="E75" s="15"/>
      <c r="F75" s="36"/>
      <c r="G75" s="19"/>
      <c r="H75" s="19"/>
      <c r="I75" s="14"/>
      <c r="J75" s="36"/>
      <c r="K75" s="25"/>
      <c r="L75" s="14"/>
      <c r="M75" s="2"/>
    </row>
    <row r="76" s="1" customFormat="1" spans="6:11">
      <c r="F76" s="37">
        <f t="shared" ref="F76:K76" si="3">SUM(F74:F75)</f>
        <v>0</v>
      </c>
      <c r="G76" s="2"/>
      <c r="H76" s="2"/>
      <c r="I76" s="2"/>
      <c r="J76" s="39">
        <f t="shared" si="3"/>
        <v>20276.2</v>
      </c>
      <c r="K76" s="37">
        <f t="shared" si="3"/>
        <v>20276.2</v>
      </c>
    </row>
    <row r="77" s="1" customFormat="1" spans="6:11">
      <c r="F77" s="37"/>
      <c r="G77" s="2"/>
      <c r="H77" s="2"/>
      <c r="I77" s="2"/>
      <c r="J77" s="37"/>
      <c r="K77" s="37"/>
    </row>
    <row r="78" s="1" customFormat="1" spans="9:9">
      <c r="I78" s="1" t="s">
        <v>13</v>
      </c>
    </row>
    <row r="79" s="1" customFormat="1" spans="8:11">
      <c r="H79" s="2" t="s">
        <v>17</v>
      </c>
      <c r="J79" s="40" t="s">
        <v>18</v>
      </c>
      <c r="K79" s="40" t="s">
        <v>19</v>
      </c>
    </row>
    <row r="80" s="1" customFormat="1" spans="11:11">
      <c r="K80" s="2"/>
    </row>
    <row r="81" s="1" customFormat="1" spans="7:11">
      <c r="G81" s="2" t="s">
        <v>20</v>
      </c>
      <c r="I81" s="41">
        <v>1000</v>
      </c>
      <c r="J81" s="42"/>
      <c r="K81" s="43">
        <f t="shared" ref="K81:K91" si="4">J81*I81</f>
        <v>0</v>
      </c>
    </row>
    <row r="82" s="1" customFormat="1" spans="1:11">
      <c r="A82" s="2" t="s">
        <v>21</v>
      </c>
      <c r="D82" s="2" t="s">
        <v>22</v>
      </c>
      <c r="G82" s="2"/>
      <c r="I82" s="41">
        <v>500</v>
      </c>
      <c r="J82" s="42"/>
      <c r="K82" s="43">
        <f t="shared" si="4"/>
        <v>0</v>
      </c>
    </row>
    <row r="83" s="1" customFormat="1" spans="1:11">
      <c r="A83" s="2"/>
      <c r="G83" s="2"/>
      <c r="I83" s="41">
        <v>200</v>
      </c>
      <c r="J83" s="42"/>
      <c r="K83" s="43">
        <f t="shared" si="4"/>
        <v>0</v>
      </c>
    </row>
    <row r="84" s="1" customFormat="1" spans="1:11">
      <c r="A84" s="2"/>
      <c r="G84" s="2" t="s">
        <v>23</v>
      </c>
      <c r="I84" s="41">
        <v>100</v>
      </c>
      <c r="J84" s="42"/>
      <c r="K84" s="43">
        <f t="shared" si="4"/>
        <v>0</v>
      </c>
    </row>
    <row r="85" s="1" customFormat="1" spans="1:11">
      <c r="A85" s="2" t="s">
        <v>24</v>
      </c>
      <c r="D85" s="2" t="s">
        <v>25</v>
      </c>
      <c r="G85" s="1" t="s">
        <v>26</v>
      </c>
      <c r="I85" s="41">
        <v>50</v>
      </c>
      <c r="J85" s="42"/>
      <c r="K85" s="43">
        <f t="shared" si="4"/>
        <v>0</v>
      </c>
    </row>
    <row r="86" s="1" customFormat="1" spans="1:11">
      <c r="A86" s="1" t="s">
        <v>27</v>
      </c>
      <c r="D86" s="1" t="s">
        <v>28</v>
      </c>
      <c r="I86" s="41">
        <v>20</v>
      </c>
      <c r="J86" s="42"/>
      <c r="K86" s="43">
        <f t="shared" si="4"/>
        <v>0</v>
      </c>
    </row>
    <row r="87" s="1" customFormat="1" spans="9:11">
      <c r="I87" s="41">
        <v>10</v>
      </c>
      <c r="J87" s="42"/>
      <c r="K87" s="43">
        <f t="shared" si="4"/>
        <v>0</v>
      </c>
    </row>
    <row r="88" s="1" customFormat="1" spans="9:11">
      <c r="I88" s="41">
        <v>5</v>
      </c>
      <c r="J88" s="42"/>
      <c r="K88" s="43">
        <f t="shared" si="4"/>
        <v>0</v>
      </c>
    </row>
    <row r="89" s="1" customFormat="1" spans="9:11">
      <c r="I89" s="41">
        <v>1</v>
      </c>
      <c r="J89" s="42"/>
      <c r="K89" s="43">
        <f t="shared" si="4"/>
        <v>0</v>
      </c>
    </row>
    <row r="90" s="1" customFormat="1" spans="9:11">
      <c r="I90" s="41">
        <v>0.25</v>
      </c>
      <c r="J90" s="42"/>
      <c r="K90" s="43">
        <f t="shared" si="4"/>
        <v>0</v>
      </c>
    </row>
    <row r="91" s="1" customFormat="1" spans="9:11">
      <c r="I91" s="44">
        <v>0.05</v>
      </c>
      <c r="J91" s="42"/>
      <c r="K91" s="43">
        <f t="shared" si="4"/>
        <v>0</v>
      </c>
    </row>
    <row r="92" s="1" customFormat="1" spans="9:11">
      <c r="I92" s="2" t="s">
        <v>29</v>
      </c>
      <c r="K92" s="48">
        <f>SUM(K81:K91)</f>
        <v>0</v>
      </c>
    </row>
    <row r="93" s="1" customFormat="1" spans="9:11">
      <c r="I93" s="2" t="s">
        <v>30</v>
      </c>
      <c r="K93" s="46">
        <f>J76</f>
        <v>20276.2</v>
      </c>
    </row>
    <row r="94" s="1" customFormat="1" ht="9.75" spans="11:11">
      <c r="K94" s="47">
        <f>SUM(K92:K93)</f>
        <v>20276.2</v>
      </c>
    </row>
    <row r="95" s="1" customFormat="1" ht="9.75"/>
  </sheetData>
  <mergeCells count="39">
    <mergeCell ref="G4:J4"/>
    <mergeCell ref="G38:J38"/>
    <mergeCell ref="G71:J71"/>
    <mergeCell ref="A4:A6"/>
    <mergeCell ref="A38:A40"/>
    <mergeCell ref="A71:A73"/>
    <mergeCell ref="B4:B6"/>
    <mergeCell ref="B38:B40"/>
    <mergeCell ref="B71:B73"/>
    <mergeCell ref="C4:C6"/>
    <mergeCell ref="C38:C40"/>
    <mergeCell ref="C71:C73"/>
    <mergeCell ref="D4:D6"/>
    <mergeCell ref="D38:D40"/>
    <mergeCell ref="D71:D73"/>
    <mergeCell ref="E4:E6"/>
    <mergeCell ref="E38:E40"/>
    <mergeCell ref="E71:E73"/>
    <mergeCell ref="F4:F6"/>
    <mergeCell ref="F38:F40"/>
    <mergeCell ref="F71:F73"/>
    <mergeCell ref="G5:G6"/>
    <mergeCell ref="G39:G40"/>
    <mergeCell ref="G72:G73"/>
    <mergeCell ref="H5:H6"/>
    <mergeCell ref="H39:H40"/>
    <mergeCell ref="H72:H73"/>
    <mergeCell ref="I5:I6"/>
    <mergeCell ref="I39:I40"/>
    <mergeCell ref="I72:I73"/>
    <mergeCell ref="J5:J6"/>
    <mergeCell ref="J39:J40"/>
    <mergeCell ref="J72:J73"/>
    <mergeCell ref="K4:K6"/>
    <mergeCell ref="K38:K40"/>
    <mergeCell ref="K71:K73"/>
    <mergeCell ref="L4:L6"/>
    <mergeCell ref="L38:L40"/>
    <mergeCell ref="L71:L73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zoomScale="130" zoomScaleNormal="130" workbookViewId="0">
      <selection activeCell="E9" sqref="E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45854</v>
      </c>
      <c r="B7" s="15">
        <v>21340</v>
      </c>
      <c r="C7" s="16" t="s">
        <v>101</v>
      </c>
      <c r="D7" s="17" t="s">
        <v>16</v>
      </c>
      <c r="E7" s="15">
        <v>60266</v>
      </c>
      <c r="F7" s="36"/>
      <c r="G7" s="19"/>
      <c r="H7" s="19"/>
      <c r="I7" s="14"/>
      <c r="J7" s="36">
        <v>18628.38</v>
      </c>
      <c r="K7" s="25">
        <f>F7+J7</f>
        <v>18628.38</v>
      </c>
      <c r="L7" s="14">
        <v>45852</v>
      </c>
      <c r="M7" s="2" t="s">
        <v>102</v>
      </c>
    </row>
    <row r="8" s="1" customFormat="1" spans="1:13">
      <c r="A8" s="14">
        <v>45854</v>
      </c>
      <c r="B8" s="15">
        <v>21341</v>
      </c>
      <c r="C8" s="16" t="s">
        <v>103</v>
      </c>
      <c r="D8" s="17" t="s">
        <v>16</v>
      </c>
      <c r="E8" s="15">
        <v>60265</v>
      </c>
      <c r="F8" s="36">
        <v>44512.4</v>
      </c>
      <c r="G8" s="19"/>
      <c r="H8" s="19"/>
      <c r="I8" s="14"/>
      <c r="J8" s="36">
        <v>0</v>
      </c>
      <c r="K8" s="25">
        <f>F8+J8</f>
        <v>44512.4</v>
      </c>
      <c r="L8" s="14">
        <v>45853</v>
      </c>
      <c r="M8" s="2"/>
    </row>
    <row r="9" s="1" customFormat="1" spans="1:13">
      <c r="A9" s="14">
        <v>45854</v>
      </c>
      <c r="B9" s="15">
        <v>21342</v>
      </c>
      <c r="C9" s="16" t="s">
        <v>104</v>
      </c>
      <c r="D9" s="17" t="s">
        <v>16</v>
      </c>
      <c r="E9" s="15">
        <v>60131</v>
      </c>
      <c r="F9" s="36"/>
      <c r="G9" s="19"/>
      <c r="H9" s="19"/>
      <c r="I9" s="14"/>
      <c r="J9" s="36">
        <v>22156.59</v>
      </c>
      <c r="K9" s="25">
        <f>F9+J9</f>
        <v>22156.59</v>
      </c>
      <c r="L9" s="14">
        <v>45853</v>
      </c>
      <c r="M9" s="2" t="s">
        <v>82</v>
      </c>
    </row>
    <row r="10" s="1" customFormat="1" spans="1:13">
      <c r="A10" s="14">
        <v>45854</v>
      </c>
      <c r="B10" s="15">
        <v>21343</v>
      </c>
      <c r="C10" s="16" t="s">
        <v>105</v>
      </c>
      <c r="D10" s="17" t="s">
        <v>16</v>
      </c>
      <c r="E10" s="15">
        <v>60267</v>
      </c>
      <c r="F10" s="36">
        <v>391861.4</v>
      </c>
      <c r="G10" s="19"/>
      <c r="H10" s="19"/>
      <c r="I10" s="14"/>
      <c r="J10" s="36">
        <v>0</v>
      </c>
      <c r="K10" s="25">
        <f>F10+J10</f>
        <v>391861.4</v>
      </c>
      <c r="L10" s="14">
        <v>45853</v>
      </c>
      <c r="M10" s="2"/>
    </row>
    <row r="11" s="1" customFormat="1" spans="6:11">
      <c r="F11" s="37">
        <f>SUM(F7:F10)</f>
        <v>436373.8</v>
      </c>
      <c r="G11" s="2"/>
      <c r="H11" s="2"/>
      <c r="I11" s="2"/>
      <c r="J11" s="39">
        <f>SUM(J7:J10)</f>
        <v>40784.97</v>
      </c>
      <c r="K11" s="37">
        <f>SUM(K7:K10)</f>
        <v>477158.77</v>
      </c>
    </row>
    <row r="12" s="1" customFormat="1" spans="6:11">
      <c r="F12" s="37"/>
      <c r="G12" s="2"/>
      <c r="H12" s="2"/>
      <c r="I12" s="2"/>
      <c r="J12" s="37"/>
      <c r="K12" s="37"/>
    </row>
    <row r="14" s="1" customFormat="1" spans="1:4">
      <c r="A14" s="2" t="s">
        <v>21</v>
      </c>
      <c r="D14" s="2" t="s">
        <v>22</v>
      </c>
    </row>
    <row r="15" s="1" customFormat="1" spans="1:1">
      <c r="A15" s="2"/>
    </row>
    <row r="16" s="1" customFormat="1" spans="1:1">
      <c r="A16" s="2"/>
    </row>
    <row r="17" s="1" customFormat="1" spans="1:4">
      <c r="A17" s="2" t="s">
        <v>24</v>
      </c>
      <c r="D17" s="2" t="s">
        <v>25</v>
      </c>
    </row>
    <row r="18" s="1" customFormat="1" spans="1:4">
      <c r="A18" s="1" t="s">
        <v>27</v>
      </c>
      <c r="D18" s="1" t="s">
        <v>28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0"/>
  <sheetViews>
    <sheetView zoomScale="130" zoomScaleNormal="130" workbookViewId="0">
      <selection activeCell="D23" sqref="D2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38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45855</v>
      </c>
      <c r="B7" s="15">
        <v>20618</v>
      </c>
      <c r="C7" s="16" t="s">
        <v>106</v>
      </c>
      <c r="D7" s="17" t="s">
        <v>16</v>
      </c>
      <c r="E7" s="15">
        <v>60262</v>
      </c>
      <c r="F7" s="36">
        <v>6156.5</v>
      </c>
      <c r="G7" s="19"/>
      <c r="H7" s="19"/>
      <c r="I7" s="14"/>
      <c r="J7" s="36">
        <v>0</v>
      </c>
      <c r="K7" s="25">
        <f>F7+J7</f>
        <v>6156.5</v>
      </c>
      <c r="L7" s="14">
        <v>45856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6156.5</v>
      </c>
      <c r="G9" s="2"/>
      <c r="H9" s="2"/>
      <c r="I9" s="2"/>
      <c r="J9" s="39">
        <f t="shared" si="0"/>
        <v>0</v>
      </c>
      <c r="K9" s="37">
        <f t="shared" si="0"/>
        <v>6156.5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40" t="s">
        <v>18</v>
      </c>
    </row>
    <row r="13" s="1" customFormat="1" spans="11:11">
      <c r="K13" s="40" t="s">
        <v>19</v>
      </c>
    </row>
    <row r="14" s="1" customFormat="1" spans="7:11">
      <c r="G14" s="2" t="s">
        <v>20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>
        <v>12</v>
      </c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6000</v>
      </c>
    </row>
    <row r="17" s="1" customFormat="1" spans="1:11">
      <c r="A17" s="2"/>
      <c r="G17" s="2" t="s">
        <v>23</v>
      </c>
      <c r="I17" s="41">
        <v>100</v>
      </c>
      <c r="J17" s="42">
        <v>1</v>
      </c>
      <c r="K17" s="43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>
        <v>1</v>
      </c>
      <c r="K18" s="43">
        <f t="shared" si="1"/>
        <v>100</v>
      </c>
    </row>
    <row r="19" s="1" customFormat="1" spans="1:11">
      <c r="A19" s="1" t="s">
        <v>27</v>
      </c>
      <c r="D19" s="1" t="s">
        <v>28</v>
      </c>
      <c r="I19" s="41">
        <v>20</v>
      </c>
      <c r="J19" s="42"/>
      <c r="K19" s="43">
        <f t="shared" si="1"/>
        <v>50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>
        <v>1</v>
      </c>
      <c r="K21" s="43">
        <f t="shared" si="1"/>
        <v>0</v>
      </c>
    </row>
    <row r="22" s="1" customFormat="1" spans="9:11">
      <c r="I22" s="41">
        <v>1</v>
      </c>
      <c r="J22" s="42">
        <v>1</v>
      </c>
      <c r="K22" s="43">
        <f t="shared" si="1"/>
        <v>5</v>
      </c>
    </row>
    <row r="23" s="1" customFormat="1" spans="9:11">
      <c r="I23" s="41">
        <v>0.25</v>
      </c>
      <c r="J23" s="42">
        <v>2</v>
      </c>
      <c r="K23" s="43">
        <f t="shared" si="1"/>
        <v>1</v>
      </c>
    </row>
    <row r="24" s="1" customFormat="1" spans="9:11">
      <c r="I24" s="44">
        <v>0.05</v>
      </c>
      <c r="J24" s="42"/>
      <c r="K24" s="43">
        <f t="shared" si="1"/>
        <v>0.5</v>
      </c>
    </row>
    <row r="25" s="1" customFormat="1" spans="9:11">
      <c r="I25" s="2" t="s">
        <v>29</v>
      </c>
      <c r="K25" s="43">
        <f t="shared" si="1"/>
        <v>0</v>
      </c>
    </row>
    <row r="26" s="1" customFormat="1" spans="9:11">
      <c r="I26" s="2" t="s">
        <v>30</v>
      </c>
      <c r="K26" s="45">
        <f>SUM(K14:K25)</f>
        <v>6156.5</v>
      </c>
    </row>
    <row r="27" s="1" customFormat="1" spans="11:11">
      <c r="K27" s="46">
        <f>J9</f>
        <v>0</v>
      </c>
    </row>
    <row r="28" s="1" customFormat="1" ht="9.75" spans="11:11">
      <c r="K28" s="47">
        <f>SUM(K26:K27)</f>
        <v>6156.5</v>
      </c>
    </row>
    <row r="29" s="1" customFormat="1" ht="9.75"/>
    <row r="37" s="1" customFormat="1" spans="1:1">
      <c r="A37" s="2" t="s">
        <v>0</v>
      </c>
    </row>
    <row r="38" s="1" customFormat="1" spans="1:1">
      <c r="A38" s="2" t="s">
        <v>1</v>
      </c>
    </row>
    <row r="40" s="1" customFormat="1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3">
      <c r="A43" s="14">
        <v>45855</v>
      </c>
      <c r="B43" s="15">
        <v>21345</v>
      </c>
      <c r="C43" s="16" t="s">
        <v>33</v>
      </c>
      <c r="D43" s="17" t="s">
        <v>34</v>
      </c>
      <c r="E43" s="15">
        <v>60270</v>
      </c>
      <c r="F43" s="36"/>
      <c r="G43" s="19" t="s">
        <v>35</v>
      </c>
      <c r="H43" s="19">
        <v>3122423934</v>
      </c>
      <c r="I43" s="14">
        <v>45845</v>
      </c>
      <c r="J43" s="36">
        <v>144571.56</v>
      </c>
      <c r="K43" s="25">
        <f>F43+J43</f>
        <v>144571.56</v>
      </c>
      <c r="L43" s="14">
        <v>45856</v>
      </c>
      <c r="M43" s="2" t="s">
        <v>107</v>
      </c>
    </row>
    <row r="44" s="1" customFormat="1" spans="1:13">
      <c r="A44" s="14"/>
      <c r="B44" s="15"/>
      <c r="C44" s="16"/>
      <c r="D44" s="17"/>
      <c r="E44" s="15"/>
      <c r="F44" s="36"/>
      <c r="G44" s="19"/>
      <c r="H44" s="19"/>
      <c r="I44" s="14"/>
      <c r="J44" s="36"/>
      <c r="K44" s="25"/>
      <c r="L44" s="14"/>
      <c r="M44" s="2"/>
    </row>
    <row r="45" s="1" customFormat="1" spans="6:11">
      <c r="F45" s="37">
        <f t="shared" ref="F45:K45" si="2">SUM(F43:F44)</f>
        <v>0</v>
      </c>
      <c r="G45" s="2"/>
      <c r="H45" s="2"/>
      <c r="I45" s="2"/>
      <c r="J45" s="39">
        <f t="shared" si="2"/>
        <v>144571.56</v>
      </c>
      <c r="K45" s="37">
        <f t="shared" si="2"/>
        <v>144571.56</v>
      </c>
    </row>
    <row r="46" s="1" customFormat="1" spans="6:11">
      <c r="F46" s="37"/>
      <c r="G46" s="2"/>
      <c r="H46" s="2"/>
      <c r="I46" s="2"/>
      <c r="J46" s="37"/>
      <c r="K46" s="37"/>
    </row>
    <row r="47" s="1" customFormat="1" spans="6:11">
      <c r="F47" s="37"/>
      <c r="I47" s="1" t="s">
        <v>13</v>
      </c>
      <c r="K47" s="37"/>
    </row>
    <row r="48" s="1" customFormat="1" spans="8:10">
      <c r="H48" s="2" t="s">
        <v>17</v>
      </c>
      <c r="J48" s="40" t="s">
        <v>18</v>
      </c>
    </row>
    <row r="49" s="1" customFormat="1" spans="11:11">
      <c r="K49" s="40" t="s">
        <v>19</v>
      </c>
    </row>
    <row r="50" s="1" customFormat="1" spans="7:11">
      <c r="G50" s="2" t="s">
        <v>20</v>
      </c>
      <c r="I50" s="41">
        <v>1000</v>
      </c>
      <c r="J50" s="42"/>
      <c r="K50" s="43">
        <f t="shared" ref="K50:K61" si="3">J49*I49</f>
        <v>0</v>
      </c>
    </row>
    <row r="51" s="1" customFormat="1" spans="1:11">
      <c r="A51" s="2" t="s">
        <v>21</v>
      </c>
      <c r="D51" s="2" t="s">
        <v>22</v>
      </c>
      <c r="G51" s="2"/>
      <c r="I51" s="41">
        <v>500</v>
      </c>
      <c r="J51" s="42"/>
      <c r="K51" s="43">
        <f t="shared" si="3"/>
        <v>0</v>
      </c>
    </row>
    <row r="52" s="1" customFormat="1" spans="1:11">
      <c r="A52" s="2"/>
      <c r="G52" s="2"/>
      <c r="I52" s="41">
        <v>200</v>
      </c>
      <c r="J52" s="42"/>
      <c r="K52" s="43">
        <f t="shared" si="3"/>
        <v>0</v>
      </c>
    </row>
    <row r="53" s="1" customFormat="1" spans="1:11">
      <c r="A53" s="2"/>
      <c r="G53" s="2" t="s">
        <v>23</v>
      </c>
      <c r="I53" s="41">
        <v>100</v>
      </c>
      <c r="J53" s="42"/>
      <c r="K53" s="43">
        <f t="shared" si="3"/>
        <v>0</v>
      </c>
    </row>
    <row r="54" s="1" customFormat="1" spans="1:11">
      <c r="A54" s="2" t="s">
        <v>24</v>
      </c>
      <c r="D54" s="2" t="s">
        <v>25</v>
      </c>
      <c r="G54" s="1" t="s">
        <v>26</v>
      </c>
      <c r="I54" s="41">
        <v>50</v>
      </c>
      <c r="J54" s="42"/>
      <c r="K54" s="43">
        <f t="shared" si="3"/>
        <v>0</v>
      </c>
    </row>
    <row r="55" s="1" customFormat="1" spans="1:11">
      <c r="A55" s="1" t="s">
        <v>27</v>
      </c>
      <c r="D55" s="1" t="s">
        <v>28</v>
      </c>
      <c r="I55" s="41">
        <v>20</v>
      </c>
      <c r="J55" s="42"/>
      <c r="K55" s="43">
        <f t="shared" si="3"/>
        <v>0</v>
      </c>
    </row>
    <row r="56" s="1" customFormat="1" spans="9:11">
      <c r="I56" s="41">
        <v>10</v>
      </c>
      <c r="J56" s="42"/>
      <c r="K56" s="43">
        <f t="shared" si="3"/>
        <v>0</v>
      </c>
    </row>
    <row r="57" s="1" customFormat="1" spans="9:11">
      <c r="I57" s="41">
        <v>5</v>
      </c>
      <c r="J57" s="42"/>
      <c r="K57" s="43">
        <f t="shared" si="3"/>
        <v>0</v>
      </c>
    </row>
    <row r="58" s="1" customFormat="1" spans="9:11">
      <c r="I58" s="41">
        <v>1</v>
      </c>
      <c r="J58" s="42"/>
      <c r="K58" s="43">
        <f t="shared" si="3"/>
        <v>0</v>
      </c>
    </row>
    <row r="59" s="1" customFormat="1" spans="9:11">
      <c r="I59" s="41">
        <v>0.25</v>
      </c>
      <c r="J59" s="42"/>
      <c r="K59" s="43">
        <f t="shared" si="3"/>
        <v>0</v>
      </c>
    </row>
    <row r="60" s="1" customFormat="1" spans="9:11">
      <c r="I60" s="44">
        <v>0.05</v>
      </c>
      <c r="J60" s="42"/>
      <c r="K60" s="43">
        <f t="shared" si="3"/>
        <v>0</v>
      </c>
    </row>
    <row r="61" s="1" customFormat="1" spans="9:11">
      <c r="I61" s="2" t="s">
        <v>29</v>
      </c>
      <c r="K61" s="43">
        <f t="shared" si="3"/>
        <v>0</v>
      </c>
    </row>
    <row r="62" s="1" customFormat="1" spans="9:11">
      <c r="I62" s="2" t="s">
        <v>30</v>
      </c>
      <c r="K62" s="45">
        <f>SUM(K50:K61)</f>
        <v>0</v>
      </c>
    </row>
    <row r="63" s="1" customFormat="1" spans="11:11">
      <c r="K63" s="46">
        <f>J45</f>
        <v>144571.56</v>
      </c>
    </row>
    <row r="64" s="1" customFormat="1" ht="9.75" spans="11:11">
      <c r="K64" s="47">
        <f>SUM(K62:K63)</f>
        <v>144571.56</v>
      </c>
    </row>
    <row r="65" s="1" customFormat="1" ht="9.75"/>
    <row r="66" customFormat="1" ht="15"/>
    <row r="67" customFormat="1" ht="15"/>
    <row r="68" customFormat="1" ht="15"/>
    <row r="69" customFormat="1" ht="15"/>
    <row r="70" customFormat="1" ht="15"/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130" zoomScaleNormal="130" workbookViewId="0">
      <selection activeCell="A1" sqref="$A1:$XFD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45856</v>
      </c>
      <c r="B7" s="15">
        <v>21349</v>
      </c>
      <c r="C7" s="16" t="s">
        <v>108</v>
      </c>
      <c r="D7" s="17" t="s">
        <v>37</v>
      </c>
      <c r="E7" s="15">
        <v>60272</v>
      </c>
      <c r="F7" s="36">
        <v>2650</v>
      </c>
      <c r="G7" s="19"/>
      <c r="H7" s="19"/>
      <c r="I7" s="14"/>
      <c r="J7" s="36">
        <v>0</v>
      </c>
      <c r="K7" s="25">
        <f t="shared" ref="K7:K11" si="0">F7+J7</f>
        <v>2650</v>
      </c>
      <c r="L7" s="14">
        <v>45855</v>
      </c>
      <c r="M7" s="2"/>
    </row>
    <row r="8" s="1" customFormat="1" spans="1:13">
      <c r="A8" s="14">
        <v>45856</v>
      </c>
      <c r="B8" s="15">
        <v>21350</v>
      </c>
      <c r="C8" s="16" t="s">
        <v>109</v>
      </c>
      <c r="D8" s="17" t="s">
        <v>34</v>
      </c>
      <c r="E8" s="15">
        <v>60243</v>
      </c>
      <c r="F8" s="36"/>
      <c r="G8" s="19"/>
      <c r="H8" s="19"/>
      <c r="I8" s="14"/>
      <c r="J8" s="36">
        <v>112756.2</v>
      </c>
      <c r="K8" s="25">
        <f t="shared" si="0"/>
        <v>112756.2</v>
      </c>
      <c r="L8" s="14">
        <v>45856</v>
      </c>
      <c r="M8" s="2"/>
    </row>
    <row r="9" s="1" customFormat="1" spans="1:13">
      <c r="A9" s="14">
        <v>45856</v>
      </c>
      <c r="B9" s="15">
        <v>21351</v>
      </c>
      <c r="C9" s="16" t="s">
        <v>110</v>
      </c>
      <c r="D9" s="17" t="s">
        <v>16</v>
      </c>
      <c r="E9" s="15">
        <v>60271</v>
      </c>
      <c r="F9" s="36">
        <v>29596</v>
      </c>
      <c r="G9" s="19"/>
      <c r="H9" s="19"/>
      <c r="I9" s="14"/>
      <c r="J9" s="36">
        <v>0</v>
      </c>
      <c r="K9" s="25">
        <f t="shared" si="0"/>
        <v>29596</v>
      </c>
      <c r="L9" s="14">
        <v>45855</v>
      </c>
      <c r="M9" s="2"/>
    </row>
    <row r="10" s="1" customFormat="1" spans="1:13">
      <c r="A10" s="14">
        <v>45856</v>
      </c>
      <c r="B10" s="15">
        <v>21352</v>
      </c>
      <c r="C10" s="16" t="s">
        <v>111</v>
      </c>
      <c r="D10" s="17" t="s">
        <v>34</v>
      </c>
      <c r="E10" s="15">
        <v>60269</v>
      </c>
      <c r="F10" s="36">
        <v>26776.3</v>
      </c>
      <c r="G10" s="19"/>
      <c r="H10" s="19"/>
      <c r="I10" s="14"/>
      <c r="J10" s="36">
        <v>0</v>
      </c>
      <c r="K10" s="25">
        <f t="shared" si="0"/>
        <v>26776.3</v>
      </c>
      <c r="L10" s="14">
        <v>45856</v>
      </c>
      <c r="M10" s="2"/>
    </row>
    <row r="11" s="1" customFormat="1" spans="1:13">
      <c r="A11" s="14">
        <v>45856</v>
      </c>
      <c r="B11" s="15">
        <v>21352</v>
      </c>
      <c r="C11" s="16" t="s">
        <v>111</v>
      </c>
      <c r="D11" s="17" t="s">
        <v>95</v>
      </c>
      <c r="E11" s="15">
        <v>60269</v>
      </c>
      <c r="F11" s="36">
        <v>0.7</v>
      </c>
      <c r="G11" s="19"/>
      <c r="H11" s="19"/>
      <c r="I11" s="14"/>
      <c r="J11" s="36">
        <v>0</v>
      </c>
      <c r="K11" s="25">
        <f t="shared" si="0"/>
        <v>0.7</v>
      </c>
      <c r="L11" s="14">
        <v>45856</v>
      </c>
      <c r="M11" s="2"/>
    </row>
    <row r="12" s="1" customFormat="1" spans="6:11">
      <c r="F12" s="37">
        <f>SUM(F7:F11)</f>
        <v>59023</v>
      </c>
      <c r="G12" s="2"/>
      <c r="H12" s="2"/>
      <c r="I12" s="2"/>
      <c r="J12" s="39">
        <f>SUM(J7:J11)</f>
        <v>112756.2</v>
      </c>
      <c r="K12" s="37">
        <f>SUM(K7:K11)</f>
        <v>171779.2</v>
      </c>
    </row>
    <row r="13" s="1" customFormat="1" spans="6:11">
      <c r="F13" s="37"/>
      <c r="G13" s="2"/>
      <c r="H13" s="2"/>
      <c r="I13" s="2"/>
      <c r="J13" s="37"/>
      <c r="K13" s="37"/>
    </row>
    <row r="14" s="1" customFormat="1" spans="6:6">
      <c r="F14" s="37"/>
    </row>
    <row r="18" s="1" customFormat="1" spans="1:4">
      <c r="A18" s="2" t="s">
        <v>21</v>
      </c>
      <c r="D18" s="2" t="s">
        <v>22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24</v>
      </c>
      <c r="D21" s="2" t="s">
        <v>25</v>
      </c>
    </row>
    <row r="22" s="1" customFormat="1" spans="1:4">
      <c r="A22" s="1" t="s">
        <v>27</v>
      </c>
      <c r="D22" s="1" t="s">
        <v>28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zoomScale="130" zoomScaleNormal="130" topLeftCell="A31" workbookViewId="0">
      <selection activeCell="H32" sqref="H3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38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45848</v>
      </c>
      <c r="B7" s="15">
        <v>20616</v>
      </c>
      <c r="C7" s="16" t="s">
        <v>78</v>
      </c>
      <c r="D7" s="17" t="s">
        <v>16</v>
      </c>
      <c r="E7" s="15">
        <v>60241</v>
      </c>
      <c r="F7" s="36"/>
      <c r="G7" s="19" t="s">
        <v>79</v>
      </c>
      <c r="H7" s="19">
        <v>272028</v>
      </c>
      <c r="I7" s="14">
        <v>45857</v>
      </c>
      <c r="J7" s="36">
        <v>62724.4</v>
      </c>
      <c r="K7" s="25">
        <f>F7+J7</f>
        <v>62724.4</v>
      </c>
      <c r="L7" s="14">
        <v>45859</v>
      </c>
      <c r="M7" s="2"/>
    </row>
    <row r="8" s="1" customFormat="1" spans="1:13">
      <c r="A8" s="14">
        <v>45856</v>
      </c>
      <c r="B8" s="15">
        <v>20620</v>
      </c>
      <c r="C8" s="16" t="s">
        <v>112</v>
      </c>
      <c r="D8" s="17" t="s">
        <v>16</v>
      </c>
      <c r="E8" s="15">
        <v>60263</v>
      </c>
      <c r="F8" s="36"/>
      <c r="G8" s="19" t="s">
        <v>113</v>
      </c>
      <c r="H8" s="19">
        <v>2011919941</v>
      </c>
      <c r="I8" s="14">
        <v>45856</v>
      </c>
      <c r="J8" s="36">
        <v>66540.4</v>
      </c>
      <c r="K8" s="25">
        <f>F8+J8</f>
        <v>66540.4</v>
      </c>
      <c r="L8" s="14">
        <v>45859</v>
      </c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39">
        <f t="shared" si="0"/>
        <v>129264.8</v>
      </c>
      <c r="K9" s="37">
        <f t="shared" si="0"/>
        <v>129264.8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40" t="s">
        <v>18</v>
      </c>
    </row>
    <row r="13" s="1" customFormat="1" spans="11:11">
      <c r="K13" s="40" t="s">
        <v>19</v>
      </c>
    </row>
    <row r="14" s="1" customFormat="1" spans="7:11">
      <c r="G14" s="2" t="s">
        <v>20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23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27</v>
      </c>
      <c r="D19" s="1" t="s">
        <v>28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29</v>
      </c>
      <c r="K25" s="43">
        <f t="shared" si="1"/>
        <v>0</v>
      </c>
    </row>
    <row r="26" s="1" customFormat="1" spans="9:11">
      <c r="I26" s="2" t="s">
        <v>30</v>
      </c>
      <c r="K26" s="45">
        <f>SUM(K14:K25)</f>
        <v>0</v>
      </c>
    </row>
    <row r="27" s="1" customFormat="1" spans="11:11">
      <c r="K27" s="46">
        <f>J9</f>
        <v>129264.8</v>
      </c>
    </row>
    <row r="28" s="1" customFormat="1" ht="9.75" spans="11:11">
      <c r="K28" s="47">
        <f>SUM(K26:K27)</f>
        <v>129264.8</v>
      </c>
    </row>
    <row r="29" s="1" customFormat="1" ht="9.75"/>
    <row r="35" s="1" customFormat="1" spans="1:1">
      <c r="A35" s="2" t="s">
        <v>0</v>
      </c>
    </row>
    <row r="36" s="1" customFormat="1" spans="1:1">
      <c r="A36" s="2" t="s">
        <v>1</v>
      </c>
    </row>
    <row r="38" s="1" customFormat="1" spans="1:12">
      <c r="A38" s="3" t="s">
        <v>2</v>
      </c>
      <c r="B38" s="51" t="s">
        <v>54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="1" customFormat="1" spans="1:12">
      <c r="A39" s="6"/>
      <c r="B39" s="52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ht="10.15" customHeight="1" spans="1:12">
      <c r="A40" s="7"/>
      <c r="B40" s="53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ht="10.15" customHeight="1" spans="1:13">
      <c r="A41" s="14">
        <v>45859</v>
      </c>
      <c r="B41" s="15" t="s">
        <v>114</v>
      </c>
      <c r="C41" s="16" t="s">
        <v>115</v>
      </c>
      <c r="D41" s="17" t="s">
        <v>16</v>
      </c>
      <c r="E41" s="15" t="s">
        <v>116</v>
      </c>
      <c r="F41" s="36">
        <v>2363.3</v>
      </c>
      <c r="G41" s="19"/>
      <c r="H41" s="19"/>
      <c r="I41" s="14"/>
      <c r="J41" s="36"/>
      <c r="K41" s="25">
        <f>J41+F41</f>
        <v>2363.3</v>
      </c>
      <c r="L41" s="14">
        <v>45859</v>
      </c>
      <c r="M41" s="2"/>
    </row>
    <row r="42" s="1" customFormat="1" ht="9.95" customHeight="1" spans="1:13">
      <c r="A42" s="14"/>
      <c r="B42" s="15"/>
      <c r="C42" s="16"/>
      <c r="D42" s="17"/>
      <c r="E42" s="15"/>
      <c r="F42" s="36"/>
      <c r="G42" s="19"/>
      <c r="H42" s="19"/>
      <c r="I42" s="14"/>
      <c r="J42" s="36"/>
      <c r="K42" s="25"/>
      <c r="L42" s="14"/>
      <c r="M42" s="2"/>
    </row>
    <row r="43" s="1" customFormat="1" spans="6:11">
      <c r="F43" s="37">
        <f>SUM(F38:F42)</f>
        <v>2363.3</v>
      </c>
      <c r="G43" s="2"/>
      <c r="H43" s="2"/>
      <c r="I43" s="2"/>
      <c r="J43" s="37">
        <f>SUM(J41:J42)</f>
        <v>0</v>
      </c>
      <c r="K43" s="37">
        <f>SUM(K42:K42)</f>
        <v>0</v>
      </c>
    </row>
    <row r="44" s="1" customFormat="1" spans="9:9">
      <c r="I44" s="1" t="s">
        <v>13</v>
      </c>
    </row>
    <row r="45" s="1" customFormat="1" spans="8:11">
      <c r="H45" s="2" t="s">
        <v>17</v>
      </c>
      <c r="J45" s="40" t="s">
        <v>18</v>
      </c>
      <c r="K45" s="40" t="s">
        <v>19</v>
      </c>
    </row>
    <row r="46" s="1" customFormat="1" spans="11:11">
      <c r="K46" s="2"/>
    </row>
    <row r="47" s="1" customFormat="1" spans="1:11">
      <c r="A47" s="2" t="s">
        <v>21</v>
      </c>
      <c r="D47" s="2" t="s">
        <v>22</v>
      </c>
      <c r="G47" s="2" t="s">
        <v>20</v>
      </c>
      <c r="I47" s="41">
        <v>1000</v>
      </c>
      <c r="J47" s="42">
        <v>2</v>
      </c>
      <c r="K47" s="43">
        <f t="shared" ref="K47:K57" si="2">J47*I47</f>
        <v>2000</v>
      </c>
    </row>
    <row r="48" s="1" customFormat="1" spans="1:11">
      <c r="A48" s="2"/>
      <c r="G48" s="2"/>
      <c r="I48" s="41">
        <v>500</v>
      </c>
      <c r="J48" s="42"/>
      <c r="K48" s="43">
        <f t="shared" si="2"/>
        <v>0</v>
      </c>
    </row>
    <row r="49" s="1" customFormat="1" spans="1:11">
      <c r="A49" s="2"/>
      <c r="G49" s="2"/>
      <c r="I49" s="41">
        <v>200</v>
      </c>
      <c r="J49" s="42"/>
      <c r="K49" s="43">
        <f t="shared" si="2"/>
        <v>0</v>
      </c>
    </row>
    <row r="50" s="1" customFormat="1" spans="1:11">
      <c r="A50" s="2" t="s">
        <v>24</v>
      </c>
      <c r="D50" s="2" t="s">
        <v>25</v>
      </c>
      <c r="G50" s="2" t="s">
        <v>23</v>
      </c>
      <c r="I50" s="41">
        <v>100</v>
      </c>
      <c r="J50" s="42">
        <v>3</v>
      </c>
      <c r="K50" s="43">
        <f t="shared" si="2"/>
        <v>300</v>
      </c>
    </row>
    <row r="51" s="1" customFormat="1" spans="1:11">
      <c r="A51" s="1" t="s">
        <v>27</v>
      </c>
      <c r="D51" s="1" t="s">
        <v>28</v>
      </c>
      <c r="G51" s="1" t="s">
        <v>26</v>
      </c>
      <c r="I51" s="41">
        <v>50</v>
      </c>
      <c r="J51" s="42">
        <v>1</v>
      </c>
      <c r="K51" s="43">
        <f t="shared" si="2"/>
        <v>50</v>
      </c>
    </row>
    <row r="52" s="1" customFormat="1" spans="9:11">
      <c r="I52" s="41">
        <v>20</v>
      </c>
      <c r="J52" s="42"/>
      <c r="K52" s="43">
        <f t="shared" si="2"/>
        <v>0</v>
      </c>
    </row>
    <row r="53" s="1" customFormat="1" spans="9:11">
      <c r="I53" s="41">
        <v>10</v>
      </c>
      <c r="J53" s="42">
        <v>1</v>
      </c>
      <c r="K53" s="43">
        <f t="shared" si="2"/>
        <v>10</v>
      </c>
    </row>
    <row r="54" s="1" customFormat="1" spans="9:11">
      <c r="I54" s="41">
        <v>5</v>
      </c>
      <c r="J54" s="42"/>
      <c r="K54" s="43">
        <f t="shared" si="2"/>
        <v>0</v>
      </c>
    </row>
    <row r="55" s="1" customFormat="1" spans="9:11">
      <c r="I55" s="41">
        <v>1</v>
      </c>
      <c r="J55" s="42">
        <v>3</v>
      </c>
      <c r="K55" s="43">
        <f t="shared" si="2"/>
        <v>3</v>
      </c>
    </row>
    <row r="56" s="1" customFormat="1" spans="9:11">
      <c r="I56" s="41">
        <v>0.25</v>
      </c>
      <c r="J56" s="42">
        <v>1</v>
      </c>
      <c r="K56" s="43">
        <f t="shared" si="2"/>
        <v>0.25</v>
      </c>
    </row>
    <row r="57" s="1" customFormat="1" spans="9:11">
      <c r="I57" s="44">
        <v>0.05</v>
      </c>
      <c r="J57" s="42">
        <v>1</v>
      </c>
      <c r="K57" s="43">
        <f t="shared" si="2"/>
        <v>0.05</v>
      </c>
    </row>
    <row r="58" s="1" customFormat="1" spans="9:11">
      <c r="I58" s="2" t="s">
        <v>29</v>
      </c>
      <c r="K58" s="48">
        <f>SUM(K47:K57)</f>
        <v>2363.3</v>
      </c>
    </row>
    <row r="59" s="1" customFormat="1" spans="9:11">
      <c r="I59" s="2" t="s">
        <v>30</v>
      </c>
      <c r="K59" s="46">
        <f>J43</f>
        <v>0</v>
      </c>
    </row>
    <row r="60" s="1" customFormat="1" ht="9.75" spans="11:11">
      <c r="K60" s="47">
        <f>SUM(K58:K59)</f>
        <v>2363.3</v>
      </c>
    </row>
    <row r="61" s="1" customFormat="1" ht="9.75" spans="11:11">
      <c r="K61" s="41"/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5"/>
  <sheetViews>
    <sheetView zoomScale="130" zoomScaleNormal="130" workbookViewId="0">
      <selection activeCell="A1" sqref="$A1:$XFD2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8666666666667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45861</v>
      </c>
      <c r="B7" s="15">
        <v>21353</v>
      </c>
      <c r="C7" s="16" t="s">
        <v>117</v>
      </c>
      <c r="D7" s="17" t="s">
        <v>16</v>
      </c>
      <c r="E7" s="15">
        <v>60255</v>
      </c>
      <c r="F7" s="36">
        <v>12876.2</v>
      </c>
      <c r="G7" s="19"/>
      <c r="H7" s="19"/>
      <c r="I7" s="14"/>
      <c r="J7" s="36">
        <v>0</v>
      </c>
      <c r="K7" s="25">
        <f>F7+J7</f>
        <v>12876.2</v>
      </c>
      <c r="L7" s="14">
        <v>45862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12876.2</v>
      </c>
      <c r="G9" s="2"/>
      <c r="H9" s="2"/>
      <c r="I9" s="2"/>
      <c r="J9" s="39">
        <f t="shared" si="0"/>
        <v>0</v>
      </c>
      <c r="K9" s="37">
        <f t="shared" si="0"/>
        <v>12876.2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40" t="s">
        <v>18</v>
      </c>
    </row>
    <row r="13" s="1" customFormat="1" spans="11:11">
      <c r="K13" s="40" t="s">
        <v>19</v>
      </c>
    </row>
    <row r="14" s="1" customFormat="1" spans="7:11">
      <c r="G14" s="2" t="s">
        <v>20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>
        <v>25</v>
      </c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12500</v>
      </c>
    </row>
    <row r="17" s="1" customFormat="1" spans="1:11">
      <c r="A17" s="2"/>
      <c r="G17" s="2" t="s">
        <v>23</v>
      </c>
      <c r="I17" s="41">
        <v>100</v>
      </c>
      <c r="J17" s="42">
        <v>3</v>
      </c>
      <c r="K17" s="43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>
        <v>1</v>
      </c>
      <c r="K18" s="43">
        <f t="shared" si="1"/>
        <v>300</v>
      </c>
    </row>
    <row r="19" s="1" customFormat="1" spans="1:11">
      <c r="A19" s="1" t="s">
        <v>27</v>
      </c>
      <c r="D19" s="1" t="s">
        <v>28</v>
      </c>
      <c r="I19" s="41">
        <v>20</v>
      </c>
      <c r="J19" s="42">
        <v>1</v>
      </c>
      <c r="K19" s="43">
        <f t="shared" si="1"/>
        <v>50</v>
      </c>
    </row>
    <row r="20" s="1" customFormat="1" spans="9:11">
      <c r="I20" s="41">
        <v>10</v>
      </c>
      <c r="J20" s="42"/>
      <c r="K20" s="43">
        <f t="shared" si="1"/>
        <v>20</v>
      </c>
    </row>
    <row r="21" s="1" customFormat="1" spans="9:11">
      <c r="I21" s="41">
        <v>5</v>
      </c>
      <c r="J21" s="42">
        <v>1</v>
      </c>
      <c r="K21" s="43">
        <f t="shared" si="1"/>
        <v>0</v>
      </c>
    </row>
    <row r="22" s="1" customFormat="1" spans="9:11">
      <c r="I22" s="41">
        <v>1</v>
      </c>
      <c r="J22" s="42">
        <v>1</v>
      </c>
      <c r="K22" s="43">
        <f t="shared" si="1"/>
        <v>5</v>
      </c>
    </row>
    <row r="23" s="1" customFormat="1" spans="9:11">
      <c r="I23" s="41">
        <v>0.25</v>
      </c>
      <c r="J23" s="42"/>
      <c r="K23" s="43">
        <f t="shared" si="1"/>
        <v>1</v>
      </c>
    </row>
    <row r="24" s="1" customFormat="1" spans="9:11">
      <c r="I24" s="44">
        <v>0.05</v>
      </c>
      <c r="J24" s="42">
        <v>4</v>
      </c>
      <c r="K24" s="43">
        <f t="shared" si="1"/>
        <v>0</v>
      </c>
    </row>
    <row r="25" s="1" customFormat="1" spans="9:11">
      <c r="I25" s="2" t="s">
        <v>29</v>
      </c>
      <c r="K25" s="43">
        <f t="shared" si="1"/>
        <v>0.2</v>
      </c>
    </row>
    <row r="26" s="1" customFormat="1" spans="9:11">
      <c r="I26" s="2" t="s">
        <v>30</v>
      </c>
      <c r="K26" s="45">
        <f>SUM(K14:K25)</f>
        <v>12876.2</v>
      </c>
    </row>
    <row r="27" s="1" customFormat="1" spans="11:11">
      <c r="K27" s="46">
        <f>J9</f>
        <v>0</v>
      </c>
    </row>
    <row r="28" s="1" customFormat="1" ht="9.75" spans="11:11">
      <c r="K28" s="47">
        <f>SUM(K26:K27)</f>
        <v>12876.2</v>
      </c>
    </row>
    <row r="29" s="1" customFormat="1" ht="9.75"/>
    <row r="34" s="1" customFormat="1" spans="1:1">
      <c r="A34" s="2" t="s">
        <v>0</v>
      </c>
    </row>
    <row r="35" s="1" customFormat="1" spans="1:1">
      <c r="A35" s="2" t="s">
        <v>64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45861</v>
      </c>
      <c r="B40" s="15">
        <v>18919</v>
      </c>
      <c r="C40" s="16" t="s">
        <v>118</v>
      </c>
      <c r="D40" s="17" t="s">
        <v>16</v>
      </c>
      <c r="E40" s="15">
        <v>54238</v>
      </c>
      <c r="F40" s="36"/>
      <c r="G40" s="50" t="s">
        <v>119</v>
      </c>
      <c r="H40" s="19">
        <v>5317919</v>
      </c>
      <c r="I40" s="14">
        <v>45857</v>
      </c>
      <c r="J40" s="36">
        <v>21800</v>
      </c>
      <c r="K40" s="25">
        <f>F40+J40</f>
        <v>21800</v>
      </c>
      <c r="L40" s="14">
        <v>45862</v>
      </c>
      <c r="M40" s="2"/>
    </row>
    <row r="41" s="1" customFormat="1" spans="1:13">
      <c r="A41" s="14"/>
      <c r="B41" s="15"/>
      <c r="C41" s="16"/>
      <c r="D41" s="17"/>
      <c r="E41" s="15"/>
      <c r="F41" s="36"/>
      <c r="G41" s="19"/>
      <c r="H41" s="19"/>
      <c r="I41" s="14"/>
      <c r="J41" s="36"/>
      <c r="K41" s="25"/>
      <c r="L41" s="14"/>
      <c r="M41" s="2"/>
    </row>
    <row r="42" s="1" customFormat="1" spans="6:11">
      <c r="F42" s="37">
        <f t="shared" ref="F42:K42" si="2">SUM(F40:F41)</f>
        <v>0</v>
      </c>
      <c r="G42" s="2"/>
      <c r="H42" s="2"/>
      <c r="I42" s="2"/>
      <c r="J42" s="39">
        <f t="shared" si="2"/>
        <v>21800</v>
      </c>
      <c r="K42" s="37">
        <f t="shared" si="2"/>
        <v>21800</v>
      </c>
    </row>
    <row r="43" s="1" customFormat="1" spans="6:11">
      <c r="F43" s="37"/>
      <c r="G43" s="2"/>
      <c r="H43" s="2"/>
      <c r="I43" s="2"/>
      <c r="J43" s="37"/>
      <c r="K43" s="37"/>
    </row>
    <row r="44" s="1" customFormat="1" spans="6:11">
      <c r="F44" s="37"/>
      <c r="I44" s="1" t="s">
        <v>13</v>
      </c>
      <c r="K44" s="37"/>
    </row>
    <row r="45" s="1" customFormat="1" spans="8:10">
      <c r="H45" s="2" t="s">
        <v>17</v>
      </c>
      <c r="J45" s="40" t="s">
        <v>18</v>
      </c>
    </row>
    <row r="46" s="1" customFormat="1" spans="11:11">
      <c r="K46" s="40" t="s">
        <v>19</v>
      </c>
    </row>
    <row r="47" s="1" customFormat="1" spans="7:11">
      <c r="G47" s="2" t="s">
        <v>20</v>
      </c>
      <c r="I47" s="41">
        <v>1000</v>
      </c>
      <c r="J47" s="42"/>
      <c r="K47" s="43">
        <f t="shared" ref="K47:K58" si="3">J46*I46</f>
        <v>0</v>
      </c>
    </row>
    <row r="48" s="1" customFormat="1" spans="1:11">
      <c r="A48" s="2" t="s">
        <v>21</v>
      </c>
      <c r="D48" s="2" t="s">
        <v>22</v>
      </c>
      <c r="G48" s="2"/>
      <c r="I48" s="41">
        <v>500</v>
      </c>
      <c r="J48" s="42"/>
      <c r="K48" s="43">
        <f t="shared" si="3"/>
        <v>0</v>
      </c>
    </row>
    <row r="49" s="1" customFormat="1" spans="1:11">
      <c r="A49" s="2"/>
      <c r="G49" s="2"/>
      <c r="I49" s="41">
        <v>200</v>
      </c>
      <c r="J49" s="42"/>
      <c r="K49" s="43">
        <f t="shared" si="3"/>
        <v>0</v>
      </c>
    </row>
    <row r="50" s="1" customFormat="1" spans="1:11">
      <c r="A50" s="2"/>
      <c r="G50" s="2" t="s">
        <v>23</v>
      </c>
      <c r="I50" s="41">
        <v>100</v>
      </c>
      <c r="J50" s="42"/>
      <c r="K50" s="43">
        <f t="shared" si="3"/>
        <v>0</v>
      </c>
    </row>
    <row r="51" s="1" customFormat="1" spans="1:11">
      <c r="A51" s="2" t="s">
        <v>24</v>
      </c>
      <c r="D51" s="2" t="s">
        <v>25</v>
      </c>
      <c r="G51" s="1" t="s">
        <v>26</v>
      </c>
      <c r="I51" s="41">
        <v>50</v>
      </c>
      <c r="J51" s="42"/>
      <c r="K51" s="43">
        <f t="shared" si="3"/>
        <v>0</v>
      </c>
    </row>
    <row r="52" s="1" customFormat="1" spans="1:11">
      <c r="A52" s="1" t="s">
        <v>27</v>
      </c>
      <c r="D52" s="1" t="s">
        <v>28</v>
      </c>
      <c r="I52" s="41">
        <v>20</v>
      </c>
      <c r="J52" s="42"/>
      <c r="K52" s="43">
        <f t="shared" si="3"/>
        <v>0</v>
      </c>
    </row>
    <row r="53" s="1" customFormat="1" spans="9:11">
      <c r="I53" s="41">
        <v>10</v>
      </c>
      <c r="J53" s="42"/>
      <c r="K53" s="43">
        <f t="shared" si="3"/>
        <v>0</v>
      </c>
    </row>
    <row r="54" s="1" customFormat="1" spans="9:11">
      <c r="I54" s="41">
        <v>5</v>
      </c>
      <c r="J54" s="42"/>
      <c r="K54" s="43">
        <f t="shared" si="3"/>
        <v>0</v>
      </c>
    </row>
    <row r="55" s="1" customFormat="1" spans="9:11">
      <c r="I55" s="41">
        <v>1</v>
      </c>
      <c r="J55" s="42"/>
      <c r="K55" s="43">
        <f t="shared" si="3"/>
        <v>0</v>
      </c>
    </row>
    <row r="56" s="1" customFormat="1" spans="9:11">
      <c r="I56" s="41">
        <v>0.25</v>
      </c>
      <c r="J56" s="42"/>
      <c r="K56" s="43">
        <f t="shared" si="3"/>
        <v>0</v>
      </c>
    </row>
    <row r="57" s="1" customFormat="1" spans="9:11">
      <c r="I57" s="44">
        <v>0.05</v>
      </c>
      <c r="J57" s="42"/>
      <c r="K57" s="43">
        <f t="shared" si="3"/>
        <v>0</v>
      </c>
    </row>
    <row r="58" s="1" customFormat="1" spans="9:11">
      <c r="I58" s="2" t="s">
        <v>29</v>
      </c>
      <c r="K58" s="43">
        <f t="shared" si="3"/>
        <v>0</v>
      </c>
    </row>
    <row r="59" s="1" customFormat="1" spans="9:11">
      <c r="I59" s="2" t="s">
        <v>30</v>
      </c>
      <c r="K59" s="45">
        <f>SUM(K47:K58)</f>
        <v>0</v>
      </c>
    </row>
    <row r="60" s="1" customFormat="1" spans="11:11">
      <c r="K60" s="46">
        <f>J42</f>
        <v>21800</v>
      </c>
    </row>
    <row r="61" s="1" customFormat="1" ht="9.75" spans="11:11">
      <c r="K61" s="47">
        <f>SUM(K59:K60)</f>
        <v>21800</v>
      </c>
    </row>
    <row r="62" s="1" customFormat="1" ht="9.75"/>
    <row r="68" s="1" customFormat="1" spans="1:1">
      <c r="A68" s="2" t="s">
        <v>0</v>
      </c>
    </row>
    <row r="69" s="1" customFormat="1" spans="1:1">
      <c r="A69" s="2" t="s">
        <v>38</v>
      </c>
    </row>
    <row r="71" s="1" customFormat="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="1" customFormat="1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="1" customForma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="1" customFormat="1" spans="1:13">
      <c r="A74" s="14">
        <v>45861</v>
      </c>
      <c r="B74" s="15">
        <v>20619</v>
      </c>
      <c r="C74" s="16" t="s">
        <v>120</v>
      </c>
      <c r="D74" s="17" t="s">
        <v>16</v>
      </c>
      <c r="E74" s="15">
        <v>59728</v>
      </c>
      <c r="F74" s="36"/>
      <c r="G74" s="50" t="s">
        <v>47</v>
      </c>
      <c r="H74" s="19">
        <v>1577900</v>
      </c>
      <c r="I74" s="14">
        <v>45860</v>
      </c>
      <c r="J74" s="36">
        <v>304823.75</v>
      </c>
      <c r="K74" s="25">
        <f t="shared" ref="K74:K77" si="4">F74+J74</f>
        <v>304823.75</v>
      </c>
      <c r="L74" s="14">
        <v>45862</v>
      </c>
      <c r="M74" s="2"/>
    </row>
    <row r="75" s="1" customFormat="1" spans="1:13">
      <c r="A75" s="14">
        <v>45861</v>
      </c>
      <c r="B75" s="15">
        <v>20619</v>
      </c>
      <c r="C75" s="16" t="s">
        <v>120</v>
      </c>
      <c r="D75" s="17" t="s">
        <v>16</v>
      </c>
      <c r="E75" s="15">
        <v>59729</v>
      </c>
      <c r="F75" s="36"/>
      <c r="G75" s="50" t="s">
        <v>47</v>
      </c>
      <c r="H75" s="19">
        <v>1577900</v>
      </c>
      <c r="I75" s="14">
        <v>45860</v>
      </c>
      <c r="J75" s="36">
        <v>505823.75</v>
      </c>
      <c r="K75" s="25">
        <f t="shared" si="4"/>
        <v>505823.75</v>
      </c>
      <c r="L75" s="14">
        <v>45862</v>
      </c>
      <c r="M75" s="2"/>
    </row>
    <row r="76" s="1" customFormat="1" spans="1:13">
      <c r="A76" s="14">
        <v>45861</v>
      </c>
      <c r="B76" s="15">
        <v>20619</v>
      </c>
      <c r="C76" s="16" t="s">
        <v>120</v>
      </c>
      <c r="D76" s="17" t="s">
        <v>16</v>
      </c>
      <c r="E76" s="15">
        <v>59793</v>
      </c>
      <c r="F76" s="36"/>
      <c r="G76" s="50" t="s">
        <v>47</v>
      </c>
      <c r="H76" s="19">
        <v>1577900</v>
      </c>
      <c r="I76" s="14">
        <v>45860</v>
      </c>
      <c r="J76" s="36">
        <v>36796.25</v>
      </c>
      <c r="K76" s="25">
        <f t="shared" si="4"/>
        <v>36796.25</v>
      </c>
      <c r="L76" s="14">
        <v>45862</v>
      </c>
      <c r="M76" s="2"/>
    </row>
    <row r="77" s="1" customFormat="1" spans="1:13">
      <c r="A77" s="14">
        <v>45861</v>
      </c>
      <c r="B77" s="15">
        <v>20619</v>
      </c>
      <c r="C77" s="16" t="s">
        <v>120</v>
      </c>
      <c r="D77" s="17" t="s">
        <v>121</v>
      </c>
      <c r="E77" s="15"/>
      <c r="F77" s="36"/>
      <c r="G77" s="50" t="s">
        <v>47</v>
      </c>
      <c r="H77" s="19">
        <v>1577900</v>
      </c>
      <c r="I77" s="14">
        <v>45860</v>
      </c>
      <c r="J77" s="36">
        <v>479006.25</v>
      </c>
      <c r="K77" s="25">
        <f t="shared" si="4"/>
        <v>479006.25</v>
      </c>
      <c r="L77" s="14">
        <v>45862</v>
      </c>
      <c r="M77" s="2"/>
    </row>
    <row r="78" s="1" customFormat="1" spans="6:11">
      <c r="F78" s="37">
        <f>SUM(F74:F77)</f>
        <v>0</v>
      </c>
      <c r="G78" s="2"/>
      <c r="H78" s="2"/>
      <c r="I78" s="2"/>
      <c r="J78" s="39">
        <f>SUM(J74:J77)</f>
        <v>1326450</v>
      </c>
      <c r="K78" s="37">
        <f>SUM(K74:K77)</f>
        <v>1326450</v>
      </c>
    </row>
    <row r="79" s="1" customFormat="1" spans="6:11">
      <c r="F79" s="37"/>
      <c r="G79" s="2"/>
      <c r="H79" s="2"/>
      <c r="I79" s="2"/>
      <c r="J79" s="37"/>
      <c r="K79" s="37"/>
    </row>
    <row r="80" s="1" customFormat="1" spans="6:11">
      <c r="F80" s="37"/>
      <c r="I80" s="1" t="s">
        <v>13</v>
      </c>
      <c r="K80" s="37"/>
    </row>
    <row r="81" s="1" customFormat="1" spans="8:10">
      <c r="H81" s="2" t="s">
        <v>17</v>
      </c>
      <c r="J81" s="40" t="s">
        <v>18</v>
      </c>
    </row>
    <row r="82" s="1" customFormat="1" spans="11:11">
      <c r="K82" s="40" t="s">
        <v>19</v>
      </c>
    </row>
    <row r="83" s="1" customFormat="1" spans="7:11">
      <c r="G83" s="2" t="s">
        <v>20</v>
      </c>
      <c r="I83" s="41">
        <v>1000</v>
      </c>
      <c r="J83" s="42"/>
      <c r="K83" s="43">
        <f t="shared" ref="K83:K94" si="5">J82*I82</f>
        <v>0</v>
      </c>
    </row>
    <row r="84" s="1" customFormat="1" spans="1:11">
      <c r="A84" s="2" t="s">
        <v>21</v>
      </c>
      <c r="D84" s="2" t="s">
        <v>22</v>
      </c>
      <c r="G84" s="2"/>
      <c r="I84" s="41">
        <v>500</v>
      </c>
      <c r="J84" s="42"/>
      <c r="K84" s="43">
        <f t="shared" si="5"/>
        <v>0</v>
      </c>
    </row>
    <row r="85" s="1" customFormat="1" spans="1:11">
      <c r="A85" s="2"/>
      <c r="G85" s="2"/>
      <c r="I85" s="41">
        <v>200</v>
      </c>
      <c r="J85" s="42"/>
      <c r="K85" s="43">
        <f t="shared" si="5"/>
        <v>0</v>
      </c>
    </row>
    <row r="86" s="1" customFormat="1" spans="1:11">
      <c r="A86" s="2"/>
      <c r="G86" s="2" t="s">
        <v>23</v>
      </c>
      <c r="I86" s="41">
        <v>100</v>
      </c>
      <c r="J86" s="42"/>
      <c r="K86" s="43">
        <f t="shared" si="5"/>
        <v>0</v>
      </c>
    </row>
    <row r="87" s="1" customFormat="1" spans="1:11">
      <c r="A87" s="2" t="s">
        <v>24</v>
      </c>
      <c r="D87" s="2" t="s">
        <v>25</v>
      </c>
      <c r="G87" s="1" t="s">
        <v>26</v>
      </c>
      <c r="I87" s="41">
        <v>50</v>
      </c>
      <c r="J87" s="42"/>
      <c r="K87" s="43">
        <f t="shared" si="5"/>
        <v>0</v>
      </c>
    </row>
    <row r="88" s="1" customFormat="1" spans="1:11">
      <c r="A88" s="1" t="s">
        <v>27</v>
      </c>
      <c r="D88" s="1" t="s">
        <v>28</v>
      </c>
      <c r="I88" s="41">
        <v>20</v>
      </c>
      <c r="J88" s="42"/>
      <c r="K88" s="43">
        <f t="shared" si="5"/>
        <v>0</v>
      </c>
    </row>
    <row r="89" s="1" customFormat="1" spans="9:11">
      <c r="I89" s="41">
        <v>10</v>
      </c>
      <c r="J89" s="42"/>
      <c r="K89" s="43">
        <f t="shared" si="5"/>
        <v>0</v>
      </c>
    </row>
    <row r="90" s="1" customFormat="1" spans="9:11">
      <c r="I90" s="41">
        <v>5</v>
      </c>
      <c r="J90" s="42"/>
      <c r="K90" s="43">
        <f t="shared" si="5"/>
        <v>0</v>
      </c>
    </row>
    <row r="91" s="1" customFormat="1" spans="9:11">
      <c r="I91" s="41">
        <v>1</v>
      </c>
      <c r="J91" s="42"/>
      <c r="K91" s="43">
        <f t="shared" si="5"/>
        <v>0</v>
      </c>
    </row>
    <row r="92" s="1" customFormat="1" spans="9:11">
      <c r="I92" s="41">
        <v>0.25</v>
      </c>
      <c r="J92" s="42"/>
      <c r="K92" s="43">
        <f t="shared" si="5"/>
        <v>0</v>
      </c>
    </row>
    <row r="93" s="1" customFormat="1" spans="9:11">
      <c r="I93" s="44">
        <v>0.05</v>
      </c>
      <c r="J93" s="42"/>
      <c r="K93" s="43">
        <f t="shared" si="5"/>
        <v>0</v>
      </c>
    </row>
    <row r="94" s="1" customFormat="1" spans="9:11">
      <c r="I94" s="2" t="s">
        <v>29</v>
      </c>
      <c r="K94" s="43">
        <f t="shared" si="5"/>
        <v>0</v>
      </c>
    </row>
    <row r="95" s="1" customFormat="1" spans="9:11">
      <c r="I95" s="2" t="s">
        <v>30</v>
      </c>
      <c r="K95" s="45">
        <f>SUM(K83:K94)</f>
        <v>0</v>
      </c>
    </row>
    <row r="96" s="1" customFormat="1" spans="11:11">
      <c r="K96" s="46">
        <f>J78</f>
        <v>1326450</v>
      </c>
    </row>
    <row r="97" s="1" customFormat="1" ht="9.75" spans="11:11">
      <c r="K97" s="47">
        <f>SUM(K95:K96)</f>
        <v>1326450</v>
      </c>
    </row>
    <row r="98" s="1" customFormat="1" ht="9.75"/>
    <row r="102" s="1" customFormat="1" spans="1:1">
      <c r="A102" s="2" t="s">
        <v>0</v>
      </c>
    </row>
    <row r="103" s="1" customFormat="1" spans="1:1">
      <c r="A103" s="2" t="s">
        <v>1</v>
      </c>
    </row>
    <row r="105" s="1" customFormat="1" spans="1:12">
      <c r="A105" s="3" t="s">
        <v>2</v>
      </c>
      <c r="B105" s="3" t="s">
        <v>3</v>
      </c>
      <c r="C105" s="3" t="s">
        <v>4</v>
      </c>
      <c r="D105" s="3" t="s">
        <v>5</v>
      </c>
      <c r="E105" s="3" t="s">
        <v>6</v>
      </c>
      <c r="F105" s="3" t="s">
        <v>7</v>
      </c>
      <c r="G105" s="4" t="s">
        <v>8</v>
      </c>
      <c r="H105" s="5"/>
      <c r="I105" s="5"/>
      <c r="J105" s="23"/>
      <c r="K105" s="3" t="s">
        <v>9</v>
      </c>
      <c r="L105" s="3" t="s">
        <v>10</v>
      </c>
    </row>
    <row r="106" s="1" customFormat="1" spans="1:12">
      <c r="A106" s="6"/>
      <c r="B106" s="6"/>
      <c r="C106" s="6"/>
      <c r="D106" s="6"/>
      <c r="E106" s="6"/>
      <c r="F106" s="6"/>
      <c r="G106" s="3" t="s">
        <v>11</v>
      </c>
      <c r="H106" s="3" t="s">
        <v>12</v>
      </c>
      <c r="I106" s="3" t="s">
        <v>13</v>
      </c>
      <c r="J106" s="3" t="s">
        <v>14</v>
      </c>
      <c r="K106" s="6"/>
      <c r="L106" s="6"/>
    </row>
    <row r="107" s="1" customFormat="1" spans="1:1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="1" customFormat="1" spans="1:13">
      <c r="A108" s="14">
        <v>45861</v>
      </c>
      <c r="B108" s="15">
        <v>21355</v>
      </c>
      <c r="C108" s="16" t="s">
        <v>122</v>
      </c>
      <c r="D108" s="17" t="s">
        <v>85</v>
      </c>
      <c r="E108" s="15">
        <v>60281</v>
      </c>
      <c r="F108" s="36">
        <v>6000</v>
      </c>
      <c r="G108" s="19"/>
      <c r="H108" s="19"/>
      <c r="I108" s="14"/>
      <c r="J108" s="36">
        <v>0</v>
      </c>
      <c r="K108" s="25">
        <f t="shared" ref="K108:K114" si="6">F108+J108</f>
        <v>6000</v>
      </c>
      <c r="L108" s="14">
        <v>45856</v>
      </c>
      <c r="M108" s="2"/>
    </row>
    <row r="109" s="1" customFormat="1" spans="1:13">
      <c r="A109" s="14">
        <v>45861</v>
      </c>
      <c r="B109" s="15">
        <v>21356</v>
      </c>
      <c r="C109" s="16" t="s">
        <v>123</v>
      </c>
      <c r="D109" s="17" t="s">
        <v>16</v>
      </c>
      <c r="E109" s="15">
        <v>60276</v>
      </c>
      <c r="F109" s="36">
        <v>127096.8</v>
      </c>
      <c r="G109" s="19"/>
      <c r="H109" s="19"/>
      <c r="I109" s="14"/>
      <c r="J109" s="36">
        <v>0</v>
      </c>
      <c r="K109" s="25">
        <f t="shared" si="6"/>
        <v>127096.8</v>
      </c>
      <c r="L109" s="14">
        <v>45856</v>
      </c>
      <c r="M109" s="2"/>
    </row>
    <row r="110" s="1" customFormat="1" spans="1:13">
      <c r="A110" s="14">
        <v>45861</v>
      </c>
      <c r="B110" s="15">
        <v>21356</v>
      </c>
      <c r="C110" s="16" t="s">
        <v>123</v>
      </c>
      <c r="D110" s="17" t="s">
        <v>95</v>
      </c>
      <c r="E110" s="15">
        <v>60276</v>
      </c>
      <c r="F110" s="36">
        <v>3.2</v>
      </c>
      <c r="G110" s="19"/>
      <c r="H110" s="19"/>
      <c r="I110" s="14"/>
      <c r="J110" s="36">
        <v>0</v>
      </c>
      <c r="K110" s="25">
        <f t="shared" si="6"/>
        <v>3.2</v>
      </c>
      <c r="L110" s="14">
        <v>45856</v>
      </c>
      <c r="M110" s="2"/>
    </row>
    <row r="111" s="1" customFormat="1" spans="1:13">
      <c r="A111" s="14">
        <v>45861</v>
      </c>
      <c r="B111" s="15">
        <v>21357</v>
      </c>
      <c r="C111" s="16" t="s">
        <v>124</v>
      </c>
      <c r="D111" s="17" t="s">
        <v>16</v>
      </c>
      <c r="E111" s="15">
        <v>60280</v>
      </c>
      <c r="F111" s="36">
        <v>11396.2</v>
      </c>
      <c r="G111" s="19"/>
      <c r="H111" s="19"/>
      <c r="I111" s="14"/>
      <c r="J111" s="36">
        <v>0</v>
      </c>
      <c r="K111" s="25">
        <f t="shared" si="6"/>
        <v>11396.2</v>
      </c>
      <c r="L111" s="14">
        <v>45859</v>
      </c>
      <c r="M111" s="2"/>
    </row>
    <row r="112" s="1" customFormat="1" spans="1:13">
      <c r="A112" s="14">
        <v>45861</v>
      </c>
      <c r="B112" s="15">
        <v>21358</v>
      </c>
      <c r="C112" s="16" t="s">
        <v>125</v>
      </c>
      <c r="D112" s="17" t="s">
        <v>16</v>
      </c>
      <c r="E112" s="15">
        <v>60273</v>
      </c>
      <c r="F112" s="36"/>
      <c r="G112" s="19"/>
      <c r="H112" s="19"/>
      <c r="I112" s="14"/>
      <c r="J112" s="36">
        <v>13496.25</v>
      </c>
      <c r="K112" s="25">
        <f t="shared" si="6"/>
        <v>13496.25</v>
      </c>
      <c r="L112" s="14">
        <v>45860</v>
      </c>
      <c r="M112" s="2"/>
    </row>
    <row r="113" s="1" customFormat="1" spans="1:13">
      <c r="A113" s="14">
        <v>45861</v>
      </c>
      <c r="B113" s="15">
        <v>21359</v>
      </c>
      <c r="C113" s="16" t="s">
        <v>126</v>
      </c>
      <c r="D113" s="17" t="s">
        <v>16</v>
      </c>
      <c r="E113" s="15">
        <v>60207</v>
      </c>
      <c r="F113" s="36">
        <v>54580.68</v>
      </c>
      <c r="G113" s="19"/>
      <c r="H113" s="19"/>
      <c r="I113" s="14"/>
      <c r="J113" s="36">
        <v>0</v>
      </c>
      <c r="K113" s="25">
        <f t="shared" si="6"/>
        <v>54580.68</v>
      </c>
      <c r="L113" s="14">
        <v>45861</v>
      </c>
      <c r="M113" s="2" t="s">
        <v>69</v>
      </c>
    </row>
    <row r="114" s="1" customFormat="1" spans="1:13">
      <c r="A114" s="14">
        <v>45861</v>
      </c>
      <c r="B114" s="15">
        <v>21359</v>
      </c>
      <c r="C114" s="16" t="s">
        <v>126</v>
      </c>
      <c r="D114" s="17" t="s">
        <v>16</v>
      </c>
      <c r="E114" s="15">
        <v>60214</v>
      </c>
      <c r="F114" s="36">
        <v>27666.95</v>
      </c>
      <c r="G114" s="19"/>
      <c r="H114" s="19"/>
      <c r="I114" s="14"/>
      <c r="J114" s="36">
        <v>0</v>
      </c>
      <c r="K114" s="25">
        <f t="shared" si="6"/>
        <v>27666.95</v>
      </c>
      <c r="L114" s="14">
        <v>45861</v>
      </c>
      <c r="M114" s="2" t="s">
        <v>127</v>
      </c>
    </row>
    <row r="115" s="1" customFormat="1" spans="6:11">
      <c r="F115" s="37">
        <f>SUM(F108:F114)</f>
        <v>226743.83</v>
      </c>
      <c r="G115" s="2"/>
      <c r="H115" s="2"/>
      <c r="I115" s="2"/>
      <c r="J115" s="39">
        <f>SUM(J108:J114)</f>
        <v>13496.25</v>
      </c>
      <c r="K115" s="37">
        <f>SUM(K108:K114)</f>
        <v>240240.08</v>
      </c>
    </row>
    <row r="116" s="1" customFormat="1" spans="6:11">
      <c r="F116" s="37"/>
      <c r="G116" s="2"/>
      <c r="H116" s="2"/>
      <c r="I116" s="2"/>
      <c r="J116" s="37"/>
      <c r="K116" s="37"/>
    </row>
    <row r="117" s="1" customFormat="1" spans="6:6">
      <c r="F117" s="37"/>
    </row>
    <row r="121" s="1" customFormat="1" spans="1:4">
      <c r="A121" s="2" t="s">
        <v>21</v>
      </c>
      <c r="D121" s="2" t="s">
        <v>22</v>
      </c>
    </row>
    <row r="122" s="1" customFormat="1" spans="1:1">
      <c r="A122" s="2"/>
    </row>
    <row r="123" s="1" customFormat="1" spans="1:1">
      <c r="A123" s="2"/>
    </row>
    <row r="124" s="1" customFormat="1" spans="1:4">
      <c r="A124" s="2" t="s">
        <v>24</v>
      </c>
      <c r="D124" s="2" t="s">
        <v>25</v>
      </c>
    </row>
    <row r="125" s="1" customFormat="1" spans="1:4">
      <c r="A125" s="1" t="s">
        <v>27</v>
      </c>
      <c r="D125" s="1" t="s">
        <v>28</v>
      </c>
    </row>
  </sheetData>
  <mergeCells count="52">
    <mergeCell ref="G4:J4"/>
    <mergeCell ref="G37:J37"/>
    <mergeCell ref="G71:J71"/>
    <mergeCell ref="G105:J105"/>
    <mergeCell ref="A4:A6"/>
    <mergeCell ref="A37:A39"/>
    <mergeCell ref="A71:A73"/>
    <mergeCell ref="A105:A107"/>
    <mergeCell ref="B4:B6"/>
    <mergeCell ref="B37:B39"/>
    <mergeCell ref="B71:B73"/>
    <mergeCell ref="B105:B107"/>
    <mergeCell ref="C4:C6"/>
    <mergeCell ref="C37:C39"/>
    <mergeCell ref="C71:C73"/>
    <mergeCell ref="C105:C107"/>
    <mergeCell ref="D4:D6"/>
    <mergeCell ref="D37:D39"/>
    <mergeCell ref="D71:D73"/>
    <mergeCell ref="D105:D107"/>
    <mergeCell ref="E4:E6"/>
    <mergeCell ref="E37:E39"/>
    <mergeCell ref="E71:E73"/>
    <mergeCell ref="E105:E107"/>
    <mergeCell ref="F4:F6"/>
    <mergeCell ref="F37:F39"/>
    <mergeCell ref="F71:F73"/>
    <mergeCell ref="F105:F107"/>
    <mergeCell ref="G5:G6"/>
    <mergeCell ref="G38:G39"/>
    <mergeCell ref="G72:G73"/>
    <mergeCell ref="G106:G107"/>
    <mergeCell ref="H5:H6"/>
    <mergeCell ref="H38:H39"/>
    <mergeCell ref="H72:H73"/>
    <mergeCell ref="H106:H107"/>
    <mergeCell ref="I5:I6"/>
    <mergeCell ref="I38:I39"/>
    <mergeCell ref="I72:I73"/>
    <mergeCell ref="I106:I107"/>
    <mergeCell ref="J5:J6"/>
    <mergeCell ref="J38:J39"/>
    <mergeCell ref="J72:J73"/>
    <mergeCell ref="J106:J107"/>
    <mergeCell ref="K4:K6"/>
    <mergeCell ref="K37:K39"/>
    <mergeCell ref="K71:K73"/>
    <mergeCell ref="K105:K107"/>
    <mergeCell ref="L4:L6"/>
    <mergeCell ref="L37:L39"/>
    <mergeCell ref="L71:L73"/>
    <mergeCell ref="L105:L107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130" zoomScaleNormal="130" workbookViewId="0">
      <selection activeCell="F13" sqref="F1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8666666666667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45862</v>
      </c>
      <c r="B7" s="15">
        <v>21360</v>
      </c>
      <c r="C7" s="16" t="s">
        <v>128</v>
      </c>
      <c r="D7" s="17" t="s">
        <v>34</v>
      </c>
      <c r="E7" s="15">
        <v>60277</v>
      </c>
      <c r="F7" s="36"/>
      <c r="G7" s="19"/>
      <c r="H7" s="19"/>
      <c r="I7" s="14"/>
      <c r="J7" s="36">
        <v>52789.18</v>
      </c>
      <c r="K7" s="25">
        <f>F7+J7</f>
        <v>52789.18</v>
      </c>
      <c r="L7" s="14">
        <v>45862</v>
      </c>
      <c r="M7" s="49" t="s">
        <v>129</v>
      </c>
    </row>
    <row r="8" s="1" customFormat="1" spans="1:13">
      <c r="A8" s="14">
        <v>45862</v>
      </c>
      <c r="B8" s="15">
        <v>21360</v>
      </c>
      <c r="C8" s="16" t="s">
        <v>128</v>
      </c>
      <c r="D8" s="17" t="s">
        <v>16</v>
      </c>
      <c r="E8" s="15">
        <v>60278</v>
      </c>
      <c r="F8" s="36"/>
      <c r="G8" s="19"/>
      <c r="H8" s="19"/>
      <c r="I8" s="14"/>
      <c r="J8" s="36">
        <v>23664.71</v>
      </c>
      <c r="K8" s="25">
        <f>F8+J8</f>
        <v>23664.71</v>
      </c>
      <c r="L8" s="14">
        <v>45862</v>
      </c>
      <c r="M8" s="49" t="s">
        <v>130</v>
      </c>
    </row>
    <row r="9" s="1" customFormat="1" spans="1:13">
      <c r="A9" s="14">
        <v>45862</v>
      </c>
      <c r="B9" s="15">
        <v>21361</v>
      </c>
      <c r="C9" s="16" t="s">
        <v>131</v>
      </c>
      <c r="D9" s="17" t="s">
        <v>34</v>
      </c>
      <c r="E9" s="15">
        <v>60283</v>
      </c>
      <c r="F9" s="36"/>
      <c r="G9" s="19"/>
      <c r="H9" s="19"/>
      <c r="I9" s="14"/>
      <c r="J9" s="36">
        <v>69712.78</v>
      </c>
      <c r="K9" s="25">
        <f>F9+J9</f>
        <v>69712.78</v>
      </c>
      <c r="L9" s="14">
        <v>45862</v>
      </c>
      <c r="M9" s="2" t="s">
        <v>132</v>
      </c>
    </row>
    <row r="10" s="1" customFormat="1" spans="1:13">
      <c r="A10" s="14">
        <v>45862</v>
      </c>
      <c r="B10" s="15">
        <v>21362</v>
      </c>
      <c r="C10" s="16" t="s">
        <v>133</v>
      </c>
      <c r="D10" s="17" t="s">
        <v>16</v>
      </c>
      <c r="E10" s="15">
        <v>59382</v>
      </c>
      <c r="F10" s="36">
        <v>73000</v>
      </c>
      <c r="G10" s="19"/>
      <c r="H10" s="19"/>
      <c r="I10" s="14"/>
      <c r="J10" s="36">
        <v>0</v>
      </c>
      <c r="K10" s="25">
        <f>F10+J10</f>
        <v>73000</v>
      </c>
      <c r="L10" s="14">
        <v>45862</v>
      </c>
      <c r="M10" s="2"/>
    </row>
    <row r="11" s="1" customFormat="1" spans="1:13">
      <c r="A11" s="14">
        <v>45862</v>
      </c>
      <c r="B11" s="15">
        <v>21363</v>
      </c>
      <c r="C11" s="16" t="s">
        <v>134</v>
      </c>
      <c r="D11" s="17" t="s">
        <v>34</v>
      </c>
      <c r="E11" s="15">
        <v>60282</v>
      </c>
      <c r="F11" s="36">
        <v>12396.2</v>
      </c>
      <c r="G11" s="19"/>
      <c r="H11" s="19"/>
      <c r="I11" s="14"/>
      <c r="J11" s="36">
        <v>0</v>
      </c>
      <c r="K11" s="25">
        <f>F11+J11</f>
        <v>12396.2</v>
      </c>
      <c r="L11" s="14">
        <v>45861</v>
      </c>
      <c r="M11" s="2"/>
    </row>
    <row r="12" s="1" customFormat="1" spans="6:11">
      <c r="F12" s="37">
        <f>SUM(F7:F11)</f>
        <v>85396.2</v>
      </c>
      <c r="G12" s="2"/>
      <c r="H12" s="2"/>
      <c r="I12" s="2"/>
      <c r="J12" s="39">
        <f>SUM(J7:J11)</f>
        <v>146166.67</v>
      </c>
      <c r="K12" s="37">
        <f>SUM(K7:K11)</f>
        <v>231562.87</v>
      </c>
    </row>
    <row r="13" s="1" customFormat="1" spans="6:11">
      <c r="F13" s="37"/>
      <c r="G13" s="2"/>
      <c r="H13" s="2"/>
      <c r="I13" s="2"/>
      <c r="J13" s="37"/>
      <c r="K13" s="37"/>
    </row>
    <row r="14" s="1" customFormat="1" spans="6:6">
      <c r="F14" s="37"/>
    </row>
    <row r="18" s="1" customFormat="1" spans="1:4">
      <c r="A18" s="2" t="s">
        <v>21</v>
      </c>
      <c r="D18" s="2" t="s">
        <v>22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24</v>
      </c>
      <c r="D21" s="2" t="s">
        <v>25</v>
      </c>
    </row>
    <row r="22" s="1" customFormat="1" spans="1:4">
      <c r="A22" s="1" t="s">
        <v>27</v>
      </c>
      <c r="D22" s="1" t="s">
        <v>28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130" zoomScaleNormal="130" workbookViewId="0">
      <selection activeCell="A1" sqref="$A1:$XFD2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8666666666667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45863</v>
      </c>
      <c r="B7" s="15">
        <v>21364</v>
      </c>
      <c r="C7" s="16" t="s">
        <v>135</v>
      </c>
      <c r="D7" s="17" t="s">
        <v>16</v>
      </c>
      <c r="E7" s="15">
        <v>60264</v>
      </c>
      <c r="F7" s="36"/>
      <c r="G7" s="19"/>
      <c r="H7" s="19"/>
      <c r="I7" s="14"/>
      <c r="J7" s="36">
        <v>2427.47</v>
      </c>
      <c r="K7" s="25">
        <f>F7+J7</f>
        <v>2427.47</v>
      </c>
      <c r="L7" s="14">
        <v>45863</v>
      </c>
      <c r="M7" s="49"/>
    </row>
    <row r="8" s="1" customFormat="1" spans="1:13">
      <c r="A8" s="14">
        <v>45863</v>
      </c>
      <c r="B8" s="15">
        <v>21365</v>
      </c>
      <c r="C8" s="16" t="s">
        <v>136</v>
      </c>
      <c r="D8" s="17" t="s">
        <v>34</v>
      </c>
      <c r="E8" s="15">
        <v>59169</v>
      </c>
      <c r="F8" s="36">
        <v>22400</v>
      </c>
      <c r="G8" s="19"/>
      <c r="H8" s="19"/>
      <c r="I8" s="14"/>
      <c r="J8" s="36">
        <v>0</v>
      </c>
      <c r="K8" s="25">
        <f>F8+J8</f>
        <v>22400</v>
      </c>
      <c r="L8" s="14">
        <v>45863</v>
      </c>
      <c r="M8" s="49"/>
    </row>
    <row r="9" s="1" customFormat="1" spans="1:13">
      <c r="A9" s="14">
        <v>45863</v>
      </c>
      <c r="B9" s="15">
        <v>21366</v>
      </c>
      <c r="C9" s="16" t="s">
        <v>137</v>
      </c>
      <c r="D9" s="17" t="s">
        <v>16</v>
      </c>
      <c r="E9" s="15">
        <v>60284</v>
      </c>
      <c r="F9" s="36"/>
      <c r="G9" s="19"/>
      <c r="H9" s="19"/>
      <c r="I9" s="14"/>
      <c r="J9" s="36">
        <v>26916.2</v>
      </c>
      <c r="K9" s="25">
        <f>F9+J9</f>
        <v>26916.2</v>
      </c>
      <c r="L9" s="14">
        <v>45863</v>
      </c>
      <c r="M9" s="2"/>
    </row>
    <row r="10" s="1" customFormat="1" spans="1:13">
      <c r="A10" s="14">
        <v>45863</v>
      </c>
      <c r="B10" s="15">
        <v>21367</v>
      </c>
      <c r="C10" s="16" t="s">
        <v>138</v>
      </c>
      <c r="D10" s="17" t="s">
        <v>16</v>
      </c>
      <c r="E10" s="15">
        <v>60285</v>
      </c>
      <c r="F10" s="36">
        <v>13000</v>
      </c>
      <c r="G10" s="19"/>
      <c r="H10" s="19"/>
      <c r="I10" s="14"/>
      <c r="J10" s="36">
        <v>0</v>
      </c>
      <c r="K10" s="25">
        <f>F10+J10</f>
        <v>13000</v>
      </c>
      <c r="L10" s="14">
        <v>45863</v>
      </c>
      <c r="M10" s="2"/>
    </row>
    <row r="11" s="1" customFormat="1" spans="6:11">
      <c r="F11" s="37">
        <f>SUM(F7:F10)</f>
        <v>35400</v>
      </c>
      <c r="G11" s="2"/>
      <c r="H11" s="2"/>
      <c r="I11" s="2"/>
      <c r="J11" s="39">
        <f>SUM(J7:J10)</f>
        <v>29343.67</v>
      </c>
      <c r="K11" s="37">
        <f>SUM(K7:K10)</f>
        <v>64743.67</v>
      </c>
    </row>
    <row r="12" s="1" customFormat="1" spans="6:11">
      <c r="F12" s="37"/>
      <c r="G12" s="2"/>
      <c r="H12" s="2"/>
      <c r="I12" s="2"/>
      <c r="J12" s="37"/>
      <c r="K12" s="37"/>
    </row>
    <row r="13" s="1" customFormat="1" spans="6:6">
      <c r="F13" s="37"/>
    </row>
    <row r="17" s="1" customFormat="1" spans="1:4">
      <c r="A17" s="2" t="s">
        <v>21</v>
      </c>
      <c r="D17" s="2" t="s">
        <v>22</v>
      </c>
    </row>
    <row r="18" s="1" customFormat="1" spans="1:1">
      <c r="A18" s="2"/>
    </row>
    <row r="19" s="1" customFormat="1" spans="1:1">
      <c r="A19" s="2"/>
    </row>
    <row r="20" s="1" customFormat="1" spans="1:4">
      <c r="A20" s="2" t="s">
        <v>24</v>
      </c>
      <c r="D20" s="2" t="s">
        <v>25</v>
      </c>
    </row>
    <row r="21" s="1" customFormat="1" spans="1:4">
      <c r="A21" s="1" t="s">
        <v>27</v>
      </c>
      <c r="D21" s="1" t="s">
        <v>28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topLeftCell="A31" workbookViewId="0">
      <selection activeCell="A36" sqref="$A36:$XFD5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8666666666667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45866</v>
      </c>
      <c r="B7" s="15">
        <v>20621</v>
      </c>
      <c r="C7" s="16" t="s">
        <v>139</v>
      </c>
      <c r="D7" s="17" t="s">
        <v>16</v>
      </c>
      <c r="E7" s="15">
        <v>60279</v>
      </c>
      <c r="F7" s="36">
        <v>12628.73</v>
      </c>
      <c r="G7" s="19"/>
      <c r="H7" s="19"/>
      <c r="I7" s="14"/>
      <c r="J7" s="36">
        <v>0</v>
      </c>
      <c r="K7" s="25">
        <f>F7+J7</f>
        <v>12628.73</v>
      </c>
      <c r="L7" s="14">
        <v>45867</v>
      </c>
      <c r="M7" s="2" t="s">
        <v>140</v>
      </c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12628.73</v>
      </c>
      <c r="G9" s="2"/>
      <c r="H9" s="2"/>
      <c r="I9" s="2"/>
      <c r="J9" s="39">
        <f t="shared" si="0"/>
        <v>0</v>
      </c>
      <c r="K9" s="37">
        <f t="shared" si="0"/>
        <v>12628.73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40" t="s">
        <v>18</v>
      </c>
    </row>
    <row r="13" s="1" customFormat="1" spans="11:11">
      <c r="K13" s="40" t="s">
        <v>19</v>
      </c>
    </row>
    <row r="14" s="1" customFormat="1" spans="7:11">
      <c r="G14" s="2" t="s">
        <v>20</v>
      </c>
      <c r="I14" s="41">
        <v>1000</v>
      </c>
      <c r="J14" s="42">
        <v>12</v>
      </c>
      <c r="K14" s="43">
        <f t="shared" ref="K14:K25" si="1">J13*I13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>
        <v>1</v>
      </c>
      <c r="K15" s="43">
        <f t="shared" si="1"/>
        <v>12000</v>
      </c>
    </row>
    <row r="16" s="1" customFormat="1" spans="1:11">
      <c r="A16" s="2"/>
      <c r="G16" s="2"/>
      <c r="I16" s="41">
        <v>200</v>
      </c>
      <c r="J16" s="42"/>
      <c r="K16" s="43">
        <f t="shared" si="1"/>
        <v>500</v>
      </c>
    </row>
    <row r="17" s="1" customFormat="1" spans="1:11">
      <c r="A17" s="2"/>
      <c r="G17" s="2" t="s">
        <v>23</v>
      </c>
      <c r="I17" s="41">
        <v>100</v>
      </c>
      <c r="J17" s="42">
        <v>1</v>
      </c>
      <c r="K17" s="43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/>
      <c r="K18" s="43">
        <f t="shared" si="1"/>
        <v>100</v>
      </c>
    </row>
    <row r="19" s="1" customFormat="1" spans="1:11">
      <c r="A19" s="1" t="s">
        <v>27</v>
      </c>
      <c r="D19" s="1" t="s">
        <v>28</v>
      </c>
      <c r="I19" s="41">
        <v>20</v>
      </c>
      <c r="J19" s="42">
        <v>1</v>
      </c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20</v>
      </c>
    </row>
    <row r="21" s="1" customFormat="1" spans="9:11">
      <c r="I21" s="41">
        <v>5</v>
      </c>
      <c r="J21" s="42">
        <v>1</v>
      </c>
      <c r="K21" s="43">
        <f t="shared" si="1"/>
        <v>0</v>
      </c>
    </row>
    <row r="22" s="1" customFormat="1" spans="9:11">
      <c r="I22" s="41">
        <v>1</v>
      </c>
      <c r="J22" s="42">
        <v>3</v>
      </c>
      <c r="K22" s="43">
        <f t="shared" si="1"/>
        <v>5</v>
      </c>
    </row>
    <row r="23" s="1" customFormat="1" spans="9:11">
      <c r="I23" s="41">
        <v>0.1</v>
      </c>
      <c r="J23" s="42">
        <v>7</v>
      </c>
      <c r="K23" s="43">
        <f t="shared" si="1"/>
        <v>3</v>
      </c>
    </row>
    <row r="24" s="1" customFormat="1" spans="9:11">
      <c r="I24" s="44">
        <v>0.01</v>
      </c>
      <c r="J24" s="42">
        <v>3</v>
      </c>
      <c r="K24" s="43">
        <f t="shared" si="1"/>
        <v>0.7</v>
      </c>
    </row>
    <row r="25" s="1" customFormat="1" spans="9:11">
      <c r="I25" s="2" t="s">
        <v>29</v>
      </c>
      <c r="K25" s="43">
        <f t="shared" si="1"/>
        <v>0.03</v>
      </c>
    </row>
    <row r="26" s="1" customFormat="1" spans="9:11">
      <c r="I26" s="2" t="s">
        <v>30</v>
      </c>
      <c r="K26" s="45">
        <f>SUM(K14:K25)</f>
        <v>12628.73</v>
      </c>
    </row>
    <row r="27" s="1" customFormat="1" spans="11:11">
      <c r="K27" s="46">
        <f>J9</f>
        <v>0</v>
      </c>
    </row>
    <row r="28" s="1" customFormat="1" ht="9.75" spans="11:11">
      <c r="K28" s="47">
        <f>SUM(K26:K27)</f>
        <v>12628.73</v>
      </c>
    </row>
    <row r="29" s="1" customFormat="1" ht="9.75"/>
    <row r="36" s="1" customFormat="1" spans="1:1">
      <c r="A36" s="2" t="s">
        <v>0</v>
      </c>
    </row>
    <row r="37" s="1" customFormat="1" spans="1:1">
      <c r="A37" s="2" t="s">
        <v>1</v>
      </c>
    </row>
    <row r="39" s="1" customFormat="1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="1" customFormat="1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spans="1:13">
      <c r="A42" s="14">
        <v>45866</v>
      </c>
      <c r="B42" s="15">
        <v>21368</v>
      </c>
      <c r="C42" s="16" t="s">
        <v>141</v>
      </c>
      <c r="D42" s="17" t="s">
        <v>16</v>
      </c>
      <c r="E42" s="15">
        <v>60289</v>
      </c>
      <c r="F42" s="36"/>
      <c r="G42" s="19"/>
      <c r="H42" s="19"/>
      <c r="I42" s="14"/>
      <c r="J42" s="36">
        <v>43572.28</v>
      </c>
      <c r="K42" s="25">
        <f>F42+J42</f>
        <v>43572.28</v>
      </c>
      <c r="L42" s="14">
        <v>45866</v>
      </c>
      <c r="M42" s="49" t="s">
        <v>142</v>
      </c>
    </row>
    <row r="43" s="1" customFormat="1" spans="1:13">
      <c r="A43" s="14">
        <v>45866</v>
      </c>
      <c r="B43" s="15">
        <v>21369</v>
      </c>
      <c r="C43" s="16" t="s">
        <v>143</v>
      </c>
      <c r="D43" s="17" t="s">
        <v>34</v>
      </c>
      <c r="E43" s="15">
        <v>60287</v>
      </c>
      <c r="F43" s="36">
        <v>35188.6</v>
      </c>
      <c r="G43" s="19"/>
      <c r="H43" s="19"/>
      <c r="I43" s="14"/>
      <c r="J43" s="36">
        <v>0</v>
      </c>
      <c r="K43" s="25">
        <f>F43+J43</f>
        <v>35188.6</v>
      </c>
      <c r="L43" s="14">
        <v>45866</v>
      </c>
      <c r="M43" s="49"/>
    </row>
    <row r="44" s="1" customFormat="1" spans="1:13">
      <c r="A44" s="14">
        <v>45866</v>
      </c>
      <c r="B44" s="15">
        <v>21370</v>
      </c>
      <c r="C44" s="16" t="s">
        <v>144</v>
      </c>
      <c r="D44" s="17" t="s">
        <v>85</v>
      </c>
      <c r="E44" s="15">
        <v>60160</v>
      </c>
      <c r="F44" s="36">
        <v>40000</v>
      </c>
      <c r="G44" s="19"/>
      <c r="H44" s="19"/>
      <c r="I44" s="14"/>
      <c r="J44" s="36">
        <v>0</v>
      </c>
      <c r="K44" s="25">
        <f>F44+J44</f>
        <v>40000</v>
      </c>
      <c r="L44" s="14">
        <v>45866</v>
      </c>
      <c r="M44" s="2"/>
    </row>
    <row r="45" s="1" customFormat="1" spans="6:11">
      <c r="F45" s="37">
        <f>SUM(F42:F44)</f>
        <v>75188.6</v>
      </c>
      <c r="G45" s="2"/>
      <c r="H45" s="2"/>
      <c r="I45" s="2"/>
      <c r="J45" s="39">
        <f>SUM(J42:J44)</f>
        <v>43572.28</v>
      </c>
      <c r="K45" s="37">
        <f>SUM(K42:K44)</f>
        <v>118760.88</v>
      </c>
    </row>
    <row r="46" s="1" customFormat="1" spans="6:11">
      <c r="F46" s="37"/>
      <c r="G46" s="2"/>
      <c r="H46" s="2"/>
      <c r="I46" s="2"/>
      <c r="J46" s="37"/>
      <c r="K46" s="37"/>
    </row>
    <row r="47" s="1" customFormat="1" spans="6:6">
      <c r="F47" s="37"/>
    </row>
    <row r="51" s="1" customFormat="1" spans="1:4">
      <c r="A51" s="2" t="s">
        <v>21</v>
      </c>
      <c r="D51" s="2" t="s">
        <v>22</v>
      </c>
    </row>
    <row r="52" s="1" customFormat="1" spans="1:1">
      <c r="A52" s="2"/>
    </row>
    <row r="53" s="1" customFormat="1" spans="1:1">
      <c r="A53" s="2"/>
    </row>
    <row r="54" s="1" customFormat="1" spans="1:4">
      <c r="A54" s="2" t="s">
        <v>24</v>
      </c>
      <c r="D54" s="2" t="s">
        <v>25</v>
      </c>
    </row>
    <row r="55" s="1" customFormat="1" spans="1:4">
      <c r="A55" s="1" t="s">
        <v>27</v>
      </c>
      <c r="D55" s="1" t="s">
        <v>28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zoomScale="130" zoomScaleNormal="130" workbookViewId="0">
      <selection activeCell="D29" sqref="D2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45839</v>
      </c>
      <c r="B7" s="15">
        <v>21148</v>
      </c>
      <c r="C7" s="16" t="s">
        <v>33</v>
      </c>
      <c r="D7" s="17" t="s">
        <v>34</v>
      </c>
      <c r="E7" s="15">
        <v>60225</v>
      </c>
      <c r="F7" s="36"/>
      <c r="G7" s="19" t="s">
        <v>35</v>
      </c>
      <c r="H7" s="19">
        <v>3122423918</v>
      </c>
      <c r="I7" s="14">
        <v>45828</v>
      </c>
      <c r="J7" s="36">
        <v>261708.57</v>
      </c>
      <c r="K7" s="25">
        <f>F7+J7</f>
        <v>261708.57</v>
      </c>
      <c r="L7" s="14">
        <v>45840</v>
      </c>
      <c r="M7" s="2" t="s">
        <v>36</v>
      </c>
    </row>
    <row r="8" s="1" customFormat="1" spans="1:13">
      <c r="A8" s="14">
        <v>45839</v>
      </c>
      <c r="B8" s="15">
        <v>21148</v>
      </c>
      <c r="C8" s="16" t="s">
        <v>33</v>
      </c>
      <c r="D8" s="17" t="s">
        <v>37</v>
      </c>
      <c r="E8" s="15">
        <v>60176</v>
      </c>
      <c r="F8" s="36"/>
      <c r="G8" s="19" t="s">
        <v>35</v>
      </c>
      <c r="H8" s="19">
        <v>3122423918</v>
      </c>
      <c r="I8" s="14">
        <v>45828</v>
      </c>
      <c r="J8" s="36">
        <v>1047.79</v>
      </c>
      <c r="K8" s="25">
        <f>F8+J8</f>
        <v>1047.79</v>
      </c>
      <c r="L8" s="14">
        <v>45840</v>
      </c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39">
        <f t="shared" si="0"/>
        <v>262756.36</v>
      </c>
      <c r="K9" s="37">
        <f t="shared" si="0"/>
        <v>262756.36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40" t="s">
        <v>18</v>
      </c>
    </row>
    <row r="13" s="1" customFormat="1" spans="11:11">
      <c r="K13" s="40" t="s">
        <v>19</v>
      </c>
    </row>
    <row r="14" s="1" customFormat="1" spans="7:11">
      <c r="G14" s="2" t="s">
        <v>20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23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27</v>
      </c>
      <c r="D19" s="1" t="s">
        <v>28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29</v>
      </c>
      <c r="K25" s="43">
        <f t="shared" si="1"/>
        <v>0</v>
      </c>
    </row>
    <row r="26" s="1" customFormat="1" spans="9:11">
      <c r="I26" s="2" t="s">
        <v>30</v>
      </c>
      <c r="K26" s="45">
        <f>SUM(K14:K25)</f>
        <v>0</v>
      </c>
    </row>
    <row r="27" s="1" customFormat="1" spans="11:11">
      <c r="K27" s="46">
        <f>J9</f>
        <v>262756.36</v>
      </c>
    </row>
    <row r="28" s="1" customFormat="1" ht="9.75" spans="11:11">
      <c r="K28" s="47">
        <f>SUM(K26:K27)</f>
        <v>262756.36</v>
      </c>
    </row>
    <row r="29" s="1" customFormat="1" ht="9.75"/>
    <row r="37" spans="1:1">
      <c r="A37" s="2" t="s">
        <v>0</v>
      </c>
    </row>
    <row r="38" spans="1:1">
      <c r="A38" s="2" t="s">
        <v>38</v>
      </c>
    </row>
    <row r="40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14">
        <v>45839</v>
      </c>
      <c r="B43" s="15">
        <v>20613</v>
      </c>
      <c r="C43" s="16" t="s">
        <v>39</v>
      </c>
      <c r="D43" s="17" t="s">
        <v>34</v>
      </c>
      <c r="E43" s="15">
        <v>60190</v>
      </c>
      <c r="F43" s="36"/>
      <c r="G43" s="19" t="s">
        <v>35</v>
      </c>
      <c r="H43" s="19">
        <v>1900915540</v>
      </c>
      <c r="I43" s="14">
        <v>45839</v>
      </c>
      <c r="J43" s="36">
        <v>29874.25</v>
      </c>
      <c r="K43" s="25">
        <f>F43+J43</f>
        <v>29874.25</v>
      </c>
      <c r="L43" s="14">
        <v>45840</v>
      </c>
      <c r="M43" s="2"/>
    </row>
    <row r="44" spans="1:13">
      <c r="A44" s="14"/>
      <c r="B44" s="15"/>
      <c r="C44" s="16"/>
      <c r="D44" s="17"/>
      <c r="E44" s="15"/>
      <c r="F44" s="36"/>
      <c r="G44" s="19"/>
      <c r="H44" s="19"/>
      <c r="I44" s="14"/>
      <c r="J44" s="36"/>
      <c r="K44" s="25"/>
      <c r="L44" s="14"/>
      <c r="M44" s="2"/>
    </row>
    <row r="45" spans="6:11">
      <c r="F45" s="37">
        <f t="shared" ref="F45:K45" si="2">SUM(F43:F44)</f>
        <v>0</v>
      </c>
      <c r="G45" s="2"/>
      <c r="H45" s="2"/>
      <c r="I45" s="2"/>
      <c r="J45" s="39">
        <f t="shared" si="2"/>
        <v>29874.25</v>
      </c>
      <c r="K45" s="37">
        <f t="shared" si="2"/>
        <v>29874.25</v>
      </c>
    </row>
    <row r="46" spans="6:11">
      <c r="F46" s="37"/>
      <c r="G46" s="2"/>
      <c r="H46" s="2"/>
      <c r="I46" s="2"/>
      <c r="J46" s="37"/>
      <c r="K46" s="37"/>
    </row>
    <row r="47" spans="6:11">
      <c r="F47" s="37"/>
      <c r="I47" s="1" t="s">
        <v>13</v>
      </c>
      <c r="K47" s="37"/>
    </row>
    <row r="48" spans="8:10">
      <c r="H48" s="2" t="s">
        <v>17</v>
      </c>
      <c r="J48" s="40" t="s">
        <v>18</v>
      </c>
    </row>
    <row r="49" spans="11:11">
      <c r="K49" s="40" t="s">
        <v>19</v>
      </c>
    </row>
    <row r="50" spans="7:11">
      <c r="G50" s="2" t="s">
        <v>20</v>
      </c>
      <c r="I50" s="41">
        <v>1000</v>
      </c>
      <c r="J50" s="42"/>
      <c r="K50" s="43">
        <f t="shared" ref="K50:K61" si="3">J49*I49</f>
        <v>0</v>
      </c>
    </row>
    <row r="51" spans="1:11">
      <c r="A51" s="2" t="s">
        <v>21</v>
      </c>
      <c r="D51" s="2" t="s">
        <v>22</v>
      </c>
      <c r="G51" s="2"/>
      <c r="I51" s="41">
        <v>500</v>
      </c>
      <c r="J51" s="42"/>
      <c r="K51" s="43">
        <f t="shared" si="3"/>
        <v>0</v>
      </c>
    </row>
    <row r="52" spans="1:11">
      <c r="A52" s="2"/>
      <c r="G52" s="2"/>
      <c r="I52" s="41">
        <v>200</v>
      </c>
      <c r="J52" s="42"/>
      <c r="K52" s="43">
        <f t="shared" si="3"/>
        <v>0</v>
      </c>
    </row>
    <row r="53" spans="1:11">
      <c r="A53" s="2"/>
      <c r="G53" s="2" t="s">
        <v>23</v>
      </c>
      <c r="I53" s="41">
        <v>100</v>
      </c>
      <c r="J53" s="42"/>
      <c r="K53" s="43">
        <f t="shared" si="3"/>
        <v>0</v>
      </c>
    </row>
    <row r="54" spans="1:11">
      <c r="A54" s="2" t="s">
        <v>24</v>
      </c>
      <c r="D54" s="2" t="s">
        <v>25</v>
      </c>
      <c r="G54" s="1" t="s">
        <v>26</v>
      </c>
      <c r="I54" s="41">
        <v>50</v>
      </c>
      <c r="J54" s="42"/>
      <c r="K54" s="43">
        <f t="shared" si="3"/>
        <v>0</v>
      </c>
    </row>
    <row r="55" spans="1:11">
      <c r="A55" s="1" t="s">
        <v>27</v>
      </c>
      <c r="D55" s="1" t="s">
        <v>28</v>
      </c>
      <c r="I55" s="41">
        <v>20</v>
      </c>
      <c r="J55" s="42"/>
      <c r="K55" s="43">
        <f t="shared" si="3"/>
        <v>0</v>
      </c>
    </row>
    <row r="56" spans="9:11">
      <c r="I56" s="41">
        <v>10</v>
      </c>
      <c r="J56" s="42"/>
      <c r="K56" s="43">
        <f t="shared" si="3"/>
        <v>0</v>
      </c>
    </row>
    <row r="57" spans="9:11">
      <c r="I57" s="41">
        <v>5</v>
      </c>
      <c r="J57" s="42"/>
      <c r="K57" s="43">
        <f t="shared" si="3"/>
        <v>0</v>
      </c>
    </row>
    <row r="58" spans="9:11">
      <c r="I58" s="41">
        <v>1</v>
      </c>
      <c r="J58" s="42"/>
      <c r="K58" s="43">
        <f t="shared" si="3"/>
        <v>0</v>
      </c>
    </row>
    <row r="59" spans="9:11">
      <c r="I59" s="41">
        <v>0.25</v>
      </c>
      <c r="J59" s="42"/>
      <c r="K59" s="43">
        <f t="shared" si="3"/>
        <v>0</v>
      </c>
    </row>
    <row r="60" spans="9:11">
      <c r="I60" s="44">
        <v>0.05</v>
      </c>
      <c r="J60" s="42"/>
      <c r="K60" s="43">
        <f t="shared" si="3"/>
        <v>0</v>
      </c>
    </row>
    <row r="61" spans="9:11">
      <c r="I61" s="2" t="s">
        <v>29</v>
      </c>
      <c r="K61" s="43">
        <f t="shared" si="3"/>
        <v>0</v>
      </c>
    </row>
    <row r="62" spans="9:11">
      <c r="I62" s="2" t="s">
        <v>30</v>
      </c>
      <c r="K62" s="45">
        <f>SUM(K50:K61)</f>
        <v>0</v>
      </c>
    </row>
    <row r="63" spans="11:11">
      <c r="K63" s="46">
        <f>J45</f>
        <v>29874.25</v>
      </c>
    </row>
    <row r="64" ht="9.75" spans="11:11">
      <c r="K64" s="47">
        <f>SUM(K62:K63)</f>
        <v>29874.25</v>
      </c>
    </row>
    <row r="65" ht="9.75"/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workbookViewId="0">
      <selection activeCell="C26" sqref="C2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8666666666667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64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45867</v>
      </c>
      <c r="B7" s="15">
        <v>18920</v>
      </c>
      <c r="C7" s="16" t="s">
        <v>145</v>
      </c>
      <c r="D7" s="17" t="s">
        <v>16</v>
      </c>
      <c r="E7" s="15">
        <v>60234</v>
      </c>
      <c r="F7" s="36"/>
      <c r="G7" s="19" t="s">
        <v>47</v>
      </c>
      <c r="H7" s="19">
        <v>78124</v>
      </c>
      <c r="I7" s="14">
        <v>45863</v>
      </c>
      <c r="J7" s="36">
        <v>22156.59</v>
      </c>
      <c r="K7" s="25">
        <f>F7+J7</f>
        <v>22156.59</v>
      </c>
      <c r="L7" s="14">
        <v>45868</v>
      </c>
      <c r="M7" s="2" t="s">
        <v>82</v>
      </c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39">
        <f t="shared" si="0"/>
        <v>22156.59</v>
      </c>
      <c r="K9" s="37">
        <f t="shared" si="0"/>
        <v>22156.59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40" t="s">
        <v>18</v>
      </c>
    </row>
    <row r="13" s="1" customFormat="1" spans="11:11">
      <c r="K13" s="40" t="s">
        <v>19</v>
      </c>
    </row>
    <row r="14" s="1" customFormat="1" spans="7:11">
      <c r="G14" s="2" t="s">
        <v>20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23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27</v>
      </c>
      <c r="D19" s="1" t="s">
        <v>28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0.1</v>
      </c>
      <c r="J23" s="42"/>
      <c r="K23" s="43">
        <f t="shared" si="1"/>
        <v>0</v>
      </c>
    </row>
    <row r="24" s="1" customFormat="1" spans="9:11">
      <c r="I24" s="44">
        <v>0.01</v>
      </c>
      <c r="J24" s="42"/>
      <c r="K24" s="43">
        <f t="shared" si="1"/>
        <v>0</v>
      </c>
    </row>
    <row r="25" s="1" customFormat="1" spans="9:11">
      <c r="I25" s="2" t="s">
        <v>29</v>
      </c>
      <c r="K25" s="43">
        <f t="shared" si="1"/>
        <v>0</v>
      </c>
    </row>
    <row r="26" s="1" customFormat="1" spans="9:11">
      <c r="I26" s="2" t="s">
        <v>30</v>
      </c>
      <c r="K26" s="45">
        <f>SUM(K14:K25)</f>
        <v>0</v>
      </c>
    </row>
    <row r="27" s="1" customFormat="1" spans="11:11">
      <c r="K27" s="46">
        <f>J9</f>
        <v>22156.59</v>
      </c>
    </row>
    <row r="28" s="1" customFormat="1" ht="9.75" spans="11:11">
      <c r="K28" s="47">
        <f>SUM(K26:K27)</f>
        <v>22156.59</v>
      </c>
    </row>
    <row r="29" s="1" customFormat="1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zoomScale="130" zoomScaleNormal="130" topLeftCell="A32" workbookViewId="0">
      <selection activeCell="G39" sqref="G39:J3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8666666666667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64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45868</v>
      </c>
      <c r="B7" s="15">
        <v>18922</v>
      </c>
      <c r="C7" s="16" t="s">
        <v>106</v>
      </c>
      <c r="D7" s="17" t="s">
        <v>16</v>
      </c>
      <c r="E7" s="15">
        <v>60290</v>
      </c>
      <c r="F7" s="36">
        <v>11396.2</v>
      </c>
      <c r="G7" s="19"/>
      <c r="H7" s="19"/>
      <c r="I7" s="14"/>
      <c r="J7" s="36">
        <v>0</v>
      </c>
      <c r="K7" s="25">
        <f>F7+J7</f>
        <v>11396.2</v>
      </c>
      <c r="L7" s="14">
        <v>45869</v>
      </c>
      <c r="M7" s="2"/>
    </row>
    <row r="8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pans="6:11">
      <c r="F9" s="37">
        <f t="shared" ref="F9:K9" si="0">SUM(F7:F8)</f>
        <v>11396.2</v>
      </c>
      <c r="G9" s="2"/>
      <c r="H9" s="2"/>
      <c r="I9" s="2"/>
      <c r="J9" s="39">
        <f t="shared" si="0"/>
        <v>0</v>
      </c>
      <c r="K9" s="37">
        <f t="shared" si="0"/>
        <v>11396.2</v>
      </c>
    </row>
    <row r="10" spans="6:11">
      <c r="F10" s="37"/>
      <c r="G10" s="2"/>
      <c r="H10" s="2"/>
      <c r="I10" s="2"/>
      <c r="J10" s="37"/>
      <c r="K10" s="37"/>
    </row>
    <row r="11" spans="6:11">
      <c r="F11" s="37"/>
      <c r="I11" s="1" t="s">
        <v>13</v>
      </c>
      <c r="K11" s="37"/>
    </row>
    <row r="12" spans="8:10">
      <c r="H12" s="2" t="s">
        <v>17</v>
      </c>
      <c r="J12" s="40" t="s">
        <v>18</v>
      </c>
    </row>
    <row r="13" spans="11:11">
      <c r="K13" s="40" t="s">
        <v>19</v>
      </c>
    </row>
    <row r="14" spans="7:11">
      <c r="G14" s="2" t="s">
        <v>20</v>
      </c>
      <c r="I14" s="41">
        <v>1000</v>
      </c>
      <c r="J14" s="42">
        <v>1</v>
      </c>
      <c r="K14" s="43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1">
        <v>500</v>
      </c>
      <c r="J15" s="42">
        <v>20</v>
      </c>
      <c r="K15" s="43">
        <f t="shared" si="1"/>
        <v>1000</v>
      </c>
    </row>
    <row r="16" spans="1:11">
      <c r="A16" s="2"/>
      <c r="G16" s="2"/>
      <c r="I16" s="41">
        <v>200</v>
      </c>
      <c r="J16" s="42"/>
      <c r="K16" s="43">
        <f t="shared" si="1"/>
        <v>10000</v>
      </c>
    </row>
    <row r="17" spans="1:11">
      <c r="A17" s="2"/>
      <c r="G17" s="2" t="s">
        <v>23</v>
      </c>
      <c r="I17" s="41">
        <v>100</v>
      </c>
      <c r="J17" s="42">
        <v>3</v>
      </c>
      <c r="K17" s="43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1">
        <v>50</v>
      </c>
      <c r="J18" s="42">
        <v>1</v>
      </c>
      <c r="K18" s="43">
        <f t="shared" si="1"/>
        <v>300</v>
      </c>
    </row>
    <row r="19" spans="1:11">
      <c r="A19" s="1" t="s">
        <v>27</v>
      </c>
      <c r="D19" s="1" t="s">
        <v>28</v>
      </c>
      <c r="I19" s="41">
        <v>20</v>
      </c>
      <c r="J19" s="42"/>
      <c r="K19" s="43">
        <f t="shared" si="1"/>
        <v>50</v>
      </c>
    </row>
    <row r="20" spans="9:11">
      <c r="I20" s="41">
        <v>10</v>
      </c>
      <c r="J20" s="42">
        <v>4</v>
      </c>
      <c r="K20" s="43">
        <f t="shared" si="1"/>
        <v>0</v>
      </c>
    </row>
    <row r="21" spans="9:11">
      <c r="I21" s="41">
        <v>5</v>
      </c>
      <c r="J21" s="42">
        <v>1</v>
      </c>
      <c r="K21" s="43">
        <f t="shared" si="1"/>
        <v>40</v>
      </c>
    </row>
    <row r="22" spans="9:11">
      <c r="I22" s="41">
        <v>1</v>
      </c>
      <c r="J22" s="42">
        <v>1</v>
      </c>
      <c r="K22" s="43">
        <f t="shared" si="1"/>
        <v>5</v>
      </c>
    </row>
    <row r="23" spans="9:11">
      <c r="I23" s="41">
        <v>0.1</v>
      </c>
      <c r="J23" s="42">
        <v>2</v>
      </c>
      <c r="K23" s="43">
        <f t="shared" si="1"/>
        <v>1</v>
      </c>
    </row>
    <row r="24" spans="9:11">
      <c r="I24" s="44">
        <v>0.01</v>
      </c>
      <c r="J24" s="42"/>
      <c r="K24" s="43">
        <f t="shared" si="1"/>
        <v>0.2</v>
      </c>
    </row>
    <row r="25" spans="9:11">
      <c r="I25" s="2" t="s">
        <v>29</v>
      </c>
      <c r="K25" s="43">
        <f t="shared" si="1"/>
        <v>0</v>
      </c>
    </row>
    <row r="26" spans="9:11">
      <c r="I26" s="2" t="s">
        <v>30</v>
      </c>
      <c r="K26" s="45">
        <f>SUM(K14:K25)</f>
        <v>11396.2</v>
      </c>
    </row>
    <row r="27" spans="11:11">
      <c r="K27" s="46">
        <f>J9</f>
        <v>0</v>
      </c>
    </row>
    <row r="28" ht="9.75" spans="11:11">
      <c r="K28" s="47">
        <f>SUM(K26:K27)</f>
        <v>11396.2</v>
      </c>
    </row>
    <row r="29" ht="9.75"/>
    <row r="36" s="1" customFormat="1" spans="1:1">
      <c r="A36" s="2" t="s">
        <v>0</v>
      </c>
    </row>
    <row r="37" s="1" customFormat="1" spans="1:1">
      <c r="A37" s="2" t="s">
        <v>1</v>
      </c>
    </row>
    <row r="39" s="1" customFormat="1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="1" customFormat="1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spans="1:13">
      <c r="A42" s="14">
        <v>45869</v>
      </c>
      <c r="B42" s="15">
        <v>21372</v>
      </c>
      <c r="C42" s="16" t="s">
        <v>146</v>
      </c>
      <c r="D42" s="17" t="s">
        <v>16</v>
      </c>
      <c r="E42" s="15">
        <v>60235</v>
      </c>
      <c r="F42" s="36">
        <v>64947.13</v>
      </c>
      <c r="G42" s="19"/>
      <c r="H42" s="19"/>
      <c r="I42" s="14"/>
      <c r="J42" s="36">
        <v>0</v>
      </c>
      <c r="K42" s="25">
        <f t="shared" ref="K42:K48" si="2">F42+J42</f>
        <v>64947.13</v>
      </c>
      <c r="L42" s="14">
        <v>45868</v>
      </c>
      <c r="M42" s="49" t="s">
        <v>147</v>
      </c>
    </row>
    <row r="43" s="1" customFormat="1" spans="1:13">
      <c r="A43" s="14">
        <v>45869</v>
      </c>
      <c r="B43" s="15">
        <v>21373</v>
      </c>
      <c r="C43" s="16" t="s">
        <v>62</v>
      </c>
      <c r="D43" s="17" t="s">
        <v>16</v>
      </c>
      <c r="E43" s="15">
        <v>59170</v>
      </c>
      <c r="F43" s="36">
        <v>60500</v>
      </c>
      <c r="G43" s="19"/>
      <c r="H43" s="19"/>
      <c r="I43" s="14"/>
      <c r="J43" s="36">
        <v>0</v>
      </c>
      <c r="K43" s="25">
        <f t="shared" si="2"/>
        <v>60500</v>
      </c>
      <c r="L43" s="14">
        <v>45869</v>
      </c>
      <c r="M43" s="49"/>
    </row>
    <row r="44" s="1" customFormat="1" spans="1:13">
      <c r="A44" s="14">
        <v>45869</v>
      </c>
      <c r="B44" s="15">
        <v>21374</v>
      </c>
      <c r="C44" s="16" t="s">
        <v>148</v>
      </c>
      <c r="D44" s="17" t="s">
        <v>16</v>
      </c>
      <c r="E44" s="15">
        <v>59168</v>
      </c>
      <c r="F44" s="36">
        <v>24300</v>
      </c>
      <c r="G44" s="19"/>
      <c r="H44" s="19"/>
      <c r="I44" s="14"/>
      <c r="J44" s="36">
        <v>0</v>
      </c>
      <c r="K44" s="25">
        <f t="shared" si="2"/>
        <v>24300</v>
      </c>
      <c r="L44" s="14">
        <v>45869</v>
      </c>
      <c r="M44" s="49"/>
    </row>
    <row r="45" s="1" customFormat="1" spans="1:13">
      <c r="A45" s="14">
        <v>45869</v>
      </c>
      <c r="B45" s="15">
        <v>21374</v>
      </c>
      <c r="C45" s="16" t="s">
        <v>148</v>
      </c>
      <c r="D45" s="17" t="s">
        <v>85</v>
      </c>
      <c r="E45" s="15">
        <v>60251</v>
      </c>
      <c r="F45" s="36">
        <v>25700</v>
      </c>
      <c r="G45" s="19"/>
      <c r="H45" s="19"/>
      <c r="I45" s="14"/>
      <c r="J45" s="36">
        <v>0</v>
      </c>
      <c r="K45" s="25">
        <f t="shared" si="2"/>
        <v>25700</v>
      </c>
      <c r="L45" s="14">
        <v>45869</v>
      </c>
      <c r="M45" s="49"/>
    </row>
    <row r="46" s="1" customFormat="1" spans="1:13">
      <c r="A46" s="14">
        <v>45869</v>
      </c>
      <c r="B46" s="15">
        <v>21375</v>
      </c>
      <c r="C46" s="16" t="s">
        <v>149</v>
      </c>
      <c r="D46" s="17" t="s">
        <v>16</v>
      </c>
      <c r="E46" s="15">
        <v>60294</v>
      </c>
      <c r="F46" s="36"/>
      <c r="G46" s="19"/>
      <c r="H46" s="19"/>
      <c r="I46" s="14"/>
      <c r="J46" s="36">
        <v>8642.14</v>
      </c>
      <c r="K46" s="25">
        <f t="shared" si="2"/>
        <v>8642.14</v>
      </c>
      <c r="L46" s="14">
        <v>45868</v>
      </c>
      <c r="M46" s="49" t="s">
        <v>150</v>
      </c>
    </row>
    <row r="47" s="1" customFormat="1" spans="1:13">
      <c r="A47" s="14">
        <v>45869</v>
      </c>
      <c r="B47" s="15">
        <v>21376</v>
      </c>
      <c r="C47" s="16" t="s">
        <v>151</v>
      </c>
      <c r="D47" s="17" t="s">
        <v>16</v>
      </c>
      <c r="E47" s="15">
        <v>60296</v>
      </c>
      <c r="F47" s="36"/>
      <c r="G47" s="19"/>
      <c r="H47" s="19"/>
      <c r="I47" s="14"/>
      <c r="J47" s="36">
        <v>244895.06</v>
      </c>
      <c r="K47" s="25">
        <f t="shared" si="2"/>
        <v>244895.06</v>
      </c>
      <c r="L47" s="14">
        <v>45869</v>
      </c>
      <c r="M47" s="49" t="s">
        <v>152</v>
      </c>
    </row>
    <row r="48" s="1" customFormat="1" spans="1:13">
      <c r="A48" s="14">
        <v>45869</v>
      </c>
      <c r="B48" s="15">
        <v>21377</v>
      </c>
      <c r="C48" s="16" t="s">
        <v>153</v>
      </c>
      <c r="D48" s="17" t="s">
        <v>34</v>
      </c>
      <c r="E48" s="15">
        <v>60295</v>
      </c>
      <c r="F48" s="36">
        <v>31932.2</v>
      </c>
      <c r="G48" s="19"/>
      <c r="H48" s="19"/>
      <c r="I48" s="14"/>
      <c r="J48" s="36">
        <v>0</v>
      </c>
      <c r="K48" s="25">
        <f t="shared" si="2"/>
        <v>31932.2</v>
      </c>
      <c r="L48" s="14">
        <v>45869</v>
      </c>
      <c r="M48" s="49"/>
    </row>
    <row r="49" s="1" customFormat="1" spans="1:13">
      <c r="A49" s="14">
        <v>45869</v>
      </c>
      <c r="B49" s="15">
        <v>21378</v>
      </c>
      <c r="C49" s="16" t="s">
        <v>154</v>
      </c>
      <c r="D49" s="17" t="s">
        <v>16</v>
      </c>
      <c r="E49" s="15">
        <v>60293</v>
      </c>
      <c r="F49" s="36">
        <v>55072.4</v>
      </c>
      <c r="G49" s="19"/>
      <c r="H49" s="19"/>
      <c r="I49" s="14"/>
      <c r="J49" s="36">
        <v>0</v>
      </c>
      <c r="K49" s="25">
        <f>F49+J49</f>
        <v>55072.4</v>
      </c>
      <c r="L49" s="14">
        <v>45868</v>
      </c>
      <c r="M49" s="2"/>
    </row>
    <row r="50" s="1" customFormat="1" spans="6:11">
      <c r="F50" s="37">
        <f>SUM(F42:F49)</f>
        <v>262451.73</v>
      </c>
      <c r="G50" s="2"/>
      <c r="H50" s="2"/>
      <c r="I50" s="2"/>
      <c r="J50" s="39">
        <f>SUM(J42:J49)</f>
        <v>253537.2</v>
      </c>
      <c r="K50" s="37">
        <f>SUM(K42:K49)</f>
        <v>515988.93</v>
      </c>
    </row>
    <row r="51" s="1" customFormat="1" spans="6:11">
      <c r="F51" s="37"/>
      <c r="G51" s="2"/>
      <c r="H51" s="2"/>
      <c r="I51" s="2"/>
      <c r="J51" s="37"/>
      <c r="K51" s="37"/>
    </row>
    <row r="52" s="1" customFormat="1" spans="6:6">
      <c r="F52" s="37"/>
    </row>
    <row r="56" s="1" customFormat="1" spans="1:4">
      <c r="A56" s="2" t="s">
        <v>21</v>
      </c>
      <c r="D56" s="2" t="s">
        <v>22</v>
      </c>
    </row>
    <row r="57" s="1" customFormat="1" spans="1:1">
      <c r="A57" s="2"/>
    </row>
    <row r="58" s="1" customFormat="1" spans="1:1">
      <c r="A58" s="2"/>
    </row>
    <row r="59" s="1" customFormat="1" spans="1:4">
      <c r="A59" s="2" t="s">
        <v>24</v>
      </c>
      <c r="D59" s="2" t="s">
        <v>25</v>
      </c>
    </row>
    <row r="60" s="1" customFormat="1" spans="1:4">
      <c r="A60" s="1" t="s">
        <v>27</v>
      </c>
      <c r="D60" s="1" t="s">
        <v>28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zoomScale="130" zoomScaleNormal="130" workbookViewId="0">
      <selection activeCell="F24" sqref="F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8761904761905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8666666666667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38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45868</v>
      </c>
      <c r="B7" s="15">
        <v>20622</v>
      </c>
      <c r="C7" s="16" t="s">
        <v>155</v>
      </c>
      <c r="D7" s="17" t="s">
        <v>16</v>
      </c>
      <c r="E7" s="15">
        <v>60200</v>
      </c>
      <c r="F7" s="36"/>
      <c r="G7" s="19" t="s">
        <v>79</v>
      </c>
      <c r="H7" s="19">
        <v>154214</v>
      </c>
      <c r="I7" s="14">
        <v>45859</v>
      </c>
      <c r="J7" s="36">
        <v>16164.38</v>
      </c>
      <c r="K7" s="25">
        <f t="shared" ref="K7:K9" si="0">F7+J7</f>
        <v>16164.38</v>
      </c>
      <c r="L7" s="14">
        <v>45869</v>
      </c>
      <c r="M7" s="2" t="s">
        <v>156</v>
      </c>
    </row>
    <row r="8" spans="1:13">
      <c r="A8" s="14">
        <v>45868</v>
      </c>
      <c r="B8" s="15">
        <v>20622</v>
      </c>
      <c r="C8" s="16" t="s">
        <v>155</v>
      </c>
      <c r="D8" s="17" t="s">
        <v>16</v>
      </c>
      <c r="E8" s="15">
        <v>60212</v>
      </c>
      <c r="F8" s="36"/>
      <c r="G8" s="19" t="s">
        <v>79</v>
      </c>
      <c r="H8" s="19">
        <v>154214</v>
      </c>
      <c r="I8" s="14">
        <v>45859</v>
      </c>
      <c r="J8" s="36">
        <v>16164.37</v>
      </c>
      <c r="K8" s="25">
        <f t="shared" si="0"/>
        <v>16164.37</v>
      </c>
      <c r="L8" s="14">
        <v>45869</v>
      </c>
      <c r="M8" s="2" t="s">
        <v>157</v>
      </c>
    </row>
    <row r="9" spans="1:13">
      <c r="A9" s="14">
        <v>45868</v>
      </c>
      <c r="B9" s="15">
        <v>20624</v>
      </c>
      <c r="C9" s="16" t="s">
        <v>158</v>
      </c>
      <c r="D9" s="17" t="s">
        <v>34</v>
      </c>
      <c r="E9" s="15">
        <v>60223</v>
      </c>
      <c r="F9" s="36"/>
      <c r="G9" s="19" t="s">
        <v>35</v>
      </c>
      <c r="H9" s="19">
        <v>153495664</v>
      </c>
      <c r="I9" s="14">
        <v>45856</v>
      </c>
      <c r="J9" s="36">
        <v>111733.99</v>
      </c>
      <c r="K9" s="25">
        <f t="shared" si="0"/>
        <v>111733.99</v>
      </c>
      <c r="L9" s="14">
        <v>45869</v>
      </c>
      <c r="M9" s="2" t="s">
        <v>159</v>
      </c>
    </row>
    <row r="10" spans="6:11">
      <c r="F10" s="37">
        <f>SUM(F7:F9)</f>
        <v>0</v>
      </c>
      <c r="G10" s="2"/>
      <c r="H10" s="2"/>
      <c r="I10" s="2"/>
      <c r="J10" s="39">
        <f>SUM(J7:J9)</f>
        <v>144062.74</v>
      </c>
      <c r="K10" s="37">
        <f>SUM(K7:K9)</f>
        <v>144062.74</v>
      </c>
    </row>
    <row r="11" spans="6:11">
      <c r="F11" s="37"/>
      <c r="G11" s="2"/>
      <c r="H11" s="2"/>
      <c r="I11" s="2"/>
      <c r="J11" s="37"/>
      <c r="K11" s="37"/>
    </row>
    <row r="12" spans="6:11">
      <c r="F12" s="37"/>
      <c r="I12" s="1" t="s">
        <v>13</v>
      </c>
      <c r="K12" s="37"/>
    </row>
    <row r="13" spans="8:10">
      <c r="H13" s="2" t="s">
        <v>17</v>
      </c>
      <c r="J13" s="40" t="s">
        <v>18</v>
      </c>
    </row>
    <row r="14" spans="11:11">
      <c r="K14" s="40" t="s">
        <v>19</v>
      </c>
    </row>
    <row r="15" spans="7:11">
      <c r="G15" s="2" t="s">
        <v>20</v>
      </c>
      <c r="I15" s="41">
        <v>1000</v>
      </c>
      <c r="J15" s="42"/>
      <c r="K15" s="43">
        <f t="shared" ref="K15:K26" si="1">J14*I14</f>
        <v>0</v>
      </c>
    </row>
    <row r="16" spans="1:11">
      <c r="A16" s="2" t="s">
        <v>21</v>
      </c>
      <c r="D16" s="2" t="s">
        <v>22</v>
      </c>
      <c r="G16" s="2"/>
      <c r="I16" s="41">
        <v>500</v>
      </c>
      <c r="J16" s="42"/>
      <c r="K16" s="43">
        <f t="shared" si="1"/>
        <v>0</v>
      </c>
    </row>
    <row r="17" spans="1:11">
      <c r="A17" s="2"/>
      <c r="G17" s="2"/>
      <c r="I17" s="41">
        <v>200</v>
      </c>
      <c r="J17" s="42"/>
      <c r="K17" s="43">
        <f t="shared" si="1"/>
        <v>0</v>
      </c>
    </row>
    <row r="18" spans="1:11">
      <c r="A18" s="2"/>
      <c r="G18" s="2" t="s">
        <v>23</v>
      </c>
      <c r="I18" s="41">
        <v>100</v>
      </c>
      <c r="J18" s="42"/>
      <c r="K18" s="43">
        <f t="shared" si="1"/>
        <v>0</v>
      </c>
    </row>
    <row r="19" spans="1:11">
      <c r="A19" s="2" t="s">
        <v>24</v>
      </c>
      <c r="D19" s="2" t="s">
        <v>25</v>
      </c>
      <c r="G19" s="1" t="s">
        <v>26</v>
      </c>
      <c r="I19" s="41">
        <v>50</v>
      </c>
      <c r="J19" s="42"/>
      <c r="K19" s="43">
        <f t="shared" si="1"/>
        <v>0</v>
      </c>
    </row>
    <row r="20" spans="1:11">
      <c r="A20" s="1" t="s">
        <v>27</v>
      </c>
      <c r="D20" s="1" t="s">
        <v>28</v>
      </c>
      <c r="I20" s="41">
        <v>20</v>
      </c>
      <c r="J20" s="42"/>
      <c r="K20" s="43">
        <f t="shared" si="1"/>
        <v>0</v>
      </c>
    </row>
    <row r="21" spans="9:11">
      <c r="I21" s="41">
        <v>10</v>
      </c>
      <c r="J21" s="42"/>
      <c r="K21" s="43">
        <f t="shared" si="1"/>
        <v>0</v>
      </c>
    </row>
    <row r="22" spans="9:11">
      <c r="I22" s="41">
        <v>5</v>
      </c>
      <c r="J22" s="42"/>
      <c r="K22" s="43">
        <f t="shared" si="1"/>
        <v>0</v>
      </c>
    </row>
    <row r="23" spans="9:11">
      <c r="I23" s="41">
        <v>1</v>
      </c>
      <c r="J23" s="42"/>
      <c r="K23" s="43">
        <f t="shared" si="1"/>
        <v>0</v>
      </c>
    </row>
    <row r="24" spans="9:11">
      <c r="I24" s="41">
        <v>0.1</v>
      </c>
      <c r="J24" s="42"/>
      <c r="K24" s="43">
        <f t="shared" si="1"/>
        <v>0</v>
      </c>
    </row>
    <row r="25" spans="9:11">
      <c r="I25" s="44">
        <v>0.01</v>
      </c>
      <c r="J25" s="42"/>
      <c r="K25" s="43">
        <f t="shared" si="1"/>
        <v>0</v>
      </c>
    </row>
    <row r="26" spans="9:11">
      <c r="I26" s="2" t="s">
        <v>29</v>
      </c>
      <c r="K26" s="43">
        <f t="shared" si="1"/>
        <v>0</v>
      </c>
    </row>
    <row r="27" spans="9:11">
      <c r="I27" s="2" t="s">
        <v>30</v>
      </c>
      <c r="K27" s="45">
        <f>SUM(K15:K26)</f>
        <v>0</v>
      </c>
    </row>
    <row r="28" spans="11:11">
      <c r="K28" s="46">
        <f>J10</f>
        <v>144062.74</v>
      </c>
    </row>
    <row r="29" ht="9.75" spans="11:11">
      <c r="K29" s="47">
        <f>SUM(K27:K28)</f>
        <v>144062.74</v>
      </c>
    </row>
    <row r="30" ht="9.75"/>
    <row r="37" s="1" customFormat="1" spans="1:1">
      <c r="A37" s="2" t="s">
        <v>0</v>
      </c>
    </row>
    <row r="38" s="1" customFormat="1" spans="1:1">
      <c r="A38" s="2" t="s">
        <v>1</v>
      </c>
    </row>
    <row r="40" s="1" customFormat="1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2">
      <c r="A43" s="14">
        <v>45869</v>
      </c>
      <c r="B43" s="15" t="s">
        <v>160</v>
      </c>
      <c r="C43" s="16" t="s">
        <v>87</v>
      </c>
      <c r="D43" s="17" t="s">
        <v>16</v>
      </c>
      <c r="E43" s="38" t="s">
        <v>161</v>
      </c>
      <c r="F43" s="36"/>
      <c r="G43" s="19" t="s">
        <v>91</v>
      </c>
      <c r="H43" s="19">
        <v>261966</v>
      </c>
      <c r="I43" s="14">
        <v>45869</v>
      </c>
      <c r="J43" s="36">
        <v>17000</v>
      </c>
      <c r="K43" s="25">
        <f t="shared" ref="K43:K48" si="2">J43+F43</f>
        <v>17000</v>
      </c>
      <c r="L43" s="14">
        <v>45869</v>
      </c>
    </row>
    <row r="44" s="1" customFormat="1" spans="1:12">
      <c r="A44" s="14">
        <v>45869</v>
      </c>
      <c r="B44" s="15" t="s">
        <v>160</v>
      </c>
      <c r="C44" s="16" t="s">
        <v>87</v>
      </c>
      <c r="D44" s="17" t="s">
        <v>16</v>
      </c>
      <c r="E44" s="38" t="s">
        <v>162</v>
      </c>
      <c r="F44" s="36"/>
      <c r="G44" s="19" t="s">
        <v>91</v>
      </c>
      <c r="H44" s="19">
        <v>261966</v>
      </c>
      <c r="I44" s="14">
        <v>45869</v>
      </c>
      <c r="J44" s="36">
        <v>22955</v>
      </c>
      <c r="K44" s="25">
        <f t="shared" si="2"/>
        <v>22955</v>
      </c>
      <c r="L44" s="14">
        <v>45869</v>
      </c>
    </row>
    <row r="45" s="1" customFormat="1" spans="1:12">
      <c r="A45" s="14">
        <v>45869</v>
      </c>
      <c r="B45" s="15" t="s">
        <v>160</v>
      </c>
      <c r="C45" s="16" t="s">
        <v>87</v>
      </c>
      <c r="D45" s="17" t="s">
        <v>16</v>
      </c>
      <c r="E45" s="38" t="s">
        <v>163</v>
      </c>
      <c r="F45" s="36"/>
      <c r="G45" s="19" t="s">
        <v>91</v>
      </c>
      <c r="H45" s="19">
        <v>261966</v>
      </c>
      <c r="I45" s="14">
        <v>45869</v>
      </c>
      <c r="J45" s="36">
        <v>14000</v>
      </c>
      <c r="K45" s="25">
        <f t="shared" si="2"/>
        <v>14000</v>
      </c>
      <c r="L45" s="14">
        <v>45869</v>
      </c>
    </row>
    <row r="46" s="1" customFormat="1" spans="1:12">
      <c r="A46" s="14">
        <v>45869</v>
      </c>
      <c r="B46" s="15" t="s">
        <v>160</v>
      </c>
      <c r="C46" s="16" t="s">
        <v>87</v>
      </c>
      <c r="D46" s="17" t="s">
        <v>16</v>
      </c>
      <c r="E46" s="38" t="s">
        <v>164</v>
      </c>
      <c r="F46" s="36"/>
      <c r="G46" s="19" t="s">
        <v>91</v>
      </c>
      <c r="H46" s="19">
        <v>261966</v>
      </c>
      <c r="I46" s="14">
        <v>45869</v>
      </c>
      <c r="J46" s="36">
        <v>42000</v>
      </c>
      <c r="K46" s="25">
        <f t="shared" si="2"/>
        <v>42000</v>
      </c>
      <c r="L46" s="14">
        <v>45869</v>
      </c>
    </row>
    <row r="47" s="1" customFormat="1" spans="1:12">
      <c r="A47" s="14">
        <v>45869</v>
      </c>
      <c r="B47" s="15" t="s">
        <v>160</v>
      </c>
      <c r="C47" s="16" t="s">
        <v>87</v>
      </c>
      <c r="D47" s="17" t="s">
        <v>16</v>
      </c>
      <c r="E47" s="38" t="s">
        <v>165</v>
      </c>
      <c r="F47" s="36"/>
      <c r="G47" s="19" t="s">
        <v>91</v>
      </c>
      <c r="H47" s="19">
        <v>261966</v>
      </c>
      <c r="I47" s="14">
        <v>45869</v>
      </c>
      <c r="J47" s="36">
        <v>14000</v>
      </c>
      <c r="K47" s="25">
        <f t="shared" si="2"/>
        <v>14000</v>
      </c>
      <c r="L47" s="14">
        <v>45869</v>
      </c>
    </row>
    <row r="48" s="1" customFormat="1" spans="1:12">
      <c r="A48" s="14">
        <v>45869</v>
      </c>
      <c r="B48" s="15" t="s">
        <v>160</v>
      </c>
      <c r="C48" s="16" t="s">
        <v>87</v>
      </c>
      <c r="D48" s="17" t="s">
        <v>16</v>
      </c>
      <c r="E48" s="38" t="s">
        <v>166</v>
      </c>
      <c r="F48" s="36"/>
      <c r="G48" s="19" t="s">
        <v>91</v>
      </c>
      <c r="H48" s="19">
        <v>261966</v>
      </c>
      <c r="I48" s="14">
        <v>45869</v>
      </c>
      <c r="J48" s="36">
        <v>42704</v>
      </c>
      <c r="K48" s="25">
        <f t="shared" si="2"/>
        <v>42704</v>
      </c>
      <c r="L48" s="14">
        <v>45869</v>
      </c>
    </row>
    <row r="49" s="1" customFormat="1" spans="6:11">
      <c r="F49" s="37">
        <f>SUM(F40:F48)</f>
        <v>0</v>
      </c>
      <c r="G49" s="2"/>
      <c r="H49" s="2"/>
      <c r="I49" s="2"/>
      <c r="J49" s="37">
        <f>SUM(J43:J48)</f>
        <v>152659</v>
      </c>
      <c r="K49" s="37">
        <f>SUM(K43:K48)</f>
        <v>152659</v>
      </c>
    </row>
    <row r="50" s="1" customFormat="1" spans="9:9">
      <c r="I50" s="1" t="s">
        <v>13</v>
      </c>
    </row>
    <row r="51" s="1" customFormat="1" spans="8:11">
      <c r="H51" s="2" t="s">
        <v>17</v>
      </c>
      <c r="J51" s="40" t="s">
        <v>18</v>
      </c>
      <c r="K51" s="40" t="s">
        <v>19</v>
      </c>
    </row>
    <row r="52" s="1" customFormat="1" spans="11:11">
      <c r="K52" s="2"/>
    </row>
    <row r="53" s="1" customFormat="1" spans="1:11">
      <c r="A53" s="2" t="s">
        <v>21</v>
      </c>
      <c r="D53" s="2" t="s">
        <v>22</v>
      </c>
      <c r="G53" s="2" t="s">
        <v>20</v>
      </c>
      <c r="I53" s="41">
        <v>1000</v>
      </c>
      <c r="J53" s="42"/>
      <c r="K53" s="43">
        <f t="shared" ref="K53:K63" si="3">J53*I53</f>
        <v>0</v>
      </c>
    </row>
    <row r="54" s="1" customFormat="1" spans="1:11">
      <c r="A54" s="2"/>
      <c r="G54" s="2"/>
      <c r="I54" s="41">
        <v>500</v>
      </c>
      <c r="J54" s="42"/>
      <c r="K54" s="43">
        <f t="shared" si="3"/>
        <v>0</v>
      </c>
    </row>
    <row r="55" s="1" customFormat="1" spans="1:11">
      <c r="A55" s="2"/>
      <c r="G55" s="2"/>
      <c r="I55" s="41">
        <v>200</v>
      </c>
      <c r="J55" s="42"/>
      <c r="K55" s="43">
        <f t="shared" si="3"/>
        <v>0</v>
      </c>
    </row>
    <row r="56" s="1" customFormat="1" spans="1:11">
      <c r="A56" s="2" t="s">
        <v>24</v>
      </c>
      <c r="D56" s="2" t="s">
        <v>25</v>
      </c>
      <c r="G56" s="2" t="s">
        <v>23</v>
      </c>
      <c r="I56" s="41">
        <v>100</v>
      </c>
      <c r="J56" s="42"/>
      <c r="K56" s="43">
        <f t="shared" si="3"/>
        <v>0</v>
      </c>
    </row>
    <row r="57" s="1" customFormat="1" spans="1:11">
      <c r="A57" s="1" t="s">
        <v>27</v>
      </c>
      <c r="D57" s="1" t="s">
        <v>28</v>
      </c>
      <c r="G57" s="1" t="s">
        <v>26</v>
      </c>
      <c r="I57" s="41">
        <v>50</v>
      </c>
      <c r="J57" s="42"/>
      <c r="K57" s="43">
        <f t="shared" si="3"/>
        <v>0</v>
      </c>
    </row>
    <row r="58" s="1" customFormat="1" spans="9:11">
      <c r="I58" s="41">
        <v>20</v>
      </c>
      <c r="J58" s="42"/>
      <c r="K58" s="43">
        <f t="shared" si="3"/>
        <v>0</v>
      </c>
    </row>
    <row r="59" s="1" customFormat="1" spans="9:11">
      <c r="I59" s="41">
        <v>10</v>
      </c>
      <c r="J59" s="42"/>
      <c r="K59" s="43">
        <f t="shared" si="3"/>
        <v>0</v>
      </c>
    </row>
    <row r="60" s="1" customFormat="1" spans="9:11">
      <c r="I60" s="41">
        <v>5</v>
      </c>
      <c r="J60" s="42"/>
      <c r="K60" s="43">
        <f t="shared" si="3"/>
        <v>0</v>
      </c>
    </row>
    <row r="61" s="1" customFormat="1" spans="9:11">
      <c r="I61" s="41">
        <v>1</v>
      </c>
      <c r="J61" s="42"/>
      <c r="K61" s="43">
        <f t="shared" si="3"/>
        <v>0</v>
      </c>
    </row>
    <row r="62" s="1" customFormat="1" spans="9:11">
      <c r="I62" s="41">
        <v>0.25</v>
      </c>
      <c r="J62" s="42"/>
      <c r="K62" s="43">
        <f t="shared" si="3"/>
        <v>0</v>
      </c>
    </row>
    <row r="63" s="1" customFormat="1" spans="9:11">
      <c r="I63" s="44">
        <v>0.05</v>
      </c>
      <c r="J63" s="42"/>
      <c r="K63" s="43">
        <f t="shared" si="3"/>
        <v>0</v>
      </c>
    </row>
    <row r="64" s="1" customFormat="1" spans="9:11">
      <c r="I64" s="2" t="s">
        <v>29</v>
      </c>
      <c r="K64" s="48">
        <f>SUM(K53:K63)</f>
        <v>0</v>
      </c>
    </row>
    <row r="65" s="1" customFormat="1" spans="9:11">
      <c r="I65" s="2" t="s">
        <v>30</v>
      </c>
      <c r="K65" s="46">
        <f>K49</f>
        <v>152659</v>
      </c>
    </row>
    <row r="66" s="1" customFormat="1" ht="9.75" spans="11:11">
      <c r="K66" s="47">
        <f>SUM(K64:K65)</f>
        <v>152659</v>
      </c>
    </row>
    <row r="67" s="1" customFormat="1" ht="9.75"/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319"/>
  <sheetViews>
    <sheetView zoomScale="115" zoomScaleNormal="115" topLeftCell="A215" workbookViewId="0">
      <selection activeCell="G319" sqref="G319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167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45846</v>
      </c>
      <c r="B7" s="9">
        <v>21316</v>
      </c>
      <c r="C7" s="10" t="s">
        <v>168</v>
      </c>
      <c r="D7" s="11" t="s">
        <v>169</v>
      </c>
      <c r="E7" s="3">
        <v>263160</v>
      </c>
      <c r="F7" s="12"/>
      <c r="G7" s="13" t="s">
        <v>170</v>
      </c>
      <c r="H7" s="13"/>
      <c r="I7" s="24"/>
      <c r="J7" s="25">
        <v>197</v>
      </c>
      <c r="K7" s="26">
        <f t="shared" ref="K7:K11" si="0">J7</f>
        <v>197</v>
      </c>
      <c r="L7" s="8">
        <v>45845</v>
      </c>
    </row>
    <row r="8" spans="1:12">
      <c r="A8" s="14"/>
      <c r="B8" s="15"/>
      <c r="C8" s="16"/>
      <c r="D8" s="17" t="s">
        <v>171</v>
      </c>
      <c r="E8" s="7"/>
      <c r="F8" s="18"/>
      <c r="G8" s="19" t="s">
        <v>170</v>
      </c>
      <c r="H8" s="19"/>
      <c r="I8" s="27"/>
      <c r="J8" s="25">
        <v>-39.78</v>
      </c>
      <c r="K8" s="26">
        <f t="shared" si="0"/>
        <v>-39.78</v>
      </c>
      <c r="L8" s="14"/>
    </row>
    <row r="9" spans="1:12">
      <c r="A9" s="20" t="s">
        <v>172</v>
      </c>
      <c r="B9" s="21"/>
      <c r="C9" s="21"/>
      <c r="D9" s="21"/>
      <c r="E9" s="21"/>
      <c r="F9" s="21"/>
      <c r="G9" s="21"/>
      <c r="H9" s="21"/>
      <c r="I9" s="28"/>
      <c r="J9" s="29">
        <f>SUM(J7:J8)</f>
        <v>157.22</v>
      </c>
      <c r="K9" s="29">
        <f>SUM(K7:K8)</f>
        <v>157.22</v>
      </c>
      <c r="L9" s="14"/>
    </row>
    <row r="10" spans="1:12">
      <c r="A10" s="8">
        <v>45846</v>
      </c>
      <c r="B10" s="9">
        <v>21316</v>
      </c>
      <c r="C10" s="10" t="s">
        <v>173</v>
      </c>
      <c r="D10" s="11" t="s">
        <v>169</v>
      </c>
      <c r="E10" s="3">
        <v>263368</v>
      </c>
      <c r="F10" s="12"/>
      <c r="G10" s="13" t="s">
        <v>170</v>
      </c>
      <c r="H10" s="13"/>
      <c r="I10" s="24"/>
      <c r="J10" s="25">
        <v>1100</v>
      </c>
      <c r="K10" s="26">
        <f t="shared" ref="K10:K14" si="1">J10</f>
        <v>1100</v>
      </c>
      <c r="L10" s="8">
        <v>45845</v>
      </c>
    </row>
    <row r="11" spans="1:12">
      <c r="A11" s="14"/>
      <c r="B11" s="15"/>
      <c r="C11" s="16"/>
      <c r="D11" s="17" t="s">
        <v>171</v>
      </c>
      <c r="E11" s="7"/>
      <c r="F11" s="18"/>
      <c r="G11" s="19" t="s">
        <v>170</v>
      </c>
      <c r="H11" s="19"/>
      <c r="I11" s="27"/>
      <c r="J11" s="25">
        <v>-236.04</v>
      </c>
      <c r="K11" s="26">
        <f t="shared" si="1"/>
        <v>-236.04</v>
      </c>
      <c r="L11" s="14"/>
    </row>
    <row r="12" spans="1:12">
      <c r="A12" s="20" t="s">
        <v>172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863.96</v>
      </c>
      <c r="K12" s="29">
        <f>SUM(K10:K11)</f>
        <v>863.96</v>
      </c>
      <c r="L12" s="14"/>
    </row>
    <row r="13" spans="1:12">
      <c r="A13" s="8">
        <v>45846</v>
      </c>
      <c r="B13" s="9">
        <v>21316</v>
      </c>
      <c r="C13" s="10" t="s">
        <v>174</v>
      </c>
      <c r="D13" s="11" t="s">
        <v>169</v>
      </c>
      <c r="E13" s="3">
        <v>263541</v>
      </c>
      <c r="F13" s="12"/>
      <c r="G13" s="13" t="s">
        <v>170</v>
      </c>
      <c r="H13" s="13"/>
      <c r="I13" s="24"/>
      <c r="J13" s="25">
        <v>200</v>
      </c>
      <c r="K13" s="26">
        <f t="shared" si="1"/>
        <v>200</v>
      </c>
      <c r="L13" s="8">
        <v>45845</v>
      </c>
    </row>
    <row r="14" spans="1:12">
      <c r="A14" s="14"/>
      <c r="B14" s="15"/>
      <c r="C14" s="16"/>
      <c r="D14" s="17" t="s">
        <v>171</v>
      </c>
      <c r="E14" s="7"/>
      <c r="F14" s="18"/>
      <c r="G14" s="19" t="s">
        <v>170</v>
      </c>
      <c r="H14" s="19"/>
      <c r="I14" s="27"/>
      <c r="J14" s="25">
        <v>-48.4</v>
      </c>
      <c r="K14" s="26">
        <f t="shared" si="1"/>
        <v>-48.4</v>
      </c>
      <c r="L14" s="14"/>
    </row>
    <row r="15" spans="1:12">
      <c r="A15" s="20" t="s">
        <v>172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151.6</v>
      </c>
      <c r="K15" s="29">
        <f>SUM(K13:K14)</f>
        <v>151.6</v>
      </c>
      <c r="L15" s="14"/>
    </row>
    <row r="16" spans="1:12">
      <c r="A16" s="8">
        <v>45846</v>
      </c>
      <c r="B16" s="9">
        <v>21316</v>
      </c>
      <c r="C16" s="10" t="s">
        <v>175</v>
      </c>
      <c r="D16" s="11" t="s">
        <v>169</v>
      </c>
      <c r="E16" s="3">
        <v>263367</v>
      </c>
      <c r="F16" s="12"/>
      <c r="G16" s="13" t="s">
        <v>170</v>
      </c>
      <c r="H16" s="13"/>
      <c r="I16" s="24"/>
      <c r="J16" s="25">
        <v>1100</v>
      </c>
      <c r="K16" s="26">
        <f t="shared" ref="K16:K20" si="2">J16</f>
        <v>1100</v>
      </c>
      <c r="L16" s="8">
        <v>45845</v>
      </c>
    </row>
    <row r="17" spans="1:12">
      <c r="A17" s="14"/>
      <c r="B17" s="15"/>
      <c r="C17" s="16"/>
      <c r="D17" s="17" t="s">
        <v>171</v>
      </c>
      <c r="E17" s="7"/>
      <c r="F17" s="18"/>
      <c r="G17" s="19" t="s">
        <v>170</v>
      </c>
      <c r="H17" s="19"/>
      <c r="I17" s="27"/>
      <c r="J17" s="25">
        <v>-236.04</v>
      </c>
      <c r="K17" s="26">
        <f t="shared" si="2"/>
        <v>-236.04</v>
      </c>
      <c r="L17" s="14"/>
    </row>
    <row r="18" spans="1:12">
      <c r="A18" s="20" t="s">
        <v>172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863.96</v>
      </c>
      <c r="K18" s="29">
        <f>SUM(K16:K17)</f>
        <v>863.96</v>
      </c>
      <c r="L18" s="14"/>
    </row>
    <row r="19" spans="1:12">
      <c r="A19" s="8">
        <v>45846</v>
      </c>
      <c r="B19" s="9">
        <v>21316</v>
      </c>
      <c r="C19" s="10" t="s">
        <v>176</v>
      </c>
      <c r="D19" s="11" t="s">
        <v>169</v>
      </c>
      <c r="E19" s="3">
        <v>263737</v>
      </c>
      <c r="F19" s="12"/>
      <c r="G19" s="13" t="s">
        <v>170</v>
      </c>
      <c r="H19" s="13"/>
      <c r="I19" s="24"/>
      <c r="J19" s="25">
        <v>200</v>
      </c>
      <c r="K19" s="26">
        <f t="shared" si="2"/>
        <v>200</v>
      </c>
      <c r="L19" s="8">
        <v>45845</v>
      </c>
    </row>
    <row r="20" spans="1:12">
      <c r="A20" s="14"/>
      <c r="B20" s="15"/>
      <c r="C20" s="16"/>
      <c r="D20" s="17" t="s">
        <v>171</v>
      </c>
      <c r="E20" s="7"/>
      <c r="F20" s="18"/>
      <c r="G20" s="19" t="s">
        <v>170</v>
      </c>
      <c r="H20" s="19"/>
      <c r="I20" s="27"/>
      <c r="J20" s="25">
        <v>-39.99</v>
      </c>
      <c r="K20" s="26">
        <f t="shared" si="2"/>
        <v>-39.99</v>
      </c>
      <c r="L20" s="14"/>
    </row>
    <row r="21" spans="1:12">
      <c r="A21" s="20" t="s">
        <v>172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160.01</v>
      </c>
      <c r="K21" s="29">
        <f>SUM(K19:K20)</f>
        <v>160.01</v>
      </c>
      <c r="L21" s="14"/>
    </row>
    <row r="22" spans="1:12">
      <c r="A22" s="8">
        <v>45846</v>
      </c>
      <c r="B22" s="9">
        <v>21316</v>
      </c>
      <c r="C22" s="10" t="s">
        <v>177</v>
      </c>
      <c r="D22" s="11" t="s">
        <v>169</v>
      </c>
      <c r="E22" s="3">
        <v>263149</v>
      </c>
      <c r="F22" s="12"/>
      <c r="G22" s="13" t="s">
        <v>170</v>
      </c>
      <c r="H22" s="13"/>
      <c r="I22" s="24"/>
      <c r="J22" s="25">
        <v>394</v>
      </c>
      <c r="K22" s="26">
        <f t="shared" ref="K22:K26" si="3">J22</f>
        <v>394</v>
      </c>
      <c r="L22" s="8">
        <v>45845</v>
      </c>
    </row>
    <row r="23" spans="1:12">
      <c r="A23" s="14"/>
      <c r="B23" s="15"/>
      <c r="C23" s="16"/>
      <c r="D23" s="17" t="s">
        <v>171</v>
      </c>
      <c r="E23" s="7"/>
      <c r="F23" s="18"/>
      <c r="G23" s="19" t="s">
        <v>170</v>
      </c>
      <c r="H23" s="19"/>
      <c r="I23" s="27"/>
      <c r="J23" s="25">
        <v>-85.06</v>
      </c>
      <c r="K23" s="26">
        <f t="shared" si="3"/>
        <v>-85.06</v>
      </c>
      <c r="L23" s="14"/>
    </row>
    <row r="24" spans="1:12">
      <c r="A24" s="20" t="s">
        <v>172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308.94</v>
      </c>
      <c r="K24" s="29">
        <f>SUM(K22:K23)</f>
        <v>308.94</v>
      </c>
      <c r="L24" s="14"/>
    </row>
    <row r="25" spans="1:12">
      <c r="A25" s="8">
        <v>45846</v>
      </c>
      <c r="B25" s="9">
        <v>21316</v>
      </c>
      <c r="C25" s="10" t="s">
        <v>178</v>
      </c>
      <c r="D25" s="11" t="s">
        <v>169</v>
      </c>
      <c r="E25" s="3">
        <v>263152</v>
      </c>
      <c r="F25" s="12"/>
      <c r="G25" s="13" t="s">
        <v>170</v>
      </c>
      <c r="H25" s="13"/>
      <c r="I25" s="24"/>
      <c r="J25" s="25">
        <v>197</v>
      </c>
      <c r="K25" s="26">
        <f t="shared" si="3"/>
        <v>197</v>
      </c>
      <c r="L25" s="8">
        <v>45845</v>
      </c>
    </row>
    <row r="26" spans="1:12">
      <c r="A26" s="14"/>
      <c r="B26" s="15"/>
      <c r="C26" s="16"/>
      <c r="D26" s="17" t="s">
        <v>171</v>
      </c>
      <c r="E26" s="7"/>
      <c r="F26" s="18"/>
      <c r="G26" s="19" t="s">
        <v>170</v>
      </c>
      <c r="H26" s="19"/>
      <c r="I26" s="27"/>
      <c r="J26" s="25">
        <v>-42.95</v>
      </c>
      <c r="K26" s="26">
        <f t="shared" si="3"/>
        <v>-42.95</v>
      </c>
      <c r="L26" s="14"/>
    </row>
    <row r="27" spans="1:12">
      <c r="A27" s="20" t="s">
        <v>172</v>
      </c>
      <c r="B27" s="21"/>
      <c r="C27" s="21"/>
      <c r="D27" s="21"/>
      <c r="E27" s="21"/>
      <c r="F27" s="21"/>
      <c r="G27" s="21"/>
      <c r="H27" s="21"/>
      <c r="I27" s="28"/>
      <c r="J27" s="29">
        <f>SUM(J25:J26)</f>
        <v>154.05</v>
      </c>
      <c r="K27" s="29">
        <f>SUM(K25:K26)</f>
        <v>154.05</v>
      </c>
      <c r="L27" s="14"/>
    </row>
    <row r="28" spans="1:12">
      <c r="A28" s="8">
        <v>45846</v>
      </c>
      <c r="B28" s="9">
        <v>21316</v>
      </c>
      <c r="C28" s="10" t="s">
        <v>179</v>
      </c>
      <c r="D28" s="11" t="s">
        <v>169</v>
      </c>
      <c r="E28" s="3">
        <v>263156</v>
      </c>
      <c r="F28" s="12"/>
      <c r="G28" s="13" t="s">
        <v>170</v>
      </c>
      <c r="H28" s="13"/>
      <c r="I28" s="24"/>
      <c r="J28" s="25">
        <v>197</v>
      </c>
      <c r="K28" s="26">
        <f t="shared" ref="K28:K32" si="4">J28</f>
        <v>197</v>
      </c>
      <c r="L28" s="8">
        <v>45845</v>
      </c>
    </row>
    <row r="29" spans="1:12">
      <c r="A29" s="14"/>
      <c r="B29" s="15"/>
      <c r="C29" s="16"/>
      <c r="D29" s="17" t="s">
        <v>171</v>
      </c>
      <c r="E29" s="7"/>
      <c r="F29" s="18"/>
      <c r="G29" s="19" t="s">
        <v>170</v>
      </c>
      <c r="H29" s="19"/>
      <c r="I29" s="27"/>
      <c r="J29" s="25">
        <v>-39.37</v>
      </c>
      <c r="K29" s="26">
        <f t="shared" si="4"/>
        <v>-39.37</v>
      </c>
      <c r="L29" s="14"/>
    </row>
    <row r="30" spans="1:12">
      <c r="A30" s="20" t="s">
        <v>172</v>
      </c>
      <c r="B30" s="21"/>
      <c r="C30" s="21"/>
      <c r="D30" s="21"/>
      <c r="E30" s="21"/>
      <c r="F30" s="21"/>
      <c r="G30" s="21"/>
      <c r="H30" s="21"/>
      <c r="I30" s="28"/>
      <c r="J30" s="29">
        <f>SUM(J28:J29)</f>
        <v>157.63</v>
      </c>
      <c r="K30" s="29">
        <f>SUM(K28:K29)</f>
        <v>157.63</v>
      </c>
      <c r="L30" s="14"/>
    </row>
    <row r="31" spans="1:12">
      <c r="A31" s="8">
        <v>45846</v>
      </c>
      <c r="B31" s="9">
        <v>21316</v>
      </c>
      <c r="C31" s="10" t="s">
        <v>180</v>
      </c>
      <c r="D31" s="11" t="s">
        <v>169</v>
      </c>
      <c r="E31" s="3">
        <v>263167</v>
      </c>
      <c r="F31" s="12"/>
      <c r="G31" s="13" t="s">
        <v>170</v>
      </c>
      <c r="H31" s="13"/>
      <c r="I31" s="24"/>
      <c r="J31" s="25">
        <v>200</v>
      </c>
      <c r="K31" s="26">
        <f t="shared" si="4"/>
        <v>200</v>
      </c>
      <c r="L31" s="8">
        <v>45845</v>
      </c>
    </row>
    <row r="32" spans="1:12">
      <c r="A32" s="14"/>
      <c r="B32" s="15"/>
      <c r="C32" s="16"/>
      <c r="D32" s="17" t="s">
        <v>171</v>
      </c>
      <c r="E32" s="7"/>
      <c r="F32" s="18"/>
      <c r="G32" s="19" t="s">
        <v>170</v>
      </c>
      <c r="H32" s="19"/>
      <c r="I32" s="27"/>
      <c r="J32" s="25">
        <v>-39.99</v>
      </c>
      <c r="K32" s="26">
        <f t="shared" si="4"/>
        <v>-39.99</v>
      </c>
      <c r="L32" s="14"/>
    </row>
    <row r="33" spans="1:12">
      <c r="A33" s="20" t="s">
        <v>172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160.01</v>
      </c>
      <c r="K33" s="29">
        <f>SUM(K31:K32)</f>
        <v>160.01</v>
      </c>
      <c r="L33" s="14"/>
    </row>
    <row r="34" spans="1:12">
      <c r="A34" s="8">
        <v>45846</v>
      </c>
      <c r="B34" s="9">
        <v>21316</v>
      </c>
      <c r="C34" s="22" t="s">
        <v>181</v>
      </c>
      <c r="D34" s="11" t="s">
        <v>169</v>
      </c>
      <c r="E34" s="3"/>
      <c r="F34" s="12"/>
      <c r="G34" s="13" t="s">
        <v>170</v>
      </c>
      <c r="H34" s="13"/>
      <c r="I34" s="24"/>
      <c r="J34" s="25">
        <v>-152.62</v>
      </c>
      <c r="K34" s="26">
        <f t="shared" ref="K34:K38" si="5">J34</f>
        <v>-152.62</v>
      </c>
      <c r="L34" s="8">
        <v>45845</v>
      </c>
    </row>
    <row r="35" spans="1:12">
      <c r="A35" s="14"/>
      <c r="B35" s="15"/>
      <c r="C35" s="16"/>
      <c r="D35" s="17" t="s">
        <v>171</v>
      </c>
      <c r="E35" s="7"/>
      <c r="F35" s="18"/>
      <c r="G35" s="19" t="s">
        <v>170</v>
      </c>
      <c r="H35" s="19"/>
      <c r="I35" s="27"/>
      <c r="J35" s="25"/>
      <c r="K35" s="26">
        <f t="shared" si="5"/>
        <v>0</v>
      </c>
      <c r="L35" s="14"/>
    </row>
    <row r="36" spans="1:12">
      <c r="A36" s="20" t="s">
        <v>172</v>
      </c>
      <c r="B36" s="21"/>
      <c r="C36" s="21"/>
      <c r="D36" s="21"/>
      <c r="E36" s="21"/>
      <c r="F36" s="21"/>
      <c r="G36" s="21"/>
      <c r="H36" s="21"/>
      <c r="I36" s="28"/>
      <c r="J36" s="30">
        <f>SUM(J34:J35)</f>
        <v>-152.62</v>
      </c>
      <c r="K36" s="29">
        <f>SUM(K34:K35)</f>
        <v>-152.62</v>
      </c>
      <c r="L36" s="14"/>
    </row>
    <row r="37" spans="1:12">
      <c r="A37" s="8">
        <v>45846</v>
      </c>
      <c r="B37" s="9">
        <v>21316</v>
      </c>
      <c r="C37" s="10" t="s">
        <v>182</v>
      </c>
      <c r="D37" s="11" t="s">
        <v>169</v>
      </c>
      <c r="E37" s="3">
        <v>263153</v>
      </c>
      <c r="F37" s="12"/>
      <c r="G37" s="13" t="s">
        <v>170</v>
      </c>
      <c r="H37" s="13"/>
      <c r="I37" s="24"/>
      <c r="J37" s="25">
        <v>4417.72</v>
      </c>
      <c r="K37" s="26">
        <f t="shared" si="5"/>
        <v>4417.72</v>
      </c>
      <c r="L37" s="8">
        <v>45845</v>
      </c>
    </row>
    <row r="38" spans="1:12">
      <c r="A38" s="14"/>
      <c r="B38" s="15"/>
      <c r="C38" s="16"/>
      <c r="D38" s="17" t="s">
        <v>171</v>
      </c>
      <c r="E38" s="7"/>
      <c r="F38" s="18"/>
      <c r="G38" s="19" t="s">
        <v>170</v>
      </c>
      <c r="H38" s="19"/>
      <c r="I38" s="27"/>
      <c r="J38" s="25">
        <v>-866.78</v>
      </c>
      <c r="K38" s="26">
        <f t="shared" si="5"/>
        <v>-866.78</v>
      </c>
      <c r="L38" s="14"/>
    </row>
    <row r="39" spans="1:12">
      <c r="A39" s="20" t="s">
        <v>172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3550.94</v>
      </c>
      <c r="K39" s="29">
        <f>SUM(K37:K38)</f>
        <v>3550.94</v>
      </c>
      <c r="L39" s="14"/>
    </row>
    <row r="40" spans="1:12">
      <c r="A40" s="8">
        <v>45846</v>
      </c>
      <c r="B40" s="9">
        <v>21316</v>
      </c>
      <c r="C40" s="10" t="s">
        <v>183</v>
      </c>
      <c r="D40" s="11" t="s">
        <v>169</v>
      </c>
      <c r="E40" s="3">
        <v>263327</v>
      </c>
      <c r="F40" s="12"/>
      <c r="G40" s="13" t="s">
        <v>170</v>
      </c>
      <c r="H40" s="13"/>
      <c r="I40" s="24"/>
      <c r="J40" s="25">
        <v>197</v>
      </c>
      <c r="K40" s="26">
        <f t="shared" ref="K40:K44" si="6">J40</f>
        <v>197</v>
      </c>
      <c r="L40" s="8">
        <v>45845</v>
      </c>
    </row>
    <row r="41" spans="1:12">
      <c r="A41" s="14"/>
      <c r="B41" s="15"/>
      <c r="C41" s="16"/>
      <c r="D41" s="17" t="s">
        <v>171</v>
      </c>
      <c r="E41" s="7"/>
      <c r="F41" s="18"/>
      <c r="G41" s="19" t="s">
        <v>170</v>
      </c>
      <c r="H41" s="19"/>
      <c r="I41" s="27"/>
      <c r="J41" s="25">
        <v>-39.37</v>
      </c>
      <c r="K41" s="26">
        <f t="shared" si="6"/>
        <v>-39.37</v>
      </c>
      <c r="L41" s="14"/>
    </row>
    <row r="42" spans="1:12">
      <c r="A42" s="20" t="s">
        <v>172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157.63</v>
      </c>
      <c r="K42" s="29">
        <f>SUM(K40:K41)</f>
        <v>157.63</v>
      </c>
      <c r="L42" s="14"/>
    </row>
    <row r="43" spans="1:12">
      <c r="A43" s="8">
        <v>45846</v>
      </c>
      <c r="B43" s="9">
        <v>21316</v>
      </c>
      <c r="C43" s="10" t="s">
        <v>184</v>
      </c>
      <c r="D43" s="11" t="s">
        <v>169</v>
      </c>
      <c r="E43" s="3">
        <v>262492</v>
      </c>
      <c r="F43" s="12"/>
      <c r="G43" s="13" t="s">
        <v>170</v>
      </c>
      <c r="H43" s="13"/>
      <c r="I43" s="24"/>
      <c r="J43" s="25">
        <v>400</v>
      </c>
      <c r="K43" s="26">
        <f t="shared" si="6"/>
        <v>400</v>
      </c>
      <c r="L43" s="8">
        <v>45845</v>
      </c>
    </row>
    <row r="44" spans="1:12">
      <c r="A44" s="14"/>
      <c r="B44" s="15"/>
      <c r="C44" s="16"/>
      <c r="D44" s="17" t="s">
        <v>171</v>
      </c>
      <c r="E44" s="7"/>
      <c r="F44" s="18"/>
      <c r="G44" s="19" t="s">
        <v>170</v>
      </c>
      <c r="H44" s="19"/>
      <c r="I44" s="27"/>
      <c r="J44" s="25">
        <v>-85.64</v>
      </c>
      <c r="K44" s="26">
        <f t="shared" si="6"/>
        <v>-85.64</v>
      </c>
      <c r="L44" s="14"/>
    </row>
    <row r="45" spans="1:12">
      <c r="A45" s="20" t="s">
        <v>172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314.36</v>
      </c>
      <c r="K45" s="29">
        <f>SUM(K43:K44)</f>
        <v>314.36</v>
      </c>
      <c r="L45" s="14"/>
    </row>
    <row r="46" spans="1:12">
      <c r="A46" s="8">
        <v>45846</v>
      </c>
      <c r="B46" s="9">
        <v>21316</v>
      </c>
      <c r="C46" s="10" t="s">
        <v>185</v>
      </c>
      <c r="D46" s="11" t="s">
        <v>169</v>
      </c>
      <c r="E46" s="3">
        <v>263161</v>
      </c>
      <c r="F46" s="12"/>
      <c r="G46" s="13" t="s">
        <v>170</v>
      </c>
      <c r="H46" s="13"/>
      <c r="I46" s="24"/>
      <c r="J46" s="25">
        <v>1100</v>
      </c>
      <c r="K46" s="26">
        <f>J46</f>
        <v>1100</v>
      </c>
      <c r="L46" s="8">
        <v>45845</v>
      </c>
    </row>
    <row r="47" spans="1:12">
      <c r="A47" s="14"/>
      <c r="B47" s="15"/>
      <c r="C47" s="16"/>
      <c r="D47" s="17" t="s">
        <v>171</v>
      </c>
      <c r="E47" s="7"/>
      <c r="F47" s="18"/>
      <c r="G47" s="19" t="s">
        <v>170</v>
      </c>
      <c r="H47" s="19"/>
      <c r="I47" s="27"/>
      <c r="J47" s="25">
        <v>-266.23</v>
      </c>
      <c r="K47" s="26">
        <f>J47</f>
        <v>-266.23</v>
      </c>
      <c r="L47" s="14"/>
    </row>
    <row r="48" spans="1:12">
      <c r="A48" s="20" t="s">
        <v>172</v>
      </c>
      <c r="B48" s="21"/>
      <c r="C48" s="21"/>
      <c r="D48" s="21"/>
      <c r="E48" s="21"/>
      <c r="F48" s="21"/>
      <c r="G48" s="21"/>
      <c r="H48" s="21"/>
      <c r="I48" s="28"/>
      <c r="J48" s="29">
        <f>SUM(J46:J47)</f>
        <v>833.77</v>
      </c>
      <c r="K48" s="29">
        <f>SUM(K46:K47)</f>
        <v>833.77</v>
      </c>
      <c r="L48" s="14"/>
    </row>
    <row r="49" spans="1:12">
      <c r="A49" s="8">
        <v>45846</v>
      </c>
      <c r="B49" s="9">
        <v>21316</v>
      </c>
      <c r="C49" s="10" t="s">
        <v>186</v>
      </c>
      <c r="D49" s="11" t="s">
        <v>169</v>
      </c>
      <c r="E49" s="3">
        <v>262872</v>
      </c>
      <c r="F49" s="12"/>
      <c r="G49" s="13" t="s">
        <v>170</v>
      </c>
      <c r="H49" s="13"/>
      <c r="I49" s="24"/>
      <c r="J49" s="25">
        <v>200</v>
      </c>
      <c r="K49" s="26">
        <f t="shared" ref="K49:K53" si="7">J49</f>
        <v>200</v>
      </c>
      <c r="L49" s="8">
        <v>45845</v>
      </c>
    </row>
    <row r="50" spans="1:12">
      <c r="A50" s="14"/>
      <c r="B50" s="15"/>
      <c r="C50" s="16"/>
      <c r="D50" s="17" t="s">
        <v>171</v>
      </c>
      <c r="E50" s="7"/>
      <c r="F50" s="18"/>
      <c r="G50" s="19" t="s">
        <v>170</v>
      </c>
      <c r="H50" s="19"/>
      <c r="I50" s="27"/>
      <c r="J50" s="25">
        <v>-41.44</v>
      </c>
      <c r="K50" s="26">
        <f t="shared" si="7"/>
        <v>-41.44</v>
      </c>
      <c r="L50" s="14"/>
    </row>
    <row r="51" spans="1:12">
      <c r="A51" s="20" t="s">
        <v>172</v>
      </c>
      <c r="B51" s="21"/>
      <c r="C51" s="21"/>
      <c r="D51" s="21"/>
      <c r="E51" s="21"/>
      <c r="F51" s="21"/>
      <c r="G51" s="21"/>
      <c r="H51" s="21"/>
      <c r="I51" s="28"/>
      <c r="J51" s="29">
        <f>SUM(J49:J50)</f>
        <v>158.56</v>
      </c>
      <c r="K51" s="29">
        <f>SUM(K49:K50)</f>
        <v>158.56</v>
      </c>
      <c r="L51" s="14"/>
    </row>
    <row r="52" spans="1:12">
      <c r="A52" s="8">
        <v>45846</v>
      </c>
      <c r="B52" s="9">
        <v>21316</v>
      </c>
      <c r="C52" s="10" t="s">
        <v>187</v>
      </c>
      <c r="D52" s="11" t="s">
        <v>169</v>
      </c>
      <c r="E52" s="3">
        <v>262494</v>
      </c>
      <c r="F52" s="12"/>
      <c r="G52" s="13" t="s">
        <v>170</v>
      </c>
      <c r="H52" s="13"/>
      <c r="I52" s="24"/>
      <c r="J52" s="25">
        <v>1100</v>
      </c>
      <c r="K52" s="26">
        <f t="shared" si="7"/>
        <v>1100</v>
      </c>
      <c r="L52" s="8">
        <v>45845</v>
      </c>
    </row>
    <row r="53" spans="1:12">
      <c r="A53" s="14"/>
      <c r="B53" s="15"/>
      <c r="C53" s="16"/>
      <c r="D53" s="17" t="s">
        <v>171</v>
      </c>
      <c r="E53" s="7"/>
      <c r="F53" s="18"/>
      <c r="G53" s="19" t="s">
        <v>170</v>
      </c>
      <c r="H53" s="19"/>
      <c r="I53" s="27"/>
      <c r="J53" s="25">
        <v>-219.92</v>
      </c>
      <c r="K53" s="26">
        <f t="shared" si="7"/>
        <v>-219.92</v>
      </c>
      <c r="L53" s="14"/>
    </row>
    <row r="54" spans="1:12">
      <c r="A54" s="20" t="s">
        <v>172</v>
      </c>
      <c r="B54" s="21"/>
      <c r="C54" s="21"/>
      <c r="D54" s="21"/>
      <c r="E54" s="21"/>
      <c r="F54" s="21"/>
      <c r="G54" s="21"/>
      <c r="H54" s="21"/>
      <c r="I54" s="28"/>
      <c r="J54" s="29">
        <f>SUM(J52:J53)</f>
        <v>880.08</v>
      </c>
      <c r="K54" s="29">
        <f>SUM(K52:K53)</f>
        <v>880.08</v>
      </c>
      <c r="L54" s="14"/>
    </row>
    <row r="55" spans="1:12">
      <c r="A55" s="8">
        <v>45846</v>
      </c>
      <c r="B55" s="9">
        <v>21316</v>
      </c>
      <c r="C55" s="10" t="s">
        <v>188</v>
      </c>
      <c r="D55" s="11" t="s">
        <v>169</v>
      </c>
      <c r="E55" s="3">
        <v>262745</v>
      </c>
      <c r="F55" s="12"/>
      <c r="G55" s="13" t="s">
        <v>170</v>
      </c>
      <c r="H55" s="13"/>
      <c r="I55" s="24"/>
      <c r="J55" s="25">
        <v>1100</v>
      </c>
      <c r="K55" s="26">
        <f t="shared" ref="K55:K59" si="8">J55</f>
        <v>1100</v>
      </c>
      <c r="L55" s="8">
        <v>45845</v>
      </c>
    </row>
    <row r="56" spans="1:12">
      <c r="A56" s="14"/>
      <c r="B56" s="15"/>
      <c r="C56" s="16"/>
      <c r="D56" s="17" t="s">
        <v>171</v>
      </c>
      <c r="E56" s="7"/>
      <c r="F56" s="18"/>
      <c r="G56" s="19" t="s">
        <v>170</v>
      </c>
      <c r="H56" s="19"/>
      <c r="I56" s="27"/>
      <c r="J56" s="25">
        <v>-219.92</v>
      </c>
      <c r="K56" s="26">
        <f t="shared" si="8"/>
        <v>-219.92</v>
      </c>
      <c r="L56" s="14"/>
    </row>
    <row r="57" spans="1:12">
      <c r="A57" s="20" t="s">
        <v>172</v>
      </c>
      <c r="B57" s="21"/>
      <c r="C57" s="21"/>
      <c r="D57" s="21"/>
      <c r="E57" s="21"/>
      <c r="F57" s="21"/>
      <c r="G57" s="21"/>
      <c r="H57" s="21"/>
      <c r="I57" s="28"/>
      <c r="J57" s="29">
        <f>SUM(J55:J56)</f>
        <v>880.08</v>
      </c>
      <c r="K57" s="29">
        <f>SUM(K55:K56)</f>
        <v>880.08</v>
      </c>
      <c r="L57" s="14"/>
    </row>
    <row r="58" spans="1:12">
      <c r="A58" s="8">
        <v>45846</v>
      </c>
      <c r="B58" s="9">
        <v>21316</v>
      </c>
      <c r="C58" s="10" t="s">
        <v>189</v>
      </c>
      <c r="D58" s="11" t="s">
        <v>169</v>
      </c>
      <c r="E58" s="3">
        <v>262591</v>
      </c>
      <c r="F58" s="12"/>
      <c r="G58" s="13" t="s">
        <v>170</v>
      </c>
      <c r="H58" s="13"/>
      <c r="I58" s="24"/>
      <c r="J58" s="25">
        <v>1100</v>
      </c>
      <c r="K58" s="26">
        <f t="shared" si="8"/>
        <v>1100</v>
      </c>
      <c r="L58" s="8">
        <v>45845</v>
      </c>
    </row>
    <row r="59" spans="1:12">
      <c r="A59" s="14"/>
      <c r="B59" s="15"/>
      <c r="C59" s="16"/>
      <c r="D59" s="17" t="s">
        <v>171</v>
      </c>
      <c r="E59" s="7"/>
      <c r="F59" s="18"/>
      <c r="G59" s="19" t="s">
        <v>170</v>
      </c>
      <c r="H59" s="19"/>
      <c r="I59" s="27"/>
      <c r="J59" s="25">
        <v>-236.04</v>
      </c>
      <c r="K59" s="26">
        <f t="shared" si="8"/>
        <v>-236.04</v>
      </c>
      <c r="L59" s="14"/>
    </row>
    <row r="60" spans="1:12">
      <c r="A60" s="20" t="s">
        <v>172</v>
      </c>
      <c r="B60" s="21"/>
      <c r="C60" s="21"/>
      <c r="D60" s="21"/>
      <c r="E60" s="21"/>
      <c r="F60" s="21"/>
      <c r="G60" s="21"/>
      <c r="H60" s="21"/>
      <c r="I60" s="28"/>
      <c r="J60" s="29">
        <f>SUM(J58:J59)</f>
        <v>863.96</v>
      </c>
      <c r="K60" s="29">
        <f>SUM(K58:K59)</f>
        <v>863.96</v>
      </c>
      <c r="L60" s="14"/>
    </row>
    <row r="61" spans="1:12">
      <c r="A61" s="8">
        <v>45846</v>
      </c>
      <c r="B61" s="9">
        <v>21316</v>
      </c>
      <c r="C61" s="10" t="s">
        <v>190</v>
      </c>
      <c r="D61" s="11" t="s">
        <v>169</v>
      </c>
      <c r="E61" s="3">
        <v>262746</v>
      </c>
      <c r="F61" s="12"/>
      <c r="G61" s="13" t="s">
        <v>170</v>
      </c>
      <c r="H61" s="13"/>
      <c r="I61" s="24"/>
      <c r="J61" s="25">
        <v>1100</v>
      </c>
      <c r="K61" s="26">
        <f t="shared" ref="K61:K65" si="9">J61</f>
        <v>1100</v>
      </c>
      <c r="L61" s="8">
        <v>45845</v>
      </c>
    </row>
    <row r="62" spans="1:12">
      <c r="A62" s="14"/>
      <c r="B62" s="15"/>
      <c r="C62" s="16"/>
      <c r="D62" s="17" t="s">
        <v>171</v>
      </c>
      <c r="E62" s="7"/>
      <c r="F62" s="18"/>
      <c r="G62" s="19" t="s">
        <v>170</v>
      </c>
      <c r="H62" s="19"/>
      <c r="I62" s="27"/>
      <c r="J62" s="25">
        <v>-219.92</v>
      </c>
      <c r="K62" s="26">
        <f t="shared" si="9"/>
        <v>-219.92</v>
      </c>
      <c r="L62" s="14"/>
    </row>
    <row r="63" spans="1:12">
      <c r="A63" s="20" t="s">
        <v>172</v>
      </c>
      <c r="B63" s="21"/>
      <c r="C63" s="21"/>
      <c r="D63" s="21"/>
      <c r="E63" s="21"/>
      <c r="F63" s="21"/>
      <c r="G63" s="21"/>
      <c r="H63" s="21"/>
      <c r="I63" s="28"/>
      <c r="J63" s="29">
        <f>SUM(J61:J62)</f>
        <v>880.08</v>
      </c>
      <c r="K63" s="29">
        <f>SUM(K61:K62)</f>
        <v>880.08</v>
      </c>
      <c r="L63" s="14"/>
    </row>
    <row r="64" spans="1:12">
      <c r="A64" s="8">
        <v>45846</v>
      </c>
      <c r="B64" s="9">
        <v>21316</v>
      </c>
      <c r="C64" s="10" t="s">
        <v>191</v>
      </c>
      <c r="D64" s="11" t="s">
        <v>169</v>
      </c>
      <c r="E64" s="3">
        <v>262543</v>
      </c>
      <c r="F64" s="12"/>
      <c r="G64" s="13" t="s">
        <v>170</v>
      </c>
      <c r="H64" s="13"/>
      <c r="I64" s="24"/>
      <c r="J64" s="25">
        <v>1100</v>
      </c>
      <c r="K64" s="26">
        <f t="shared" si="9"/>
        <v>1100</v>
      </c>
      <c r="L64" s="8">
        <v>45845</v>
      </c>
    </row>
    <row r="65" spans="1:12">
      <c r="A65" s="14"/>
      <c r="B65" s="15"/>
      <c r="C65" s="16"/>
      <c r="D65" s="17" t="s">
        <v>171</v>
      </c>
      <c r="E65" s="7"/>
      <c r="F65" s="18"/>
      <c r="G65" s="19" t="s">
        <v>170</v>
      </c>
      <c r="H65" s="19"/>
      <c r="I65" s="27"/>
      <c r="J65" s="25">
        <v>-219.92</v>
      </c>
      <c r="K65" s="26">
        <f t="shared" si="9"/>
        <v>-219.92</v>
      </c>
      <c r="L65" s="14"/>
    </row>
    <row r="66" spans="1:12">
      <c r="A66" s="20" t="s">
        <v>172</v>
      </c>
      <c r="B66" s="21"/>
      <c r="C66" s="21"/>
      <c r="D66" s="21"/>
      <c r="E66" s="21"/>
      <c r="F66" s="21"/>
      <c r="G66" s="21"/>
      <c r="H66" s="21"/>
      <c r="I66" s="28"/>
      <c r="J66" s="29">
        <f>SUM(J64:J65)</f>
        <v>880.08</v>
      </c>
      <c r="K66" s="29">
        <f>SUM(K64:K65)</f>
        <v>880.08</v>
      </c>
      <c r="L66" s="14"/>
    </row>
    <row r="67" spans="1:12">
      <c r="A67" s="8">
        <v>45846</v>
      </c>
      <c r="B67" s="9">
        <v>21316</v>
      </c>
      <c r="C67" s="10" t="s">
        <v>192</v>
      </c>
      <c r="D67" s="11" t="s">
        <v>169</v>
      </c>
      <c r="E67" s="3">
        <v>262534</v>
      </c>
      <c r="F67" s="31" t="s">
        <v>193</v>
      </c>
      <c r="G67" s="13" t="s">
        <v>170</v>
      </c>
      <c r="H67" s="13"/>
      <c r="I67" s="24"/>
      <c r="J67" s="25">
        <v>350</v>
      </c>
      <c r="K67" s="26">
        <f t="shared" ref="K67:K71" si="10">J67</f>
        <v>350</v>
      </c>
      <c r="L67" s="8">
        <v>45845</v>
      </c>
    </row>
    <row r="68" spans="1:12">
      <c r="A68" s="14"/>
      <c r="B68" s="15"/>
      <c r="C68" s="16"/>
      <c r="D68" s="17" t="s">
        <v>171</v>
      </c>
      <c r="E68" s="7"/>
      <c r="F68" s="18"/>
      <c r="G68" s="19" t="s">
        <v>170</v>
      </c>
      <c r="H68" s="19"/>
      <c r="I68" s="27"/>
      <c r="J68" s="25">
        <v>-69.98</v>
      </c>
      <c r="K68" s="26">
        <f t="shared" si="10"/>
        <v>-69.98</v>
      </c>
      <c r="L68" s="14"/>
    </row>
    <row r="69" spans="1:12">
      <c r="A69" s="20" t="s">
        <v>172</v>
      </c>
      <c r="B69" s="21"/>
      <c r="C69" s="21"/>
      <c r="D69" s="21"/>
      <c r="E69" s="21"/>
      <c r="F69" s="21"/>
      <c r="G69" s="21"/>
      <c r="H69" s="21"/>
      <c r="I69" s="28"/>
      <c r="J69" s="29">
        <f>SUM(J67:J68)</f>
        <v>280.02</v>
      </c>
      <c r="K69" s="29">
        <f>SUM(K67:K68)</f>
        <v>280.02</v>
      </c>
      <c r="L69" s="14"/>
    </row>
    <row r="70" spans="1:12">
      <c r="A70" s="8">
        <v>45846</v>
      </c>
      <c r="B70" s="9">
        <v>21316</v>
      </c>
      <c r="C70" s="10" t="s">
        <v>194</v>
      </c>
      <c r="D70" s="11" t="s">
        <v>169</v>
      </c>
      <c r="E70" s="3">
        <v>261227</v>
      </c>
      <c r="F70" s="12"/>
      <c r="G70" s="13" t="s">
        <v>170</v>
      </c>
      <c r="H70" s="13"/>
      <c r="I70" s="24"/>
      <c r="J70" s="25">
        <v>344.75</v>
      </c>
      <c r="K70" s="26">
        <f t="shared" si="10"/>
        <v>344.75</v>
      </c>
      <c r="L70" s="8">
        <v>45845</v>
      </c>
    </row>
    <row r="71" spans="1:12">
      <c r="A71" s="14"/>
      <c r="B71" s="15"/>
      <c r="C71" s="16"/>
      <c r="D71" s="17" t="s">
        <v>171</v>
      </c>
      <c r="E71" s="7"/>
      <c r="F71" s="18"/>
      <c r="G71" s="19" t="s">
        <v>170</v>
      </c>
      <c r="H71" s="19"/>
      <c r="I71" s="27"/>
      <c r="J71" s="25">
        <v>-68.94</v>
      </c>
      <c r="K71" s="26">
        <f t="shared" si="10"/>
        <v>-68.94</v>
      </c>
      <c r="L71" s="14"/>
    </row>
    <row r="72" spans="1:12">
      <c r="A72" s="20" t="s">
        <v>172</v>
      </c>
      <c r="B72" s="21"/>
      <c r="C72" s="21"/>
      <c r="D72" s="21"/>
      <c r="E72" s="21"/>
      <c r="F72" s="21"/>
      <c r="G72" s="21"/>
      <c r="H72" s="21"/>
      <c r="I72" s="28"/>
      <c r="J72" s="29">
        <f>SUM(J70:J71)</f>
        <v>275.81</v>
      </c>
      <c r="K72" s="29">
        <f>SUM(K70:K71)</f>
        <v>275.81</v>
      </c>
      <c r="L72" s="14"/>
    </row>
    <row r="73" ht="10.5" spans="1:10">
      <c r="A73" s="2"/>
      <c r="I73" s="32" t="s">
        <v>195</v>
      </c>
      <c r="J73" s="33">
        <f>SUM(J9,J12,J15,J18,J21,J24,J27,J30,J33,J36,J39,J42,J45,J48,J51,J54,J57,J60,J63,J66,J69,J72)</f>
        <v>12780.13</v>
      </c>
    </row>
    <row r="75" ht="10.5" spans="1:10">
      <c r="A75" s="2" t="s">
        <v>21</v>
      </c>
      <c r="D75" s="2" t="s">
        <v>22</v>
      </c>
      <c r="I75" s="34"/>
      <c r="J75" s="33"/>
    </row>
    <row r="76" spans="1:1">
      <c r="A76" s="2"/>
    </row>
    <row r="77" spans="1:1">
      <c r="A77" s="2"/>
    </row>
    <row r="78" spans="1:4">
      <c r="A78" s="2" t="s">
        <v>24</v>
      </c>
      <c r="D78" s="2" t="s">
        <v>25</v>
      </c>
    </row>
    <row r="79" spans="1:4">
      <c r="A79" s="1" t="s">
        <v>27</v>
      </c>
      <c r="D79" s="1" t="s">
        <v>28</v>
      </c>
    </row>
    <row r="85" spans="1:1">
      <c r="A85" s="2" t="s">
        <v>0</v>
      </c>
    </row>
    <row r="86" spans="1:1">
      <c r="A86" s="2" t="s">
        <v>1</v>
      </c>
    </row>
    <row r="88" spans="1:12">
      <c r="A88" s="3" t="s">
        <v>2</v>
      </c>
      <c r="B88" s="3" t="s">
        <v>3</v>
      </c>
      <c r="C88" s="3" t="s">
        <v>4</v>
      </c>
      <c r="D88" s="3" t="s">
        <v>5</v>
      </c>
      <c r="E88" s="3" t="s">
        <v>167</v>
      </c>
      <c r="F88" s="3" t="s">
        <v>7</v>
      </c>
      <c r="G88" s="4" t="s">
        <v>8</v>
      </c>
      <c r="H88" s="5"/>
      <c r="I88" s="5"/>
      <c r="J88" s="23"/>
      <c r="K88" s="3" t="s">
        <v>9</v>
      </c>
      <c r="L88" s="3" t="s">
        <v>10</v>
      </c>
    </row>
    <row r="89" spans="1:12">
      <c r="A89" s="6"/>
      <c r="B89" s="6"/>
      <c r="C89" s="6"/>
      <c r="D89" s="6"/>
      <c r="E89" s="6"/>
      <c r="F89" s="6"/>
      <c r="G89" s="3" t="s">
        <v>11</v>
      </c>
      <c r="H89" s="3" t="s">
        <v>12</v>
      </c>
      <c r="I89" s="3" t="s">
        <v>13</v>
      </c>
      <c r="J89" s="3" t="s">
        <v>14</v>
      </c>
      <c r="K89" s="6"/>
      <c r="L89" s="6"/>
    </row>
    <row r="90" spans="1:1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>
      <c r="A91" s="8">
        <v>45853</v>
      </c>
      <c r="B91" s="9">
        <v>21338</v>
      </c>
      <c r="C91" s="10" t="s">
        <v>196</v>
      </c>
      <c r="D91" s="11" t="s">
        <v>169</v>
      </c>
      <c r="E91" s="3">
        <v>264058</v>
      </c>
      <c r="F91" s="12"/>
      <c r="G91" s="13" t="s">
        <v>170</v>
      </c>
      <c r="H91" s="13"/>
      <c r="I91" s="24"/>
      <c r="J91" s="25">
        <v>1065.91</v>
      </c>
      <c r="K91" s="26">
        <f t="shared" ref="K91:K154" si="11">J91+F91</f>
        <v>1065.91</v>
      </c>
      <c r="L91" s="8">
        <v>45852</v>
      </c>
    </row>
    <row r="92" spans="1:12">
      <c r="A92" s="14"/>
      <c r="B92" s="15"/>
      <c r="C92" s="16"/>
      <c r="D92" s="17" t="s">
        <v>171</v>
      </c>
      <c r="E92" s="7"/>
      <c r="F92" s="18"/>
      <c r="G92" s="19" t="s">
        <v>170</v>
      </c>
      <c r="H92" s="19"/>
      <c r="I92" s="27"/>
      <c r="J92" s="25">
        <v>-226.75</v>
      </c>
      <c r="K92" s="26">
        <f t="shared" si="11"/>
        <v>-226.75</v>
      </c>
      <c r="L92" s="14"/>
    </row>
    <row r="93" spans="1:12">
      <c r="A93" s="20" t="s">
        <v>172</v>
      </c>
      <c r="B93" s="21"/>
      <c r="C93" s="21"/>
      <c r="D93" s="21"/>
      <c r="E93" s="21"/>
      <c r="F93" s="21"/>
      <c r="G93" s="21"/>
      <c r="H93" s="21"/>
      <c r="I93" s="28"/>
      <c r="J93" s="29">
        <f>SUM(J91:J92)</f>
        <v>839.16</v>
      </c>
      <c r="K93" s="35">
        <f t="shared" si="11"/>
        <v>839.16</v>
      </c>
      <c r="L93" s="14"/>
    </row>
    <row r="94" spans="1:12">
      <c r="A94" s="8">
        <v>45853</v>
      </c>
      <c r="B94" s="9">
        <v>21338</v>
      </c>
      <c r="C94" s="10" t="s">
        <v>197</v>
      </c>
      <c r="D94" s="11" t="s">
        <v>169</v>
      </c>
      <c r="E94" s="3">
        <v>264156</v>
      </c>
      <c r="F94" s="12"/>
      <c r="G94" s="13" t="s">
        <v>170</v>
      </c>
      <c r="H94" s="13"/>
      <c r="I94" s="24"/>
      <c r="J94" s="25">
        <v>469.38</v>
      </c>
      <c r="K94" s="26">
        <f t="shared" si="11"/>
        <v>469.38</v>
      </c>
      <c r="L94" s="8">
        <v>45852</v>
      </c>
    </row>
    <row r="95" spans="1:12">
      <c r="A95" s="14"/>
      <c r="B95" s="15"/>
      <c r="C95" s="16"/>
      <c r="D95" s="17" t="s">
        <v>171</v>
      </c>
      <c r="E95" s="7"/>
      <c r="F95" s="18"/>
      <c r="G95" s="19" t="s">
        <v>170</v>
      </c>
      <c r="H95" s="19"/>
      <c r="I95" s="27"/>
      <c r="J95" s="25">
        <v>-618.02</v>
      </c>
      <c r="K95" s="26">
        <f t="shared" si="11"/>
        <v>-618.02</v>
      </c>
      <c r="L95" s="14"/>
    </row>
    <row r="96" spans="1:12">
      <c r="A96" s="20" t="s">
        <v>172</v>
      </c>
      <c r="B96" s="21"/>
      <c r="C96" s="21"/>
      <c r="D96" s="21"/>
      <c r="E96" s="21"/>
      <c r="F96" s="21"/>
      <c r="G96" s="21"/>
      <c r="H96" s="21"/>
      <c r="I96" s="28"/>
      <c r="J96" s="30">
        <f>SUM(J94:J95)</f>
        <v>-148.64</v>
      </c>
      <c r="K96" s="35">
        <f t="shared" si="11"/>
        <v>-148.64</v>
      </c>
      <c r="L96" s="14"/>
    </row>
    <row r="97" spans="1:12">
      <c r="A97" s="8">
        <v>45853</v>
      </c>
      <c r="B97" s="9">
        <v>21338</v>
      </c>
      <c r="C97" s="10" t="s">
        <v>198</v>
      </c>
      <c r="D97" s="11" t="s">
        <v>169</v>
      </c>
      <c r="E97" s="3">
        <v>263662</v>
      </c>
      <c r="F97" s="12"/>
      <c r="G97" s="13" t="s">
        <v>170</v>
      </c>
      <c r="H97" s="13"/>
      <c r="I97" s="24"/>
      <c r="J97" s="25">
        <v>1100</v>
      </c>
      <c r="K97" s="26">
        <f t="shared" si="11"/>
        <v>1100</v>
      </c>
      <c r="L97" s="8">
        <v>45852</v>
      </c>
    </row>
    <row r="98" spans="1:12">
      <c r="A98" s="14"/>
      <c r="B98" s="15"/>
      <c r="C98" s="16"/>
      <c r="D98" s="17" t="s">
        <v>171</v>
      </c>
      <c r="E98" s="7"/>
      <c r="F98" s="18"/>
      <c r="G98" s="19" t="s">
        <v>170</v>
      </c>
      <c r="H98" s="19"/>
      <c r="I98" s="27"/>
      <c r="J98" s="25">
        <v>-238.42</v>
      </c>
      <c r="K98" s="26">
        <f t="shared" si="11"/>
        <v>-238.42</v>
      </c>
      <c r="L98" s="14"/>
    </row>
    <row r="99" spans="1:12">
      <c r="A99" s="20" t="s">
        <v>172</v>
      </c>
      <c r="B99" s="21"/>
      <c r="C99" s="21"/>
      <c r="D99" s="21"/>
      <c r="E99" s="21"/>
      <c r="F99" s="21"/>
      <c r="G99" s="21"/>
      <c r="H99" s="21"/>
      <c r="I99" s="28"/>
      <c r="J99" s="29">
        <f>SUM(J97:J98)</f>
        <v>861.58</v>
      </c>
      <c r="K99" s="35">
        <f t="shared" si="11"/>
        <v>861.58</v>
      </c>
      <c r="L99" s="14"/>
    </row>
    <row r="100" spans="1:12">
      <c r="A100" s="8">
        <v>45853</v>
      </c>
      <c r="B100" s="9">
        <v>21338</v>
      </c>
      <c r="C100" s="10" t="s">
        <v>199</v>
      </c>
      <c r="D100" s="11" t="s">
        <v>169</v>
      </c>
      <c r="E100" s="3">
        <v>264159</v>
      </c>
      <c r="F100" s="12"/>
      <c r="G100" s="13" t="s">
        <v>170</v>
      </c>
      <c r="H100" s="13"/>
      <c r="I100" s="24"/>
      <c r="J100" s="25">
        <v>193.8</v>
      </c>
      <c r="K100" s="26">
        <f t="shared" si="11"/>
        <v>193.8</v>
      </c>
      <c r="L100" s="8">
        <v>45852</v>
      </c>
    </row>
    <row r="101" spans="1:12">
      <c r="A101" s="14"/>
      <c r="B101" s="15"/>
      <c r="C101" s="16"/>
      <c r="D101" s="17" t="s">
        <v>171</v>
      </c>
      <c r="E101" s="7"/>
      <c r="F101" s="18"/>
      <c r="G101" s="19" t="s">
        <v>170</v>
      </c>
      <c r="H101" s="19"/>
      <c r="I101" s="27"/>
      <c r="J101" s="25">
        <v>-41.07</v>
      </c>
      <c r="K101" s="26">
        <f t="shared" si="11"/>
        <v>-41.07</v>
      </c>
      <c r="L101" s="14"/>
    </row>
    <row r="102" spans="1:12">
      <c r="A102" s="20" t="s">
        <v>172</v>
      </c>
      <c r="B102" s="21"/>
      <c r="C102" s="21"/>
      <c r="D102" s="21"/>
      <c r="E102" s="21"/>
      <c r="F102" s="21"/>
      <c r="G102" s="21"/>
      <c r="H102" s="21"/>
      <c r="I102" s="28"/>
      <c r="J102" s="29">
        <f>SUM(J100:J101)</f>
        <v>152.73</v>
      </c>
      <c r="K102" s="35">
        <f t="shared" si="11"/>
        <v>152.73</v>
      </c>
      <c r="L102" s="14"/>
    </row>
    <row r="103" spans="1:12">
      <c r="A103" s="8">
        <v>45853</v>
      </c>
      <c r="B103" s="9">
        <v>21338</v>
      </c>
      <c r="C103" s="10" t="s">
        <v>200</v>
      </c>
      <c r="D103" s="11" t="s">
        <v>169</v>
      </c>
      <c r="E103" s="3">
        <v>264156</v>
      </c>
      <c r="F103" s="12"/>
      <c r="G103" s="13" t="s">
        <v>170</v>
      </c>
      <c r="H103" s="13"/>
      <c r="I103" s="24"/>
      <c r="J103" s="25">
        <v>389.2</v>
      </c>
      <c r="K103" s="26">
        <f t="shared" si="11"/>
        <v>389.2</v>
      </c>
      <c r="L103" s="8">
        <v>45852</v>
      </c>
    </row>
    <row r="104" spans="1:12">
      <c r="A104" s="14"/>
      <c r="B104" s="15"/>
      <c r="C104" s="16"/>
      <c r="D104" s="17" t="s">
        <v>171</v>
      </c>
      <c r="E104" s="7"/>
      <c r="F104" s="18"/>
      <c r="G104" s="19" t="s">
        <v>170</v>
      </c>
      <c r="H104" s="19"/>
      <c r="I104" s="27"/>
      <c r="J104" s="25">
        <v>-89.48</v>
      </c>
      <c r="K104" s="26">
        <f t="shared" si="11"/>
        <v>-89.48</v>
      </c>
      <c r="L104" s="14"/>
    </row>
    <row r="105" spans="1:12">
      <c r="A105" s="20" t="s">
        <v>172</v>
      </c>
      <c r="B105" s="21"/>
      <c r="C105" s="21"/>
      <c r="D105" s="21"/>
      <c r="E105" s="21"/>
      <c r="F105" s="21"/>
      <c r="G105" s="21"/>
      <c r="H105" s="21"/>
      <c r="I105" s="28"/>
      <c r="J105" s="29">
        <f>SUM(J103:J104)</f>
        <v>299.72</v>
      </c>
      <c r="K105" s="35">
        <f t="shared" si="11"/>
        <v>299.72</v>
      </c>
      <c r="L105" s="14"/>
    </row>
    <row r="106" spans="1:12">
      <c r="A106" s="8">
        <v>45853</v>
      </c>
      <c r="B106" s="9">
        <v>21338</v>
      </c>
      <c r="C106" s="10" t="s">
        <v>201</v>
      </c>
      <c r="D106" s="11" t="s">
        <v>169</v>
      </c>
      <c r="E106" s="3">
        <v>264158</v>
      </c>
      <c r="F106" s="12"/>
      <c r="G106" s="13" t="s">
        <v>170</v>
      </c>
      <c r="H106" s="13"/>
      <c r="I106" s="24"/>
      <c r="J106" s="25">
        <v>193.8</v>
      </c>
      <c r="K106" s="26">
        <f t="shared" si="11"/>
        <v>193.8</v>
      </c>
      <c r="L106" s="8">
        <v>45852</v>
      </c>
    </row>
    <row r="107" spans="1:12">
      <c r="A107" s="14"/>
      <c r="B107" s="15"/>
      <c r="C107" s="16"/>
      <c r="D107" s="17" t="s">
        <v>171</v>
      </c>
      <c r="E107" s="7"/>
      <c r="F107" s="18"/>
      <c r="G107" s="19" t="s">
        <v>170</v>
      </c>
      <c r="H107" s="19"/>
      <c r="I107" s="27"/>
      <c r="J107" s="25">
        <v>-41.07</v>
      </c>
      <c r="K107" s="26">
        <f t="shared" si="11"/>
        <v>-41.07</v>
      </c>
      <c r="L107" s="14"/>
    </row>
    <row r="108" spans="1:12">
      <c r="A108" s="20" t="s">
        <v>172</v>
      </c>
      <c r="B108" s="21"/>
      <c r="C108" s="21"/>
      <c r="D108" s="21"/>
      <c r="E108" s="21"/>
      <c r="F108" s="21"/>
      <c r="G108" s="21"/>
      <c r="H108" s="21"/>
      <c r="I108" s="28"/>
      <c r="J108" s="29">
        <f>SUM(J106:J107)</f>
        <v>152.73</v>
      </c>
      <c r="K108" s="35">
        <f t="shared" si="11"/>
        <v>152.73</v>
      </c>
      <c r="L108" s="14"/>
    </row>
    <row r="109" spans="1:12">
      <c r="A109" s="8">
        <v>45853</v>
      </c>
      <c r="B109" s="9">
        <v>21338</v>
      </c>
      <c r="C109" s="10" t="s">
        <v>202</v>
      </c>
      <c r="D109" s="11" t="s">
        <v>169</v>
      </c>
      <c r="E109" s="3">
        <v>264154</v>
      </c>
      <c r="F109" s="12"/>
      <c r="G109" s="13" t="s">
        <v>170</v>
      </c>
      <c r="H109" s="13"/>
      <c r="I109" s="24"/>
      <c r="J109" s="25">
        <v>387.6</v>
      </c>
      <c r="K109" s="26">
        <f t="shared" si="11"/>
        <v>387.6</v>
      </c>
      <c r="L109" s="8">
        <v>45852</v>
      </c>
    </row>
    <row r="110" spans="1:12">
      <c r="A110" s="14"/>
      <c r="B110" s="15"/>
      <c r="C110" s="16"/>
      <c r="D110" s="17" t="s">
        <v>171</v>
      </c>
      <c r="E110" s="7"/>
      <c r="F110" s="18"/>
      <c r="G110" s="19" t="s">
        <v>170</v>
      </c>
      <c r="H110" s="19"/>
      <c r="I110" s="27"/>
      <c r="J110" s="25">
        <v>-82.14</v>
      </c>
      <c r="K110" s="26">
        <f t="shared" si="11"/>
        <v>-82.14</v>
      </c>
      <c r="L110" s="14"/>
    </row>
    <row r="111" spans="1:12">
      <c r="A111" s="20" t="s">
        <v>172</v>
      </c>
      <c r="B111" s="21"/>
      <c r="C111" s="21"/>
      <c r="D111" s="21"/>
      <c r="E111" s="21"/>
      <c r="F111" s="21"/>
      <c r="G111" s="21"/>
      <c r="H111" s="21"/>
      <c r="I111" s="28"/>
      <c r="J111" s="29">
        <f>SUM(J109:J110)</f>
        <v>305.46</v>
      </c>
      <c r="K111" s="35">
        <f t="shared" si="11"/>
        <v>305.46</v>
      </c>
      <c r="L111" s="14"/>
    </row>
    <row r="112" spans="1:12">
      <c r="A112" s="8">
        <v>45853</v>
      </c>
      <c r="B112" s="9">
        <v>21338</v>
      </c>
      <c r="C112" s="10" t="s">
        <v>203</v>
      </c>
      <c r="D112" s="11" t="s">
        <v>169</v>
      </c>
      <c r="E112" s="3">
        <v>264599</v>
      </c>
      <c r="F112" s="12"/>
      <c r="G112" s="13" t="s">
        <v>170</v>
      </c>
      <c r="H112" s="13"/>
      <c r="I112" s="24"/>
      <c r="J112" s="25">
        <v>400</v>
      </c>
      <c r="K112" s="26">
        <f t="shared" si="11"/>
        <v>400</v>
      </c>
      <c r="L112" s="8">
        <v>45852</v>
      </c>
    </row>
    <row r="113" spans="1:12">
      <c r="A113" s="14"/>
      <c r="B113" s="15"/>
      <c r="C113" s="16"/>
      <c r="D113" s="17" t="s">
        <v>171</v>
      </c>
      <c r="E113" s="7"/>
      <c r="F113" s="18"/>
      <c r="G113" s="19" t="s">
        <v>170</v>
      </c>
      <c r="H113" s="19"/>
      <c r="I113" s="27"/>
      <c r="J113" s="25">
        <v>-85.7</v>
      </c>
      <c r="K113" s="26">
        <f t="shared" si="11"/>
        <v>-85.7</v>
      </c>
      <c r="L113" s="14"/>
    </row>
    <row r="114" spans="1:12">
      <c r="A114" s="20" t="s">
        <v>172</v>
      </c>
      <c r="B114" s="21"/>
      <c r="C114" s="21"/>
      <c r="D114" s="21"/>
      <c r="E114" s="21"/>
      <c r="F114" s="21"/>
      <c r="G114" s="21"/>
      <c r="H114" s="21"/>
      <c r="I114" s="28"/>
      <c r="J114" s="29">
        <f>SUM(J112:J113)</f>
        <v>314.3</v>
      </c>
      <c r="K114" s="35">
        <f t="shared" si="11"/>
        <v>314.3</v>
      </c>
      <c r="L114" s="14"/>
    </row>
    <row r="115" spans="1:12">
      <c r="A115" s="8">
        <v>45853</v>
      </c>
      <c r="B115" s="9">
        <v>21338</v>
      </c>
      <c r="C115" s="10" t="s">
        <v>204</v>
      </c>
      <c r="D115" s="11" t="s">
        <v>169</v>
      </c>
      <c r="E115" s="3" t="s">
        <v>205</v>
      </c>
      <c r="F115" s="12"/>
      <c r="G115" s="13" t="s">
        <v>170</v>
      </c>
      <c r="H115" s="13"/>
      <c r="I115" s="24"/>
      <c r="J115" s="25">
        <v>400</v>
      </c>
      <c r="K115" s="26">
        <f t="shared" si="11"/>
        <v>400</v>
      </c>
      <c r="L115" s="8">
        <v>45852</v>
      </c>
    </row>
    <row r="116" spans="1:12">
      <c r="A116" s="14"/>
      <c r="B116" s="15"/>
      <c r="C116" s="16"/>
      <c r="D116" s="17" t="s">
        <v>171</v>
      </c>
      <c r="E116" s="7"/>
      <c r="F116" s="18"/>
      <c r="G116" s="19" t="s">
        <v>170</v>
      </c>
      <c r="H116" s="19"/>
      <c r="I116" s="27"/>
      <c r="J116" s="25">
        <v>-86.48</v>
      </c>
      <c r="K116" s="26">
        <f t="shared" si="11"/>
        <v>-86.48</v>
      </c>
      <c r="L116" s="14"/>
    </row>
    <row r="117" spans="1:12">
      <c r="A117" s="20" t="s">
        <v>172</v>
      </c>
      <c r="B117" s="21"/>
      <c r="C117" s="21"/>
      <c r="D117" s="21"/>
      <c r="E117" s="21"/>
      <c r="F117" s="21"/>
      <c r="G117" s="21"/>
      <c r="H117" s="21"/>
      <c r="I117" s="28"/>
      <c r="J117" s="29">
        <f>SUM(J115:J116)</f>
        <v>313.52</v>
      </c>
      <c r="K117" s="35">
        <f t="shared" si="11"/>
        <v>313.52</v>
      </c>
      <c r="L117" s="14"/>
    </row>
    <row r="118" spans="1:12">
      <c r="A118" s="8">
        <v>45853</v>
      </c>
      <c r="B118" s="9">
        <v>21338</v>
      </c>
      <c r="C118" s="10" t="s">
        <v>206</v>
      </c>
      <c r="D118" s="11" t="s">
        <v>169</v>
      </c>
      <c r="E118" s="3">
        <v>264160</v>
      </c>
      <c r="F118" s="12"/>
      <c r="G118" s="13" t="s">
        <v>170</v>
      </c>
      <c r="H118" s="13"/>
      <c r="I118" s="24"/>
      <c r="J118" s="25">
        <v>193.8</v>
      </c>
      <c r="K118" s="26">
        <f t="shared" si="11"/>
        <v>193.8</v>
      </c>
      <c r="L118" s="8">
        <v>45852</v>
      </c>
    </row>
    <row r="119" spans="1:12">
      <c r="A119" s="14"/>
      <c r="B119" s="15"/>
      <c r="C119" s="16"/>
      <c r="D119" s="17" t="s">
        <v>171</v>
      </c>
      <c r="E119" s="7"/>
      <c r="F119" s="18"/>
      <c r="G119" s="19" t="s">
        <v>170</v>
      </c>
      <c r="H119" s="19"/>
      <c r="I119" s="27"/>
      <c r="J119" s="25">
        <v>-49.1</v>
      </c>
      <c r="K119" s="26">
        <f t="shared" si="11"/>
        <v>-49.1</v>
      </c>
      <c r="L119" s="14"/>
    </row>
    <row r="120" spans="1:12">
      <c r="A120" s="20" t="s">
        <v>172</v>
      </c>
      <c r="B120" s="21"/>
      <c r="C120" s="21"/>
      <c r="D120" s="21"/>
      <c r="E120" s="21"/>
      <c r="F120" s="21"/>
      <c r="G120" s="21"/>
      <c r="H120" s="21"/>
      <c r="I120" s="28"/>
      <c r="J120" s="29">
        <f>SUM(J118:J119)</f>
        <v>144.7</v>
      </c>
      <c r="K120" s="35">
        <f t="shared" si="11"/>
        <v>144.7</v>
      </c>
      <c r="L120" s="14"/>
    </row>
    <row r="121" spans="1:12">
      <c r="A121" s="8">
        <v>45853</v>
      </c>
      <c r="B121" s="9">
        <v>21338</v>
      </c>
      <c r="C121" s="10" t="s">
        <v>207</v>
      </c>
      <c r="D121" s="11" t="s">
        <v>169</v>
      </c>
      <c r="E121" s="3">
        <v>264061</v>
      </c>
      <c r="F121" s="12"/>
      <c r="G121" s="13" t="s">
        <v>170</v>
      </c>
      <c r="H121" s="13"/>
      <c r="I121" s="24"/>
      <c r="J121" s="25">
        <v>193.8</v>
      </c>
      <c r="K121" s="26">
        <f t="shared" si="11"/>
        <v>193.8</v>
      </c>
      <c r="L121" s="8">
        <v>45852</v>
      </c>
    </row>
    <row r="122" spans="1:12">
      <c r="A122" s="14"/>
      <c r="B122" s="15"/>
      <c r="C122" s="16"/>
      <c r="D122" s="17" t="s">
        <v>171</v>
      </c>
      <c r="E122" s="7"/>
      <c r="F122" s="18"/>
      <c r="G122" s="19" t="s">
        <v>170</v>
      </c>
      <c r="H122" s="19"/>
      <c r="I122" s="27"/>
      <c r="J122" s="25">
        <v>-43.89</v>
      </c>
      <c r="K122" s="26">
        <f t="shared" si="11"/>
        <v>-43.89</v>
      </c>
      <c r="L122" s="14"/>
    </row>
    <row r="123" spans="1:12">
      <c r="A123" s="20" t="s">
        <v>172</v>
      </c>
      <c r="B123" s="21"/>
      <c r="C123" s="21"/>
      <c r="D123" s="21"/>
      <c r="E123" s="21"/>
      <c r="F123" s="21"/>
      <c r="G123" s="21"/>
      <c r="H123" s="21"/>
      <c r="I123" s="28"/>
      <c r="J123" s="29">
        <f>SUM(J121:J122)</f>
        <v>149.91</v>
      </c>
      <c r="K123" s="35">
        <f t="shared" si="11"/>
        <v>149.91</v>
      </c>
      <c r="L123" s="14"/>
    </row>
    <row r="124" spans="1:12">
      <c r="A124" s="8">
        <v>45853</v>
      </c>
      <c r="B124" s="9">
        <v>21338</v>
      </c>
      <c r="C124" s="10" t="s">
        <v>208</v>
      </c>
      <c r="D124" s="11" t="s">
        <v>169</v>
      </c>
      <c r="E124" s="3">
        <v>263971</v>
      </c>
      <c r="F124" s="12"/>
      <c r="G124" s="13" t="s">
        <v>170</v>
      </c>
      <c r="H124" s="13"/>
      <c r="I124" s="24"/>
      <c r="J124" s="25">
        <v>200</v>
      </c>
      <c r="K124" s="26">
        <f t="shared" si="11"/>
        <v>200</v>
      </c>
      <c r="L124" s="8">
        <v>45852</v>
      </c>
    </row>
    <row r="125" spans="1:12">
      <c r="A125" s="14"/>
      <c r="B125" s="15"/>
      <c r="C125" s="16"/>
      <c r="D125" s="17" t="s">
        <v>171</v>
      </c>
      <c r="E125" s="7"/>
      <c r="F125" s="18"/>
      <c r="G125" s="19" t="s">
        <v>170</v>
      </c>
      <c r="H125" s="19"/>
      <c r="I125" s="27"/>
      <c r="J125" s="25">
        <v>-46.6</v>
      </c>
      <c r="K125" s="26">
        <f t="shared" si="11"/>
        <v>-46.6</v>
      </c>
      <c r="L125" s="14"/>
    </row>
    <row r="126" spans="1:12">
      <c r="A126" s="20" t="s">
        <v>172</v>
      </c>
      <c r="B126" s="21"/>
      <c r="C126" s="21"/>
      <c r="D126" s="21"/>
      <c r="E126" s="21"/>
      <c r="F126" s="21"/>
      <c r="G126" s="21"/>
      <c r="H126" s="21"/>
      <c r="I126" s="28"/>
      <c r="J126" s="29">
        <f>SUM(J124:J125)</f>
        <v>153.4</v>
      </c>
      <c r="K126" s="35">
        <f t="shared" si="11"/>
        <v>153.4</v>
      </c>
      <c r="L126" s="14"/>
    </row>
    <row r="127" spans="1:12">
      <c r="A127" s="8">
        <v>45853</v>
      </c>
      <c r="B127" s="9">
        <v>21338</v>
      </c>
      <c r="C127" s="10" t="s">
        <v>209</v>
      </c>
      <c r="D127" s="11" t="s">
        <v>169</v>
      </c>
      <c r="E127" s="3">
        <v>263963</v>
      </c>
      <c r="F127" s="12"/>
      <c r="G127" s="13" t="s">
        <v>170</v>
      </c>
      <c r="H127" s="13"/>
      <c r="I127" s="24"/>
      <c r="J127" s="25">
        <v>193.8</v>
      </c>
      <c r="K127" s="26">
        <f t="shared" si="11"/>
        <v>193.8</v>
      </c>
      <c r="L127" s="8">
        <v>45852</v>
      </c>
    </row>
    <row r="128" spans="1:12">
      <c r="A128" s="14"/>
      <c r="B128" s="15"/>
      <c r="C128" s="16"/>
      <c r="D128" s="17" t="s">
        <v>171</v>
      </c>
      <c r="E128" s="7"/>
      <c r="F128" s="18"/>
      <c r="G128" s="19" t="s">
        <v>170</v>
      </c>
      <c r="H128" s="19"/>
      <c r="I128" s="27"/>
      <c r="J128" s="25">
        <v>-41.07</v>
      </c>
      <c r="K128" s="26">
        <f t="shared" si="11"/>
        <v>-41.07</v>
      </c>
      <c r="L128" s="14"/>
    </row>
    <row r="129" spans="1:12">
      <c r="A129" s="20" t="s">
        <v>172</v>
      </c>
      <c r="B129" s="21"/>
      <c r="C129" s="21"/>
      <c r="D129" s="21"/>
      <c r="E129" s="21"/>
      <c r="F129" s="21"/>
      <c r="G129" s="21"/>
      <c r="H129" s="21"/>
      <c r="I129" s="28"/>
      <c r="J129" s="29">
        <f>SUM(J127:J128)</f>
        <v>152.73</v>
      </c>
      <c r="K129" s="35">
        <f t="shared" si="11"/>
        <v>152.73</v>
      </c>
      <c r="L129" s="14"/>
    </row>
    <row r="130" spans="1:12">
      <c r="A130" s="8">
        <v>45853</v>
      </c>
      <c r="B130" s="9">
        <v>21338</v>
      </c>
      <c r="C130" s="22" t="s">
        <v>181</v>
      </c>
      <c r="D130" s="11" t="s">
        <v>169</v>
      </c>
      <c r="E130" s="3"/>
      <c r="F130" s="12"/>
      <c r="G130" s="13" t="s">
        <v>170</v>
      </c>
      <c r="H130" s="13"/>
      <c r="I130" s="24"/>
      <c r="J130" s="25">
        <v>-64.63</v>
      </c>
      <c r="K130" s="26">
        <f t="shared" si="11"/>
        <v>-64.63</v>
      </c>
      <c r="L130" s="8">
        <v>45852</v>
      </c>
    </row>
    <row r="131" spans="1:12">
      <c r="A131" s="14"/>
      <c r="B131" s="15"/>
      <c r="C131" s="16"/>
      <c r="D131" s="17" t="s">
        <v>171</v>
      </c>
      <c r="E131" s="7"/>
      <c r="F131" s="18"/>
      <c r="G131" s="19" t="s">
        <v>170</v>
      </c>
      <c r="H131" s="19"/>
      <c r="I131" s="27"/>
      <c r="J131" s="25"/>
      <c r="K131" s="26">
        <f t="shared" si="11"/>
        <v>0</v>
      </c>
      <c r="L131" s="14"/>
    </row>
    <row r="132" spans="1:12">
      <c r="A132" s="20" t="s">
        <v>172</v>
      </c>
      <c r="B132" s="21"/>
      <c r="C132" s="21"/>
      <c r="D132" s="21"/>
      <c r="E132" s="21"/>
      <c r="F132" s="21"/>
      <c r="G132" s="21"/>
      <c r="H132" s="21"/>
      <c r="I132" s="28"/>
      <c r="J132" s="30">
        <f>SUM(J130:J131)</f>
        <v>-64.63</v>
      </c>
      <c r="K132" s="35">
        <f t="shared" si="11"/>
        <v>-64.63</v>
      </c>
      <c r="L132" s="14"/>
    </row>
    <row r="133" spans="1:12">
      <c r="A133" s="8">
        <v>45853</v>
      </c>
      <c r="B133" s="9">
        <v>21338</v>
      </c>
      <c r="C133" s="10" t="s">
        <v>210</v>
      </c>
      <c r="D133" s="11" t="s">
        <v>169</v>
      </c>
      <c r="E133" s="3">
        <v>264454</v>
      </c>
      <c r="F133" s="12"/>
      <c r="G133" s="13" t="s">
        <v>170</v>
      </c>
      <c r="H133" s="13"/>
      <c r="I133" s="24"/>
      <c r="J133" s="25">
        <v>193.8</v>
      </c>
      <c r="K133" s="26">
        <f t="shared" si="11"/>
        <v>193.8</v>
      </c>
      <c r="L133" s="8">
        <v>45852</v>
      </c>
    </row>
    <row r="134" spans="1:12">
      <c r="A134" s="14"/>
      <c r="B134" s="15"/>
      <c r="C134" s="16"/>
      <c r="D134" s="17" t="s">
        <v>171</v>
      </c>
      <c r="E134" s="7"/>
      <c r="F134" s="18"/>
      <c r="G134" s="19" t="s">
        <v>170</v>
      </c>
      <c r="H134" s="19"/>
      <c r="I134" s="27"/>
      <c r="J134" s="25">
        <v>-41.07</v>
      </c>
      <c r="K134" s="26">
        <f t="shared" si="11"/>
        <v>-41.07</v>
      </c>
      <c r="L134" s="14"/>
    </row>
    <row r="135" spans="1:12">
      <c r="A135" s="20" t="s">
        <v>172</v>
      </c>
      <c r="B135" s="21"/>
      <c r="C135" s="21"/>
      <c r="D135" s="21"/>
      <c r="E135" s="21"/>
      <c r="F135" s="21"/>
      <c r="G135" s="21"/>
      <c r="H135" s="21"/>
      <c r="I135" s="28"/>
      <c r="J135" s="29">
        <f>SUM(J133:J134)</f>
        <v>152.73</v>
      </c>
      <c r="K135" s="35">
        <f t="shared" si="11"/>
        <v>152.73</v>
      </c>
      <c r="L135" s="14"/>
    </row>
    <row r="136" spans="1:12">
      <c r="A136" s="8">
        <v>45853</v>
      </c>
      <c r="B136" s="9">
        <v>21338</v>
      </c>
      <c r="C136" s="10" t="s">
        <v>211</v>
      </c>
      <c r="D136" s="11" t="s">
        <v>169</v>
      </c>
      <c r="E136" s="3">
        <v>263976</v>
      </c>
      <c r="F136" s="12"/>
      <c r="G136" s="13" t="s">
        <v>170</v>
      </c>
      <c r="H136" s="13"/>
      <c r="I136" s="24"/>
      <c r="J136" s="25">
        <v>1065.91</v>
      </c>
      <c r="K136" s="26">
        <f t="shared" si="11"/>
        <v>1065.91</v>
      </c>
      <c r="L136" s="8">
        <v>45852</v>
      </c>
    </row>
    <row r="137" spans="1:12">
      <c r="A137" s="14"/>
      <c r="B137" s="15"/>
      <c r="C137" s="16"/>
      <c r="D137" s="17" t="s">
        <v>171</v>
      </c>
      <c r="E137" s="7"/>
      <c r="F137" s="18"/>
      <c r="G137" s="19" t="s">
        <v>170</v>
      </c>
      <c r="H137" s="19"/>
      <c r="I137" s="27"/>
      <c r="J137" s="25">
        <v>-241.4</v>
      </c>
      <c r="K137" s="26">
        <f t="shared" si="11"/>
        <v>-241.4</v>
      </c>
      <c r="L137" s="14"/>
    </row>
    <row r="138" spans="1:12">
      <c r="A138" s="20" t="s">
        <v>172</v>
      </c>
      <c r="B138" s="21"/>
      <c r="C138" s="21"/>
      <c r="D138" s="21"/>
      <c r="E138" s="21"/>
      <c r="F138" s="21"/>
      <c r="G138" s="21"/>
      <c r="H138" s="21"/>
      <c r="I138" s="28"/>
      <c r="J138" s="29">
        <f>SUM(J136:J137)</f>
        <v>824.51</v>
      </c>
      <c r="K138" s="35">
        <f t="shared" si="11"/>
        <v>824.51</v>
      </c>
      <c r="L138" s="14"/>
    </row>
    <row r="139" spans="1:12">
      <c r="A139" s="8">
        <v>45853</v>
      </c>
      <c r="B139" s="9">
        <v>21338</v>
      </c>
      <c r="C139" s="10" t="s">
        <v>212</v>
      </c>
      <c r="D139" s="11" t="s">
        <v>169</v>
      </c>
      <c r="E139" s="3">
        <v>263979</v>
      </c>
      <c r="F139" s="12"/>
      <c r="G139" s="13" t="s">
        <v>170</v>
      </c>
      <c r="H139" s="13"/>
      <c r="I139" s="24"/>
      <c r="J139" s="25">
        <v>2200</v>
      </c>
      <c r="K139" s="26">
        <f t="shared" si="11"/>
        <v>2200</v>
      </c>
      <c r="L139" s="8">
        <v>45852</v>
      </c>
    </row>
    <row r="140" spans="1:12">
      <c r="A140" s="14"/>
      <c r="B140" s="15"/>
      <c r="C140" s="16"/>
      <c r="D140" s="17" t="s">
        <v>171</v>
      </c>
      <c r="E140" s="7"/>
      <c r="F140" s="18"/>
      <c r="G140" s="19" t="s">
        <v>170</v>
      </c>
      <c r="H140" s="19"/>
      <c r="I140" s="27"/>
      <c r="J140" s="25">
        <v>-489.9</v>
      </c>
      <c r="K140" s="26">
        <f t="shared" si="11"/>
        <v>-489.9</v>
      </c>
      <c r="L140" s="14"/>
    </row>
    <row r="141" spans="1:12">
      <c r="A141" s="20" t="s">
        <v>172</v>
      </c>
      <c r="B141" s="21"/>
      <c r="C141" s="21"/>
      <c r="D141" s="21"/>
      <c r="E141" s="21"/>
      <c r="F141" s="21"/>
      <c r="G141" s="21"/>
      <c r="H141" s="21"/>
      <c r="I141" s="28"/>
      <c r="J141" s="29">
        <f>SUM(J139:J140)</f>
        <v>1710.1</v>
      </c>
      <c r="K141" s="35">
        <f t="shared" si="11"/>
        <v>1710.1</v>
      </c>
      <c r="L141" s="14"/>
    </row>
    <row r="142" spans="1:12">
      <c r="A142" s="8">
        <v>45853</v>
      </c>
      <c r="B142" s="9">
        <v>21338</v>
      </c>
      <c r="C142" s="10" t="s">
        <v>213</v>
      </c>
      <c r="D142" s="11" t="s">
        <v>169</v>
      </c>
      <c r="E142" s="3">
        <v>263973</v>
      </c>
      <c r="F142" s="12"/>
      <c r="G142" s="13" t="s">
        <v>170</v>
      </c>
      <c r="H142" s="13"/>
      <c r="I142" s="24"/>
      <c r="J142" s="25">
        <v>3300</v>
      </c>
      <c r="K142" s="26">
        <f t="shared" si="11"/>
        <v>3300</v>
      </c>
      <c r="L142" s="8">
        <v>45852</v>
      </c>
    </row>
    <row r="143" spans="1:12">
      <c r="A143" s="14"/>
      <c r="B143" s="15"/>
      <c r="C143" s="16"/>
      <c r="D143" s="17" t="s">
        <v>171</v>
      </c>
      <c r="E143" s="7"/>
      <c r="F143" s="18"/>
      <c r="G143" s="19" t="s">
        <v>170</v>
      </c>
      <c r="H143" s="19"/>
      <c r="I143" s="27"/>
      <c r="J143" s="25">
        <v>-735.09</v>
      </c>
      <c r="K143" s="26">
        <f t="shared" si="11"/>
        <v>-735.09</v>
      </c>
      <c r="L143" s="14"/>
    </row>
    <row r="144" spans="1:12">
      <c r="A144" s="20" t="s">
        <v>172</v>
      </c>
      <c r="B144" s="21"/>
      <c r="C144" s="21"/>
      <c r="D144" s="21"/>
      <c r="E144" s="21"/>
      <c r="F144" s="21"/>
      <c r="G144" s="21"/>
      <c r="H144" s="21"/>
      <c r="I144" s="28"/>
      <c r="J144" s="29">
        <f>SUM(J142:J143)</f>
        <v>2564.91</v>
      </c>
      <c r="K144" s="35">
        <f t="shared" si="11"/>
        <v>2564.91</v>
      </c>
      <c r="L144" s="14"/>
    </row>
    <row r="145" spans="1:12">
      <c r="A145" s="8">
        <v>45853</v>
      </c>
      <c r="B145" s="9">
        <v>21338</v>
      </c>
      <c r="C145" s="10" t="s">
        <v>214</v>
      </c>
      <c r="D145" s="11" t="s">
        <v>169</v>
      </c>
      <c r="E145" s="3">
        <v>263981</v>
      </c>
      <c r="F145" s="12"/>
      <c r="G145" s="13" t="s">
        <v>170</v>
      </c>
      <c r="H145" s="13"/>
      <c r="I145" s="24"/>
      <c r="J145" s="25">
        <v>1100</v>
      </c>
      <c r="K145" s="26">
        <f t="shared" si="11"/>
        <v>1100</v>
      </c>
      <c r="L145" s="8">
        <v>45852</v>
      </c>
    </row>
    <row r="146" spans="1:12">
      <c r="A146" s="14"/>
      <c r="B146" s="15"/>
      <c r="C146" s="16"/>
      <c r="D146" s="17" t="s">
        <v>171</v>
      </c>
      <c r="E146" s="7"/>
      <c r="F146" s="18"/>
      <c r="G146" s="19" t="s">
        <v>170</v>
      </c>
      <c r="H146" s="19"/>
      <c r="I146" s="27"/>
      <c r="J146" s="25">
        <v>-249.11</v>
      </c>
      <c r="K146" s="26">
        <f t="shared" ref="K146:K157" si="12">J146+F146</f>
        <v>-249.11</v>
      </c>
      <c r="L146" s="14"/>
    </row>
    <row r="147" spans="1:12">
      <c r="A147" s="20" t="s">
        <v>172</v>
      </c>
      <c r="B147" s="21"/>
      <c r="C147" s="21"/>
      <c r="D147" s="21"/>
      <c r="E147" s="21"/>
      <c r="F147" s="21"/>
      <c r="G147" s="21"/>
      <c r="H147" s="21"/>
      <c r="I147" s="28"/>
      <c r="J147" s="29">
        <f>SUM(J145:J146)</f>
        <v>850.89</v>
      </c>
      <c r="K147" s="35">
        <f t="shared" si="12"/>
        <v>850.89</v>
      </c>
      <c r="L147" s="14"/>
    </row>
    <row r="148" spans="1:12">
      <c r="A148" s="8">
        <v>45853</v>
      </c>
      <c r="B148" s="9">
        <v>21338</v>
      </c>
      <c r="C148" s="10" t="s">
        <v>215</v>
      </c>
      <c r="D148" s="11" t="s">
        <v>169</v>
      </c>
      <c r="E148" s="3">
        <v>263734</v>
      </c>
      <c r="F148" s="12"/>
      <c r="G148" s="13" t="s">
        <v>170</v>
      </c>
      <c r="H148" s="13"/>
      <c r="I148" s="24"/>
      <c r="J148" s="25">
        <v>1100</v>
      </c>
      <c r="K148" s="26">
        <f t="shared" si="12"/>
        <v>1100</v>
      </c>
      <c r="L148" s="8">
        <v>45852</v>
      </c>
    </row>
    <row r="149" spans="1:12">
      <c r="A149" s="14"/>
      <c r="B149" s="15"/>
      <c r="C149" s="16"/>
      <c r="D149" s="17" t="s">
        <v>171</v>
      </c>
      <c r="E149" s="7"/>
      <c r="F149" s="18"/>
      <c r="G149" s="19" t="s">
        <v>170</v>
      </c>
      <c r="H149" s="19"/>
      <c r="I149" s="27"/>
      <c r="J149" s="25">
        <v>-235.19</v>
      </c>
      <c r="K149" s="26">
        <f t="shared" si="12"/>
        <v>-235.19</v>
      </c>
      <c r="L149" s="14"/>
    </row>
    <row r="150" spans="1:12">
      <c r="A150" s="20" t="s">
        <v>172</v>
      </c>
      <c r="B150" s="21"/>
      <c r="C150" s="21"/>
      <c r="D150" s="21"/>
      <c r="E150" s="21"/>
      <c r="F150" s="21"/>
      <c r="G150" s="21"/>
      <c r="H150" s="21"/>
      <c r="I150" s="28"/>
      <c r="J150" s="29">
        <f>SUM(J148:J149)</f>
        <v>864.81</v>
      </c>
      <c r="K150" s="35">
        <f t="shared" si="12"/>
        <v>864.81</v>
      </c>
      <c r="L150" s="14"/>
    </row>
    <row r="151" spans="1:12">
      <c r="A151" s="8">
        <v>45853</v>
      </c>
      <c r="B151" s="9">
        <v>21338</v>
      </c>
      <c r="C151" s="10" t="s">
        <v>215</v>
      </c>
      <c r="D151" s="11" t="s">
        <v>169</v>
      </c>
      <c r="E151" s="3">
        <v>263738</v>
      </c>
      <c r="F151" s="12"/>
      <c r="G151" s="13" t="s">
        <v>170</v>
      </c>
      <c r="H151" s="13"/>
      <c r="I151" s="24"/>
      <c r="J151" s="25">
        <v>1100</v>
      </c>
      <c r="K151" s="26">
        <f t="shared" si="12"/>
        <v>1100</v>
      </c>
      <c r="L151" s="8">
        <v>45852</v>
      </c>
    </row>
    <row r="152" spans="1:12">
      <c r="A152" s="14"/>
      <c r="B152" s="15"/>
      <c r="C152" s="16"/>
      <c r="D152" s="17" t="s">
        <v>171</v>
      </c>
      <c r="E152" s="7"/>
      <c r="F152" s="18"/>
      <c r="G152" s="19" t="s">
        <v>170</v>
      </c>
      <c r="H152" s="19"/>
      <c r="I152" s="27"/>
      <c r="J152" s="25">
        <v>-235.19</v>
      </c>
      <c r="K152" s="26">
        <f t="shared" si="12"/>
        <v>-235.19</v>
      </c>
      <c r="L152" s="14"/>
    </row>
    <row r="153" spans="1:12">
      <c r="A153" s="20" t="s">
        <v>172</v>
      </c>
      <c r="B153" s="21"/>
      <c r="C153" s="21"/>
      <c r="D153" s="21"/>
      <c r="E153" s="21"/>
      <c r="F153" s="21"/>
      <c r="G153" s="21"/>
      <c r="H153" s="21"/>
      <c r="I153" s="28"/>
      <c r="J153" s="29">
        <f>SUM(J151:J152)</f>
        <v>864.81</v>
      </c>
      <c r="K153" s="35">
        <f t="shared" si="12"/>
        <v>864.81</v>
      </c>
      <c r="L153" s="14"/>
    </row>
    <row r="154" spans="1:12">
      <c r="A154" s="8">
        <v>45853</v>
      </c>
      <c r="B154" s="9">
        <v>21338</v>
      </c>
      <c r="C154" s="10" t="s">
        <v>216</v>
      </c>
      <c r="D154" s="11" t="s">
        <v>169</v>
      </c>
      <c r="E154" s="3">
        <v>263735</v>
      </c>
      <c r="F154" s="12"/>
      <c r="G154" s="13" t="s">
        <v>170</v>
      </c>
      <c r="H154" s="13"/>
      <c r="I154" s="24"/>
      <c r="J154" s="25">
        <v>200</v>
      </c>
      <c r="K154" s="26">
        <f t="shared" si="12"/>
        <v>200</v>
      </c>
      <c r="L154" s="8">
        <v>45852</v>
      </c>
    </row>
    <row r="155" spans="1:12">
      <c r="A155" s="14"/>
      <c r="B155" s="15"/>
      <c r="C155" s="16"/>
      <c r="D155" s="17" t="s">
        <v>171</v>
      </c>
      <c r="E155" s="7"/>
      <c r="F155" s="18"/>
      <c r="G155" s="19" t="s">
        <v>170</v>
      </c>
      <c r="H155" s="19"/>
      <c r="I155" s="27"/>
      <c r="J155" s="25">
        <v>-42.39</v>
      </c>
      <c r="K155" s="26">
        <f t="shared" si="12"/>
        <v>-42.39</v>
      </c>
      <c r="L155" s="14"/>
    </row>
    <row r="156" spans="1:12">
      <c r="A156" s="20" t="s">
        <v>172</v>
      </c>
      <c r="B156" s="21"/>
      <c r="C156" s="21"/>
      <c r="D156" s="21"/>
      <c r="E156" s="21"/>
      <c r="F156" s="21"/>
      <c r="G156" s="21"/>
      <c r="H156" s="21"/>
      <c r="I156" s="28"/>
      <c r="J156" s="29">
        <f>SUM(J154:J155)</f>
        <v>157.61</v>
      </c>
      <c r="K156" s="35">
        <f t="shared" si="12"/>
        <v>157.61</v>
      </c>
      <c r="L156" s="14"/>
    </row>
    <row r="157" spans="1:12">
      <c r="A157" s="8">
        <v>45853</v>
      </c>
      <c r="B157" s="9">
        <v>21338</v>
      </c>
      <c r="C157" s="10" t="s">
        <v>217</v>
      </c>
      <c r="D157" s="11" t="s">
        <v>169</v>
      </c>
      <c r="E157" s="3">
        <v>263736</v>
      </c>
      <c r="F157" s="12"/>
      <c r="G157" s="13" t="s">
        <v>170</v>
      </c>
      <c r="H157" s="13"/>
      <c r="I157" s="24"/>
      <c r="J157" s="25">
        <v>200</v>
      </c>
      <c r="K157" s="26">
        <f t="shared" si="12"/>
        <v>200</v>
      </c>
      <c r="L157" s="8">
        <v>45852</v>
      </c>
    </row>
    <row r="158" spans="1:12">
      <c r="A158" s="14"/>
      <c r="B158" s="15"/>
      <c r="C158" s="16"/>
      <c r="D158" s="17" t="s">
        <v>171</v>
      </c>
      <c r="E158" s="7"/>
      <c r="F158" s="18"/>
      <c r="G158" s="19" t="s">
        <v>170</v>
      </c>
      <c r="H158" s="19"/>
      <c r="I158" s="27"/>
      <c r="J158" s="25">
        <v>-43.61</v>
      </c>
      <c r="K158" s="26">
        <f t="shared" ref="K158:K177" si="13">J158+F158</f>
        <v>-43.61</v>
      </c>
      <c r="L158" s="14"/>
    </row>
    <row r="159" spans="1:12">
      <c r="A159" s="20" t="s">
        <v>172</v>
      </c>
      <c r="B159" s="21"/>
      <c r="C159" s="21"/>
      <c r="D159" s="21"/>
      <c r="E159" s="21"/>
      <c r="F159" s="21"/>
      <c r="G159" s="21"/>
      <c r="H159" s="21"/>
      <c r="I159" s="28"/>
      <c r="J159" s="29">
        <f>SUM(J157:J158)</f>
        <v>156.39</v>
      </c>
      <c r="K159" s="35">
        <f t="shared" si="13"/>
        <v>156.39</v>
      </c>
      <c r="L159" s="14"/>
    </row>
    <row r="160" spans="1:12">
      <c r="A160" s="8">
        <v>45853</v>
      </c>
      <c r="B160" s="9">
        <v>21338</v>
      </c>
      <c r="C160" s="10" t="s">
        <v>218</v>
      </c>
      <c r="D160" s="11" t="s">
        <v>169</v>
      </c>
      <c r="E160" s="3">
        <v>263739</v>
      </c>
      <c r="F160" s="12"/>
      <c r="G160" s="13" t="s">
        <v>170</v>
      </c>
      <c r="H160" s="13"/>
      <c r="I160" s="24"/>
      <c r="J160" s="25">
        <v>200</v>
      </c>
      <c r="K160" s="26">
        <f t="shared" si="13"/>
        <v>200</v>
      </c>
      <c r="L160" s="8">
        <v>45852</v>
      </c>
    </row>
    <row r="161" spans="1:12">
      <c r="A161" s="14"/>
      <c r="B161" s="15"/>
      <c r="C161" s="16"/>
      <c r="D161" s="17" t="s">
        <v>171</v>
      </c>
      <c r="E161" s="7"/>
      <c r="F161" s="18"/>
      <c r="G161" s="19" t="s">
        <v>170</v>
      </c>
      <c r="H161" s="19"/>
      <c r="I161" s="27"/>
      <c r="J161" s="25">
        <v>-43.24</v>
      </c>
      <c r="K161" s="26">
        <f t="shared" si="13"/>
        <v>-43.24</v>
      </c>
      <c r="L161" s="14"/>
    </row>
    <row r="162" spans="1:12">
      <c r="A162" s="20" t="s">
        <v>172</v>
      </c>
      <c r="B162" s="21"/>
      <c r="C162" s="21"/>
      <c r="D162" s="21"/>
      <c r="E162" s="21"/>
      <c r="F162" s="21"/>
      <c r="G162" s="21"/>
      <c r="H162" s="21"/>
      <c r="I162" s="28"/>
      <c r="J162" s="29">
        <f>SUM(J160:J161)</f>
        <v>156.76</v>
      </c>
      <c r="K162" s="35">
        <f t="shared" si="13"/>
        <v>156.76</v>
      </c>
      <c r="L162" s="14"/>
    </row>
    <row r="163" spans="1:12">
      <c r="A163" s="8">
        <v>45853</v>
      </c>
      <c r="B163" s="9">
        <v>21338</v>
      </c>
      <c r="C163" s="10" t="s">
        <v>219</v>
      </c>
      <c r="D163" s="11" t="s">
        <v>169</v>
      </c>
      <c r="E163" s="3">
        <v>263964</v>
      </c>
      <c r="F163" s="12"/>
      <c r="G163" s="13" t="s">
        <v>170</v>
      </c>
      <c r="H163" s="13"/>
      <c r="I163" s="24"/>
      <c r="J163" s="25">
        <v>193.8</v>
      </c>
      <c r="K163" s="26">
        <f t="shared" si="13"/>
        <v>193.8</v>
      </c>
      <c r="L163" s="8">
        <v>45852</v>
      </c>
    </row>
    <row r="164" spans="1:12">
      <c r="A164" s="14"/>
      <c r="B164" s="15"/>
      <c r="C164" s="16"/>
      <c r="D164" s="17" t="s">
        <v>171</v>
      </c>
      <c r="E164" s="7"/>
      <c r="F164" s="18"/>
      <c r="G164" s="19" t="s">
        <v>170</v>
      </c>
      <c r="H164" s="19"/>
      <c r="I164" s="27"/>
      <c r="J164" s="25">
        <v>-43.08</v>
      </c>
      <c r="K164" s="26">
        <f t="shared" si="13"/>
        <v>-43.08</v>
      </c>
      <c r="L164" s="14"/>
    </row>
    <row r="165" spans="1:12">
      <c r="A165" s="20" t="s">
        <v>172</v>
      </c>
      <c r="B165" s="21"/>
      <c r="C165" s="21"/>
      <c r="D165" s="21"/>
      <c r="E165" s="21"/>
      <c r="F165" s="21"/>
      <c r="G165" s="21"/>
      <c r="H165" s="21"/>
      <c r="I165" s="28"/>
      <c r="J165" s="29">
        <f>SUM(J163:J164)</f>
        <v>150.72</v>
      </c>
      <c r="K165" s="35">
        <f t="shared" si="13"/>
        <v>150.72</v>
      </c>
      <c r="L165" s="14"/>
    </row>
    <row r="166" spans="1:12">
      <c r="A166" s="8">
        <v>45853</v>
      </c>
      <c r="B166" s="9">
        <v>21338</v>
      </c>
      <c r="C166" s="10" t="s">
        <v>220</v>
      </c>
      <c r="D166" s="11" t="s">
        <v>169</v>
      </c>
      <c r="E166" s="3">
        <v>263605</v>
      </c>
      <c r="F166" s="12"/>
      <c r="G166" s="13" t="s">
        <v>170</v>
      </c>
      <c r="H166" s="13"/>
      <c r="I166" s="24"/>
      <c r="J166" s="25">
        <v>1100</v>
      </c>
      <c r="K166" s="26">
        <f t="shared" si="13"/>
        <v>1100</v>
      </c>
      <c r="L166" s="8">
        <v>45852</v>
      </c>
    </row>
    <row r="167" spans="1:12">
      <c r="A167" s="14"/>
      <c r="B167" s="15"/>
      <c r="C167" s="16"/>
      <c r="D167" s="17" t="s">
        <v>171</v>
      </c>
      <c r="E167" s="7"/>
      <c r="F167" s="18"/>
      <c r="G167" s="19" t="s">
        <v>170</v>
      </c>
      <c r="H167" s="19"/>
      <c r="I167" s="27"/>
      <c r="J167" s="25">
        <v>-236.04</v>
      </c>
      <c r="K167" s="26">
        <f t="shared" si="13"/>
        <v>-236.04</v>
      </c>
      <c r="L167" s="14"/>
    </row>
    <row r="168" spans="1:12">
      <c r="A168" s="20" t="s">
        <v>172</v>
      </c>
      <c r="B168" s="21"/>
      <c r="C168" s="21"/>
      <c r="D168" s="21"/>
      <c r="E168" s="21"/>
      <c r="F168" s="21"/>
      <c r="G168" s="21"/>
      <c r="H168" s="21"/>
      <c r="I168" s="28"/>
      <c r="J168" s="29">
        <f>SUM(J166:J167)</f>
        <v>863.96</v>
      </c>
      <c r="K168" s="35">
        <f t="shared" si="13"/>
        <v>863.96</v>
      </c>
      <c r="L168" s="14"/>
    </row>
    <row r="169" spans="1:12">
      <c r="A169" s="8">
        <v>45853</v>
      </c>
      <c r="B169" s="9">
        <v>21338</v>
      </c>
      <c r="C169" s="10" t="s">
        <v>221</v>
      </c>
      <c r="D169" s="11" t="s">
        <v>169</v>
      </c>
      <c r="E169" s="3">
        <v>263602</v>
      </c>
      <c r="F169" s="12"/>
      <c r="G169" s="13" t="s">
        <v>170</v>
      </c>
      <c r="H169" s="13"/>
      <c r="I169" s="24"/>
      <c r="J169" s="25">
        <v>200</v>
      </c>
      <c r="K169" s="26">
        <f t="shared" si="13"/>
        <v>200</v>
      </c>
      <c r="L169" s="8">
        <v>45852</v>
      </c>
    </row>
    <row r="170" spans="1:12">
      <c r="A170" s="14"/>
      <c r="B170" s="15"/>
      <c r="C170" s="16"/>
      <c r="D170" s="17" t="s">
        <v>171</v>
      </c>
      <c r="E170" s="7"/>
      <c r="F170" s="18"/>
      <c r="G170" s="19" t="s">
        <v>170</v>
      </c>
      <c r="H170" s="19"/>
      <c r="I170" s="27"/>
      <c r="J170" s="25">
        <v>-39.99</v>
      </c>
      <c r="K170" s="26">
        <f t="shared" si="13"/>
        <v>-39.99</v>
      </c>
      <c r="L170" s="14"/>
    </row>
    <row r="171" spans="1:12">
      <c r="A171" s="20" t="s">
        <v>172</v>
      </c>
      <c r="B171" s="21"/>
      <c r="C171" s="21"/>
      <c r="D171" s="21"/>
      <c r="E171" s="21"/>
      <c r="F171" s="21"/>
      <c r="G171" s="21"/>
      <c r="H171" s="21"/>
      <c r="I171" s="28"/>
      <c r="J171" s="29">
        <f>SUM(J169:J170)</f>
        <v>160.01</v>
      </c>
      <c r="K171" s="35">
        <f t="shared" si="13"/>
        <v>160.01</v>
      </c>
      <c r="L171" s="14"/>
    </row>
    <row r="172" spans="1:12">
      <c r="A172" s="8">
        <v>45853</v>
      </c>
      <c r="B172" s="9">
        <v>21338</v>
      </c>
      <c r="C172" s="10" t="s">
        <v>222</v>
      </c>
      <c r="D172" s="11" t="s">
        <v>169</v>
      </c>
      <c r="E172" s="3">
        <v>263603</v>
      </c>
      <c r="F172" s="12"/>
      <c r="G172" s="13" t="s">
        <v>170</v>
      </c>
      <c r="H172" s="13"/>
      <c r="I172" s="24"/>
      <c r="J172" s="25">
        <v>1100</v>
      </c>
      <c r="K172" s="26">
        <f t="shared" si="13"/>
        <v>1100</v>
      </c>
      <c r="L172" s="8">
        <v>45852</v>
      </c>
    </row>
    <row r="173" spans="1:12">
      <c r="A173" s="14"/>
      <c r="B173" s="15"/>
      <c r="C173" s="16"/>
      <c r="D173" s="17" t="s">
        <v>171</v>
      </c>
      <c r="E173" s="7"/>
      <c r="F173" s="18"/>
      <c r="G173" s="19" t="s">
        <v>170</v>
      </c>
      <c r="H173" s="19"/>
      <c r="I173" s="27"/>
      <c r="J173" s="25">
        <v>-236.04</v>
      </c>
      <c r="K173" s="26">
        <f t="shared" si="13"/>
        <v>-236.04</v>
      </c>
      <c r="L173" s="14"/>
    </row>
    <row r="174" spans="1:12">
      <c r="A174" s="20" t="s">
        <v>172</v>
      </c>
      <c r="B174" s="21"/>
      <c r="C174" s="21"/>
      <c r="D174" s="21"/>
      <c r="E174" s="21"/>
      <c r="F174" s="21"/>
      <c r="G174" s="21"/>
      <c r="H174" s="21"/>
      <c r="I174" s="28"/>
      <c r="J174" s="29">
        <f>SUM(J172:J173)</f>
        <v>863.96</v>
      </c>
      <c r="K174" s="35">
        <f t="shared" si="13"/>
        <v>863.96</v>
      </c>
      <c r="L174" s="14"/>
    </row>
    <row r="175" ht="10.5" spans="1:10">
      <c r="A175" s="2"/>
      <c r="I175" s="32" t="s">
        <v>195</v>
      </c>
      <c r="J175" s="33">
        <f>SUM(J93,J96,J99,J102,J105,J108,J111,J114,J117,J120,J123,J126,J129,J132,J135,J138,J141,J144,J147,J150,J153,J156,J159,J162,J165,J168,J171,J174)</f>
        <v>13968.84</v>
      </c>
    </row>
    <row r="176" ht="10.5" spans="1:10">
      <c r="A176" s="2"/>
      <c r="I176" s="32"/>
      <c r="J176" s="33"/>
    </row>
    <row r="177" ht="10.5" spans="1:10">
      <c r="A177" s="2" t="s">
        <v>21</v>
      </c>
      <c r="D177" s="2" t="s">
        <v>22</v>
      </c>
      <c r="I177" s="34"/>
      <c r="J177" s="33"/>
    </row>
    <row r="178" spans="1:1">
      <c r="A178" s="2"/>
    </row>
    <row r="179" spans="1:1">
      <c r="A179" s="2"/>
    </row>
    <row r="180" spans="1:4">
      <c r="A180" s="2" t="s">
        <v>24</v>
      </c>
      <c r="D180" s="2" t="s">
        <v>25</v>
      </c>
    </row>
    <row r="181" spans="1:4">
      <c r="A181" s="1" t="s">
        <v>27</v>
      </c>
      <c r="D181" s="1" t="s">
        <v>28</v>
      </c>
    </row>
    <row r="188" spans="1:1">
      <c r="A188" s="2" t="s">
        <v>0</v>
      </c>
    </row>
    <row r="189" spans="1:1">
      <c r="A189" s="2" t="s">
        <v>1</v>
      </c>
    </row>
    <row r="191" spans="1:12">
      <c r="A191" s="3" t="s">
        <v>2</v>
      </c>
      <c r="B191" s="3" t="s">
        <v>3</v>
      </c>
      <c r="C191" s="3" t="s">
        <v>4</v>
      </c>
      <c r="D191" s="3" t="s">
        <v>5</v>
      </c>
      <c r="E191" s="3" t="s">
        <v>167</v>
      </c>
      <c r="F191" s="3" t="s">
        <v>7</v>
      </c>
      <c r="G191" s="4" t="s">
        <v>8</v>
      </c>
      <c r="H191" s="5"/>
      <c r="I191" s="5"/>
      <c r="J191" s="23"/>
      <c r="K191" s="3" t="s">
        <v>9</v>
      </c>
      <c r="L191" s="3" t="s">
        <v>10</v>
      </c>
    </row>
    <row r="192" spans="1:12">
      <c r="A192" s="6"/>
      <c r="B192" s="6"/>
      <c r="C192" s="6"/>
      <c r="D192" s="6"/>
      <c r="E192" s="6"/>
      <c r="F192" s="6"/>
      <c r="G192" s="3" t="s">
        <v>11</v>
      </c>
      <c r="H192" s="3" t="s">
        <v>12</v>
      </c>
      <c r="I192" s="3" t="s">
        <v>13</v>
      </c>
      <c r="J192" s="3" t="s">
        <v>14</v>
      </c>
      <c r="K192" s="6"/>
      <c r="L192" s="6"/>
    </row>
    <row r="193" spans="1:1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</row>
    <row r="194" spans="1:12">
      <c r="A194" s="8">
        <v>45861</v>
      </c>
      <c r="B194" s="9">
        <v>21354</v>
      </c>
      <c r="C194" s="10" t="s">
        <v>223</v>
      </c>
      <c r="D194" s="11" t="s">
        <v>169</v>
      </c>
      <c r="E194" s="3">
        <v>265151</v>
      </c>
      <c r="F194" s="12"/>
      <c r="G194" s="13" t="s">
        <v>170</v>
      </c>
      <c r="H194" s="13"/>
      <c r="I194" s="24"/>
      <c r="J194" s="25">
        <v>200</v>
      </c>
      <c r="K194" s="26">
        <f t="shared" ref="K194:K257" si="14">J194+F194</f>
        <v>200</v>
      </c>
      <c r="L194" s="8">
        <v>45859</v>
      </c>
    </row>
    <row r="195" spans="1:12">
      <c r="A195" s="14"/>
      <c r="B195" s="15"/>
      <c r="C195" s="16"/>
      <c r="D195" s="17" t="s">
        <v>171</v>
      </c>
      <c r="E195" s="7"/>
      <c r="F195" s="18"/>
      <c r="G195" s="19" t="s">
        <v>170</v>
      </c>
      <c r="H195" s="19"/>
      <c r="I195" s="27"/>
      <c r="J195" s="25">
        <v>-50.68</v>
      </c>
      <c r="K195" s="26">
        <f t="shared" si="14"/>
        <v>-50.68</v>
      </c>
      <c r="L195" s="14"/>
    </row>
    <row r="196" spans="1:12">
      <c r="A196" s="20" t="s">
        <v>172</v>
      </c>
      <c r="B196" s="21"/>
      <c r="C196" s="21"/>
      <c r="D196" s="21"/>
      <c r="E196" s="21"/>
      <c r="F196" s="21"/>
      <c r="G196" s="21"/>
      <c r="H196" s="21"/>
      <c r="I196" s="28"/>
      <c r="J196" s="29">
        <f>SUM(J194:J195)</f>
        <v>149.32</v>
      </c>
      <c r="K196" s="35">
        <f t="shared" si="14"/>
        <v>149.32</v>
      </c>
      <c r="L196" s="14"/>
    </row>
    <row r="197" spans="1:12">
      <c r="A197" s="8">
        <v>45861</v>
      </c>
      <c r="B197" s="9">
        <v>21354</v>
      </c>
      <c r="C197" s="10" t="s">
        <v>224</v>
      </c>
      <c r="D197" s="11" t="s">
        <v>169</v>
      </c>
      <c r="E197" s="3">
        <v>265155</v>
      </c>
      <c r="F197" s="12"/>
      <c r="G197" s="13" t="s">
        <v>170</v>
      </c>
      <c r="H197" s="13"/>
      <c r="I197" s="24"/>
      <c r="J197" s="25">
        <v>4485</v>
      </c>
      <c r="K197" s="26">
        <f t="shared" si="14"/>
        <v>4485</v>
      </c>
      <c r="L197" s="8">
        <v>45859</v>
      </c>
    </row>
    <row r="198" spans="1:12">
      <c r="A198" s="14"/>
      <c r="B198" s="15"/>
      <c r="C198" s="16"/>
      <c r="D198" s="17" t="s">
        <v>171</v>
      </c>
      <c r="E198" s="7"/>
      <c r="F198" s="18"/>
      <c r="G198" s="19" t="s">
        <v>170</v>
      </c>
      <c r="H198" s="19"/>
      <c r="I198" s="27"/>
      <c r="J198" s="25">
        <v>-943.73</v>
      </c>
      <c r="K198" s="26">
        <f t="shared" si="14"/>
        <v>-943.73</v>
      </c>
      <c r="L198" s="14"/>
    </row>
    <row r="199" spans="1:12">
      <c r="A199" s="20" t="s">
        <v>172</v>
      </c>
      <c r="B199" s="21"/>
      <c r="C199" s="21"/>
      <c r="D199" s="21"/>
      <c r="E199" s="21"/>
      <c r="F199" s="21"/>
      <c r="G199" s="21"/>
      <c r="H199" s="21"/>
      <c r="I199" s="28"/>
      <c r="J199" s="29">
        <f>SUM(J197:J198)</f>
        <v>3541.27</v>
      </c>
      <c r="K199" s="35">
        <f t="shared" si="14"/>
        <v>3541.27</v>
      </c>
      <c r="L199" s="14"/>
    </row>
    <row r="200" spans="1:12">
      <c r="A200" s="8">
        <v>45861</v>
      </c>
      <c r="B200" s="9">
        <v>21354</v>
      </c>
      <c r="C200" s="10" t="s">
        <v>225</v>
      </c>
      <c r="D200" s="11" t="s">
        <v>169</v>
      </c>
      <c r="E200" s="3">
        <v>265355</v>
      </c>
      <c r="F200" s="12"/>
      <c r="G200" s="13" t="s">
        <v>170</v>
      </c>
      <c r="H200" s="13"/>
      <c r="I200" s="24"/>
      <c r="J200" s="25">
        <v>1100</v>
      </c>
      <c r="K200" s="26">
        <f t="shared" si="14"/>
        <v>1100</v>
      </c>
      <c r="L200" s="8">
        <v>45859</v>
      </c>
    </row>
    <row r="201" spans="1:12">
      <c r="A201" s="14"/>
      <c r="B201" s="15"/>
      <c r="C201" s="16"/>
      <c r="D201" s="17" t="s">
        <v>171</v>
      </c>
      <c r="E201" s="7"/>
      <c r="F201" s="18"/>
      <c r="G201" s="19" t="s">
        <v>170</v>
      </c>
      <c r="H201" s="19"/>
      <c r="I201" s="27"/>
      <c r="J201" s="25">
        <v>-236.94</v>
      </c>
      <c r="K201" s="26">
        <f t="shared" si="14"/>
        <v>-236.94</v>
      </c>
      <c r="L201" s="14"/>
    </row>
    <row r="202" spans="1:12">
      <c r="A202" s="20" t="s">
        <v>172</v>
      </c>
      <c r="B202" s="21"/>
      <c r="C202" s="21"/>
      <c r="D202" s="21"/>
      <c r="E202" s="21"/>
      <c r="F202" s="21"/>
      <c r="G202" s="21"/>
      <c r="H202" s="21"/>
      <c r="I202" s="28"/>
      <c r="J202" s="29">
        <f>SUM(J200:J201)</f>
        <v>863.06</v>
      </c>
      <c r="K202" s="35">
        <f t="shared" si="14"/>
        <v>863.06</v>
      </c>
      <c r="L202" s="14"/>
    </row>
    <row r="203" spans="1:12">
      <c r="A203" s="8">
        <v>45861</v>
      </c>
      <c r="B203" s="9">
        <v>21354</v>
      </c>
      <c r="C203" s="10" t="s">
        <v>226</v>
      </c>
      <c r="D203" s="11" t="s">
        <v>169</v>
      </c>
      <c r="E203" s="3">
        <v>264963</v>
      </c>
      <c r="F203" s="12"/>
      <c r="G203" s="13" t="s">
        <v>170</v>
      </c>
      <c r="H203" s="13"/>
      <c r="I203" s="24"/>
      <c r="J203" s="25">
        <v>1100</v>
      </c>
      <c r="K203" s="26">
        <f t="shared" si="14"/>
        <v>1100</v>
      </c>
      <c r="L203" s="8">
        <v>45859</v>
      </c>
    </row>
    <row r="204" spans="1:12">
      <c r="A204" s="14"/>
      <c r="B204" s="15"/>
      <c r="C204" s="16"/>
      <c r="D204" s="17" t="s">
        <v>171</v>
      </c>
      <c r="E204" s="7"/>
      <c r="F204" s="18"/>
      <c r="G204" s="19" t="s">
        <v>170</v>
      </c>
      <c r="H204" s="19"/>
      <c r="I204" s="27"/>
      <c r="J204" s="25">
        <v>-249.49</v>
      </c>
      <c r="K204" s="26">
        <f t="shared" si="14"/>
        <v>-249.49</v>
      </c>
      <c r="L204" s="14"/>
    </row>
    <row r="205" spans="1:12">
      <c r="A205" s="20" t="s">
        <v>172</v>
      </c>
      <c r="B205" s="21"/>
      <c r="C205" s="21"/>
      <c r="D205" s="21"/>
      <c r="E205" s="21"/>
      <c r="F205" s="21"/>
      <c r="G205" s="21"/>
      <c r="H205" s="21"/>
      <c r="I205" s="28"/>
      <c r="J205" s="29">
        <f>SUM(J203:J204)</f>
        <v>850.51</v>
      </c>
      <c r="K205" s="35">
        <f t="shared" si="14"/>
        <v>850.51</v>
      </c>
      <c r="L205" s="14"/>
    </row>
    <row r="206" spans="1:12">
      <c r="A206" s="8">
        <v>45861</v>
      </c>
      <c r="B206" s="9">
        <v>21354</v>
      </c>
      <c r="C206" s="10" t="s">
        <v>227</v>
      </c>
      <c r="D206" s="11" t="s">
        <v>169</v>
      </c>
      <c r="E206" s="3">
        <v>265150</v>
      </c>
      <c r="F206" s="12"/>
      <c r="G206" s="13" t="s">
        <v>170</v>
      </c>
      <c r="H206" s="13"/>
      <c r="I206" s="24"/>
      <c r="J206" s="25">
        <v>550</v>
      </c>
      <c r="K206" s="26">
        <f t="shared" si="14"/>
        <v>550</v>
      </c>
      <c r="L206" s="8">
        <v>45859</v>
      </c>
    </row>
    <row r="207" spans="1:12">
      <c r="A207" s="14"/>
      <c r="B207" s="15"/>
      <c r="C207" s="16"/>
      <c r="D207" s="17" t="s">
        <v>171</v>
      </c>
      <c r="E207" s="7"/>
      <c r="F207" s="18"/>
      <c r="G207" s="19" t="s">
        <v>170</v>
      </c>
      <c r="H207" s="19"/>
      <c r="I207" s="27"/>
      <c r="J207" s="25">
        <v>-118.02</v>
      </c>
      <c r="K207" s="26">
        <f t="shared" si="14"/>
        <v>-118.02</v>
      </c>
      <c r="L207" s="14"/>
    </row>
    <row r="208" spans="1:12">
      <c r="A208" s="20" t="s">
        <v>172</v>
      </c>
      <c r="B208" s="21"/>
      <c r="C208" s="21"/>
      <c r="D208" s="21"/>
      <c r="E208" s="21"/>
      <c r="F208" s="21"/>
      <c r="G208" s="21"/>
      <c r="H208" s="21"/>
      <c r="I208" s="28"/>
      <c r="J208" s="29">
        <f>SUM(J206:J207)</f>
        <v>431.98</v>
      </c>
      <c r="K208" s="35">
        <f t="shared" si="14"/>
        <v>431.98</v>
      </c>
      <c r="L208" s="14"/>
    </row>
    <row r="209" spans="1:12">
      <c r="A209" s="8">
        <v>45861</v>
      </c>
      <c r="B209" s="9">
        <v>21354</v>
      </c>
      <c r="C209" s="10" t="s">
        <v>228</v>
      </c>
      <c r="D209" s="11" t="s">
        <v>169</v>
      </c>
      <c r="E209" s="3">
        <v>265035</v>
      </c>
      <c r="F209" s="12"/>
      <c r="G209" s="13" t="s">
        <v>170</v>
      </c>
      <c r="H209" s="13"/>
      <c r="I209" s="24"/>
      <c r="J209" s="25">
        <v>200</v>
      </c>
      <c r="K209" s="26">
        <f t="shared" si="14"/>
        <v>200</v>
      </c>
      <c r="L209" s="8">
        <v>45859</v>
      </c>
    </row>
    <row r="210" spans="1:12">
      <c r="A210" s="14"/>
      <c r="B210" s="15"/>
      <c r="C210" s="16"/>
      <c r="D210" s="17" t="s">
        <v>171</v>
      </c>
      <c r="E210" s="7"/>
      <c r="F210" s="18"/>
      <c r="G210" s="19" t="s">
        <v>170</v>
      </c>
      <c r="H210" s="19"/>
      <c r="I210" s="27"/>
      <c r="J210" s="25">
        <v>-42.39</v>
      </c>
      <c r="K210" s="26">
        <f t="shared" si="14"/>
        <v>-42.39</v>
      </c>
      <c r="L210" s="14"/>
    </row>
    <row r="211" spans="1:12">
      <c r="A211" s="20" t="s">
        <v>172</v>
      </c>
      <c r="B211" s="21"/>
      <c r="C211" s="21"/>
      <c r="D211" s="21"/>
      <c r="E211" s="21"/>
      <c r="F211" s="21"/>
      <c r="G211" s="21"/>
      <c r="H211" s="21"/>
      <c r="I211" s="28"/>
      <c r="J211" s="29">
        <f>SUM(J209:J210)</f>
        <v>157.61</v>
      </c>
      <c r="K211" s="35">
        <f t="shared" si="14"/>
        <v>157.61</v>
      </c>
      <c r="L211" s="14"/>
    </row>
    <row r="212" spans="1:12">
      <c r="A212" s="8">
        <v>45861</v>
      </c>
      <c r="B212" s="9">
        <v>21354</v>
      </c>
      <c r="C212" s="10" t="s">
        <v>229</v>
      </c>
      <c r="D212" s="11" t="s">
        <v>169</v>
      </c>
      <c r="E212" s="3">
        <v>264396</v>
      </c>
      <c r="F212" s="12"/>
      <c r="G212" s="13" t="s">
        <v>170</v>
      </c>
      <c r="H212" s="13"/>
      <c r="I212" s="24"/>
      <c r="J212" s="25">
        <v>1070.3</v>
      </c>
      <c r="K212" s="26">
        <f t="shared" si="14"/>
        <v>1070.3</v>
      </c>
      <c r="L212" s="8">
        <v>45859</v>
      </c>
    </row>
    <row r="213" spans="1:12">
      <c r="A213" s="14"/>
      <c r="B213" s="15"/>
      <c r="C213" s="16"/>
      <c r="D213" s="17" t="s">
        <v>171</v>
      </c>
      <c r="E213" s="7"/>
      <c r="F213" s="18"/>
      <c r="G213" s="19" t="s">
        <v>170</v>
      </c>
      <c r="H213" s="19"/>
      <c r="I213" s="27"/>
      <c r="J213" s="25">
        <v>-242.39</v>
      </c>
      <c r="K213" s="26">
        <f t="shared" si="14"/>
        <v>-242.39</v>
      </c>
      <c r="L213" s="14"/>
    </row>
    <row r="214" spans="1:12">
      <c r="A214" s="20" t="s">
        <v>172</v>
      </c>
      <c r="B214" s="21"/>
      <c r="C214" s="21"/>
      <c r="D214" s="21"/>
      <c r="E214" s="21"/>
      <c r="F214" s="21"/>
      <c r="G214" s="21"/>
      <c r="H214" s="21"/>
      <c r="I214" s="28"/>
      <c r="J214" s="29">
        <f>SUM(J212:J213)</f>
        <v>827.91</v>
      </c>
      <c r="K214" s="35">
        <f t="shared" si="14"/>
        <v>827.91</v>
      </c>
      <c r="L214" s="14"/>
    </row>
    <row r="215" spans="1:12">
      <c r="A215" s="8">
        <v>45861</v>
      </c>
      <c r="B215" s="9">
        <v>21354</v>
      </c>
      <c r="C215" s="10" t="s">
        <v>230</v>
      </c>
      <c r="D215" s="11" t="s">
        <v>169</v>
      </c>
      <c r="E215" s="3">
        <v>264965</v>
      </c>
      <c r="F215" s="12"/>
      <c r="G215" s="13" t="s">
        <v>170</v>
      </c>
      <c r="H215" s="13"/>
      <c r="I215" s="24"/>
      <c r="J215" s="25">
        <v>200</v>
      </c>
      <c r="K215" s="26">
        <f t="shared" si="14"/>
        <v>200</v>
      </c>
      <c r="L215" s="8">
        <v>45859</v>
      </c>
    </row>
    <row r="216" spans="1:12">
      <c r="A216" s="14"/>
      <c r="B216" s="15"/>
      <c r="C216" s="16"/>
      <c r="D216" s="17" t="s">
        <v>171</v>
      </c>
      <c r="E216" s="7"/>
      <c r="F216" s="18"/>
      <c r="G216" s="19" t="s">
        <v>170</v>
      </c>
      <c r="H216" s="19"/>
      <c r="I216" s="27"/>
      <c r="J216" s="25">
        <v>-42.39</v>
      </c>
      <c r="K216" s="26">
        <f t="shared" si="14"/>
        <v>-42.39</v>
      </c>
      <c r="L216" s="14"/>
    </row>
    <row r="217" spans="1:12">
      <c r="A217" s="20" t="s">
        <v>172</v>
      </c>
      <c r="B217" s="21"/>
      <c r="C217" s="21"/>
      <c r="D217" s="21"/>
      <c r="E217" s="21"/>
      <c r="F217" s="21"/>
      <c r="G217" s="21"/>
      <c r="H217" s="21"/>
      <c r="I217" s="28"/>
      <c r="J217" s="29">
        <f>SUM(J215:J216)</f>
        <v>157.61</v>
      </c>
      <c r="K217" s="35">
        <f t="shared" si="14"/>
        <v>157.61</v>
      </c>
      <c r="L217" s="14"/>
    </row>
    <row r="218" spans="1:12">
      <c r="A218" s="8">
        <v>45861</v>
      </c>
      <c r="B218" s="9">
        <v>21354</v>
      </c>
      <c r="C218" s="10" t="s">
        <v>231</v>
      </c>
      <c r="D218" s="11" t="s">
        <v>169</v>
      </c>
      <c r="E218" s="3">
        <v>264950</v>
      </c>
      <c r="F218" s="12"/>
      <c r="G218" s="13" t="s">
        <v>170</v>
      </c>
      <c r="H218" s="13"/>
      <c r="I218" s="24"/>
      <c r="J218" s="25">
        <v>200</v>
      </c>
      <c r="K218" s="26">
        <f t="shared" si="14"/>
        <v>200</v>
      </c>
      <c r="L218" s="8">
        <v>45859</v>
      </c>
    </row>
    <row r="219" spans="1:12">
      <c r="A219" s="14"/>
      <c r="B219" s="15"/>
      <c r="C219" s="16"/>
      <c r="D219" s="17" t="s">
        <v>171</v>
      </c>
      <c r="E219" s="7"/>
      <c r="F219" s="18"/>
      <c r="G219" s="19" t="s">
        <v>170</v>
      </c>
      <c r="H219" s="19"/>
      <c r="I219" s="27"/>
      <c r="J219" s="25">
        <v>-42.39</v>
      </c>
      <c r="K219" s="26">
        <f t="shared" si="14"/>
        <v>-42.39</v>
      </c>
      <c r="L219" s="14"/>
    </row>
    <row r="220" spans="1:12">
      <c r="A220" s="20" t="s">
        <v>172</v>
      </c>
      <c r="B220" s="21"/>
      <c r="C220" s="21"/>
      <c r="D220" s="21"/>
      <c r="E220" s="21"/>
      <c r="F220" s="21"/>
      <c r="G220" s="21"/>
      <c r="H220" s="21"/>
      <c r="I220" s="28"/>
      <c r="J220" s="29">
        <f>SUM(J218:J219)</f>
        <v>157.61</v>
      </c>
      <c r="K220" s="35">
        <f t="shared" si="14"/>
        <v>157.61</v>
      </c>
      <c r="L220" s="14"/>
    </row>
    <row r="221" spans="1:12">
      <c r="A221" s="8">
        <v>45861</v>
      </c>
      <c r="B221" s="9">
        <v>21354</v>
      </c>
      <c r="C221" s="22" t="s">
        <v>181</v>
      </c>
      <c r="D221" s="11" t="s">
        <v>169</v>
      </c>
      <c r="E221" s="3"/>
      <c r="F221" s="12"/>
      <c r="G221" s="13" t="s">
        <v>170</v>
      </c>
      <c r="H221" s="13"/>
      <c r="I221" s="24"/>
      <c r="J221" s="25">
        <v>-70.17</v>
      </c>
      <c r="K221" s="26">
        <f t="shared" si="14"/>
        <v>-70.17</v>
      </c>
      <c r="L221" s="8">
        <v>45859</v>
      </c>
    </row>
    <row r="222" spans="1:12">
      <c r="A222" s="14"/>
      <c r="B222" s="15"/>
      <c r="C222" s="16"/>
      <c r="D222" s="17" t="s">
        <v>171</v>
      </c>
      <c r="E222" s="7"/>
      <c r="F222" s="18"/>
      <c r="G222" s="19" t="s">
        <v>170</v>
      </c>
      <c r="H222" s="19"/>
      <c r="I222" s="27"/>
      <c r="J222" s="25"/>
      <c r="K222" s="26">
        <f t="shared" si="14"/>
        <v>0</v>
      </c>
      <c r="L222" s="14"/>
    </row>
    <row r="223" spans="1:12">
      <c r="A223" s="20" t="s">
        <v>172</v>
      </c>
      <c r="B223" s="21"/>
      <c r="C223" s="21"/>
      <c r="D223" s="21"/>
      <c r="E223" s="21"/>
      <c r="F223" s="21"/>
      <c r="G223" s="21"/>
      <c r="H223" s="21"/>
      <c r="I223" s="28"/>
      <c r="J223" s="30">
        <f>SUM(J221:J222)</f>
        <v>-70.17</v>
      </c>
      <c r="K223" s="35">
        <f t="shared" si="14"/>
        <v>-70.17</v>
      </c>
      <c r="L223" s="14"/>
    </row>
    <row r="224" spans="1:12">
      <c r="A224" s="8">
        <v>45861</v>
      </c>
      <c r="B224" s="9">
        <v>21354</v>
      </c>
      <c r="C224" s="10" t="s">
        <v>232</v>
      </c>
      <c r="D224" s="11" t="s">
        <v>169</v>
      </c>
      <c r="E224" s="3">
        <v>264596</v>
      </c>
      <c r="F224" s="12"/>
      <c r="G224" s="13" t="s">
        <v>170</v>
      </c>
      <c r="H224" s="13"/>
      <c r="I224" s="24"/>
      <c r="J224" s="25">
        <v>1100</v>
      </c>
      <c r="K224" s="26">
        <f t="shared" si="14"/>
        <v>1100</v>
      </c>
      <c r="L224" s="8">
        <v>45859</v>
      </c>
    </row>
    <row r="225" spans="1:12">
      <c r="A225" s="14"/>
      <c r="B225" s="15"/>
      <c r="C225" s="16"/>
      <c r="D225" s="17" t="s">
        <v>171</v>
      </c>
      <c r="E225" s="7"/>
      <c r="F225" s="18"/>
      <c r="G225" s="19" t="s">
        <v>170</v>
      </c>
      <c r="H225" s="19"/>
      <c r="I225" s="27"/>
      <c r="J225" s="25">
        <v>-233.99</v>
      </c>
      <c r="K225" s="26">
        <f t="shared" si="14"/>
        <v>-233.99</v>
      </c>
      <c r="L225" s="14"/>
    </row>
    <row r="226" spans="1:12">
      <c r="A226" s="20" t="s">
        <v>172</v>
      </c>
      <c r="B226" s="21"/>
      <c r="C226" s="21"/>
      <c r="D226" s="21"/>
      <c r="E226" s="21"/>
      <c r="F226" s="21"/>
      <c r="G226" s="21"/>
      <c r="H226" s="21"/>
      <c r="I226" s="28"/>
      <c r="J226" s="29">
        <f>SUM(J224:J225)</f>
        <v>866.01</v>
      </c>
      <c r="K226" s="35">
        <f t="shared" si="14"/>
        <v>866.01</v>
      </c>
      <c r="L226" s="14"/>
    </row>
    <row r="227" spans="1:12">
      <c r="A227" s="8">
        <v>45861</v>
      </c>
      <c r="B227" s="9">
        <v>21354</v>
      </c>
      <c r="C227" s="10" t="s">
        <v>233</v>
      </c>
      <c r="D227" s="11" t="s">
        <v>169</v>
      </c>
      <c r="E227" s="3">
        <v>264948</v>
      </c>
      <c r="F227" s="12"/>
      <c r="G227" s="13" t="s">
        <v>170</v>
      </c>
      <c r="H227" s="13"/>
      <c r="I227" s="24"/>
      <c r="J227" s="25">
        <v>200</v>
      </c>
      <c r="K227" s="26">
        <f t="shared" si="14"/>
        <v>200</v>
      </c>
      <c r="L227" s="8">
        <v>45859</v>
      </c>
    </row>
    <row r="228" spans="1:12">
      <c r="A228" s="14"/>
      <c r="B228" s="15"/>
      <c r="C228" s="16"/>
      <c r="D228" s="17" t="s">
        <v>171</v>
      </c>
      <c r="E228" s="7"/>
      <c r="F228" s="18"/>
      <c r="G228" s="19" t="s">
        <v>170</v>
      </c>
      <c r="H228" s="19"/>
      <c r="I228" s="27"/>
      <c r="J228" s="25">
        <v>-42.39</v>
      </c>
      <c r="K228" s="26">
        <f t="shared" si="14"/>
        <v>-42.39</v>
      </c>
      <c r="L228" s="14"/>
    </row>
    <row r="229" spans="1:12">
      <c r="A229" s="20" t="s">
        <v>172</v>
      </c>
      <c r="B229" s="21"/>
      <c r="C229" s="21"/>
      <c r="D229" s="21"/>
      <c r="E229" s="21"/>
      <c r="F229" s="21"/>
      <c r="G229" s="21"/>
      <c r="H229" s="21"/>
      <c r="I229" s="28"/>
      <c r="J229" s="29">
        <f>SUM(J227:J228)</f>
        <v>157.61</v>
      </c>
      <c r="K229" s="35">
        <f t="shared" si="14"/>
        <v>157.61</v>
      </c>
      <c r="L229" s="14"/>
    </row>
    <row r="230" spans="1:12">
      <c r="A230" s="8">
        <v>45861</v>
      </c>
      <c r="B230" s="9">
        <v>21354</v>
      </c>
      <c r="C230" s="10" t="s">
        <v>234</v>
      </c>
      <c r="D230" s="11" t="s">
        <v>169</v>
      </c>
      <c r="E230" s="3">
        <v>264947</v>
      </c>
      <c r="F230" s="12"/>
      <c r="G230" s="13" t="s">
        <v>170</v>
      </c>
      <c r="H230" s="13"/>
      <c r="I230" s="24"/>
      <c r="J230" s="25">
        <v>200</v>
      </c>
      <c r="K230" s="26">
        <f t="shared" si="14"/>
        <v>200</v>
      </c>
      <c r="L230" s="8">
        <v>45859</v>
      </c>
    </row>
    <row r="231" spans="1:12">
      <c r="A231" s="14"/>
      <c r="B231" s="15"/>
      <c r="C231" s="16"/>
      <c r="D231" s="17" t="s">
        <v>171</v>
      </c>
      <c r="E231" s="7"/>
      <c r="F231" s="18"/>
      <c r="G231" s="19" t="s">
        <v>170</v>
      </c>
      <c r="H231" s="19"/>
      <c r="I231" s="27"/>
      <c r="J231" s="25">
        <v>-42.39</v>
      </c>
      <c r="K231" s="26">
        <f t="shared" si="14"/>
        <v>-42.39</v>
      </c>
      <c r="L231" s="14"/>
    </row>
    <row r="232" spans="1:12">
      <c r="A232" s="20" t="s">
        <v>172</v>
      </c>
      <c r="B232" s="21"/>
      <c r="C232" s="21"/>
      <c r="D232" s="21"/>
      <c r="E232" s="21"/>
      <c r="F232" s="21"/>
      <c r="G232" s="21"/>
      <c r="H232" s="21"/>
      <c r="I232" s="28"/>
      <c r="J232" s="29">
        <f>SUM(J230:J231)</f>
        <v>157.61</v>
      </c>
      <c r="K232" s="35">
        <f t="shared" si="14"/>
        <v>157.61</v>
      </c>
      <c r="L232" s="14"/>
    </row>
    <row r="233" spans="1:12">
      <c r="A233" s="8">
        <v>45861</v>
      </c>
      <c r="B233" s="9">
        <v>21354</v>
      </c>
      <c r="C233" s="10" t="s">
        <v>235</v>
      </c>
      <c r="D233" s="11" t="s">
        <v>169</v>
      </c>
      <c r="E233" s="3">
        <v>264966</v>
      </c>
      <c r="F233" s="12"/>
      <c r="G233" s="13" t="s">
        <v>170</v>
      </c>
      <c r="H233" s="13"/>
      <c r="I233" s="24"/>
      <c r="J233" s="25">
        <v>200</v>
      </c>
      <c r="K233" s="26">
        <f t="shared" si="14"/>
        <v>200</v>
      </c>
      <c r="L233" s="8">
        <v>45859</v>
      </c>
    </row>
    <row r="234" spans="1:12">
      <c r="A234" s="14"/>
      <c r="B234" s="15"/>
      <c r="C234" s="16"/>
      <c r="D234" s="17" t="s">
        <v>171</v>
      </c>
      <c r="E234" s="7"/>
      <c r="F234" s="18"/>
      <c r="G234" s="19" t="s">
        <v>170</v>
      </c>
      <c r="H234" s="19"/>
      <c r="I234" s="27"/>
      <c r="J234" s="25">
        <v>-50.68</v>
      </c>
      <c r="K234" s="26">
        <f t="shared" si="14"/>
        <v>-50.68</v>
      </c>
      <c r="L234" s="14"/>
    </row>
    <row r="235" spans="1:12">
      <c r="A235" s="20" t="s">
        <v>172</v>
      </c>
      <c r="B235" s="21"/>
      <c r="C235" s="21"/>
      <c r="D235" s="21"/>
      <c r="E235" s="21"/>
      <c r="F235" s="21"/>
      <c r="G235" s="21"/>
      <c r="H235" s="21"/>
      <c r="I235" s="28"/>
      <c r="J235" s="29">
        <f>SUM(J233:J234)</f>
        <v>149.32</v>
      </c>
      <c r="K235" s="35">
        <f t="shared" si="14"/>
        <v>149.32</v>
      </c>
      <c r="L235" s="14"/>
    </row>
    <row r="236" spans="1:12">
      <c r="A236" s="8">
        <v>45861</v>
      </c>
      <c r="B236" s="9">
        <v>21354</v>
      </c>
      <c r="C236" s="10" t="s">
        <v>236</v>
      </c>
      <c r="D236" s="11" t="s">
        <v>169</v>
      </c>
      <c r="E236" s="3">
        <v>264310</v>
      </c>
      <c r="F236" s="12"/>
      <c r="G236" s="13" t="s">
        <v>170</v>
      </c>
      <c r="H236" s="13"/>
      <c r="I236" s="24"/>
      <c r="J236" s="25">
        <v>1100</v>
      </c>
      <c r="K236" s="26">
        <f t="shared" si="14"/>
        <v>1100</v>
      </c>
      <c r="L236" s="8">
        <v>45859</v>
      </c>
    </row>
    <row r="237" spans="1:12">
      <c r="A237" s="14"/>
      <c r="B237" s="15"/>
      <c r="C237" s="16"/>
      <c r="D237" s="17" t="s">
        <v>171</v>
      </c>
      <c r="E237" s="7"/>
      <c r="F237" s="18"/>
      <c r="G237" s="19" t="s">
        <v>170</v>
      </c>
      <c r="H237" s="19"/>
      <c r="I237" s="27"/>
      <c r="J237" s="25">
        <v>-233.99</v>
      </c>
      <c r="K237" s="26">
        <f t="shared" si="14"/>
        <v>-233.99</v>
      </c>
      <c r="L237" s="14"/>
    </row>
    <row r="238" spans="1:12">
      <c r="A238" s="20" t="s">
        <v>172</v>
      </c>
      <c r="B238" s="21"/>
      <c r="C238" s="21"/>
      <c r="D238" s="21"/>
      <c r="E238" s="21"/>
      <c r="F238" s="21"/>
      <c r="G238" s="21"/>
      <c r="H238" s="21"/>
      <c r="I238" s="28"/>
      <c r="J238" s="29">
        <f>SUM(J236:J237)</f>
        <v>866.01</v>
      </c>
      <c r="K238" s="35">
        <f t="shared" si="14"/>
        <v>866.01</v>
      </c>
      <c r="L238" s="14"/>
    </row>
    <row r="239" spans="1:12">
      <c r="A239" s="8">
        <v>45861</v>
      </c>
      <c r="B239" s="9">
        <v>21354</v>
      </c>
      <c r="C239" s="10" t="s">
        <v>237</v>
      </c>
      <c r="D239" s="11" t="s">
        <v>169</v>
      </c>
      <c r="E239" s="3">
        <v>264455</v>
      </c>
      <c r="F239" s="12"/>
      <c r="G239" s="13" t="s">
        <v>170</v>
      </c>
      <c r="H239" s="13"/>
      <c r="I239" s="24"/>
      <c r="J239" s="25">
        <v>1070.3</v>
      </c>
      <c r="K239" s="26">
        <f t="shared" si="14"/>
        <v>1070.3</v>
      </c>
      <c r="L239" s="8">
        <v>45859</v>
      </c>
    </row>
    <row r="240" spans="1:12">
      <c r="A240" s="14"/>
      <c r="B240" s="15"/>
      <c r="C240" s="16"/>
      <c r="D240" s="17" t="s">
        <v>171</v>
      </c>
      <c r="E240" s="7"/>
      <c r="F240" s="18"/>
      <c r="G240" s="19" t="s">
        <v>170</v>
      </c>
      <c r="H240" s="19"/>
      <c r="I240" s="27"/>
      <c r="J240" s="25">
        <v>-242.39</v>
      </c>
      <c r="K240" s="26">
        <f t="shared" si="14"/>
        <v>-242.39</v>
      </c>
      <c r="L240" s="14"/>
    </row>
    <row r="241" spans="1:12">
      <c r="A241" s="20" t="s">
        <v>172</v>
      </c>
      <c r="B241" s="21"/>
      <c r="C241" s="21"/>
      <c r="D241" s="21"/>
      <c r="E241" s="21"/>
      <c r="F241" s="21"/>
      <c r="G241" s="21"/>
      <c r="H241" s="21"/>
      <c r="I241" s="28"/>
      <c r="J241" s="29">
        <f>SUM(J239:J240)</f>
        <v>827.91</v>
      </c>
      <c r="K241" s="35">
        <f t="shared" si="14"/>
        <v>827.91</v>
      </c>
      <c r="L241" s="14"/>
    </row>
    <row r="242" spans="1:12">
      <c r="A242" s="8">
        <v>45861</v>
      </c>
      <c r="B242" s="9">
        <v>21354</v>
      </c>
      <c r="C242" s="22" t="s">
        <v>238</v>
      </c>
      <c r="D242" s="11" t="s">
        <v>169</v>
      </c>
      <c r="E242" s="3"/>
      <c r="F242" s="12"/>
      <c r="G242" s="13" t="s">
        <v>170</v>
      </c>
      <c r="H242" s="13"/>
      <c r="I242" s="24"/>
      <c r="J242" s="25">
        <v>825.5</v>
      </c>
      <c r="K242" s="26">
        <f t="shared" si="14"/>
        <v>825.5</v>
      </c>
      <c r="L242" s="8">
        <v>45859</v>
      </c>
    </row>
    <row r="243" spans="1:12">
      <c r="A243" s="14"/>
      <c r="B243" s="15"/>
      <c r="C243" s="16"/>
      <c r="D243" s="17" t="s">
        <v>171</v>
      </c>
      <c r="E243" s="7"/>
      <c r="F243" s="18"/>
      <c r="G243" s="19" t="s">
        <v>170</v>
      </c>
      <c r="H243" s="19"/>
      <c r="I243" s="27"/>
      <c r="J243" s="25">
        <v>-918.44</v>
      </c>
      <c r="K243" s="26">
        <f t="shared" si="14"/>
        <v>-918.44</v>
      </c>
      <c r="L243" s="14"/>
    </row>
    <row r="244" spans="1:12">
      <c r="A244" s="20" t="s">
        <v>172</v>
      </c>
      <c r="B244" s="21"/>
      <c r="C244" s="21"/>
      <c r="D244" s="21"/>
      <c r="E244" s="21"/>
      <c r="F244" s="21"/>
      <c r="G244" s="21"/>
      <c r="H244" s="21"/>
      <c r="I244" s="28"/>
      <c r="J244" s="30">
        <f>SUM(J242:J243)</f>
        <v>-92.9400000000001</v>
      </c>
      <c r="K244" s="35">
        <f t="shared" si="14"/>
        <v>-92.9400000000001</v>
      </c>
      <c r="L244" s="14"/>
    </row>
    <row r="245" spans="1:12">
      <c r="A245" s="8">
        <v>45861</v>
      </c>
      <c r="B245" s="9">
        <v>21354</v>
      </c>
      <c r="C245" s="10" t="s">
        <v>239</v>
      </c>
      <c r="D245" s="11" t="s">
        <v>169</v>
      </c>
      <c r="E245" s="3">
        <v>265058</v>
      </c>
      <c r="F245" s="12"/>
      <c r="G245" s="13" t="s">
        <v>170</v>
      </c>
      <c r="H245" s="13"/>
      <c r="I245" s="24"/>
      <c r="J245" s="25">
        <v>1100</v>
      </c>
      <c r="K245" s="26">
        <f t="shared" si="14"/>
        <v>1100</v>
      </c>
      <c r="L245" s="8">
        <v>45859</v>
      </c>
    </row>
    <row r="246" spans="1:12">
      <c r="A246" s="14"/>
      <c r="B246" s="15"/>
      <c r="C246" s="16"/>
      <c r="D246" s="17" t="s">
        <v>171</v>
      </c>
      <c r="E246" s="7"/>
      <c r="F246" s="18"/>
      <c r="G246" s="19" t="s">
        <v>170</v>
      </c>
      <c r="H246" s="19"/>
      <c r="I246" s="27"/>
      <c r="J246" s="25">
        <v>-249.96</v>
      </c>
      <c r="K246" s="26">
        <f t="shared" si="14"/>
        <v>-249.96</v>
      </c>
      <c r="L246" s="14"/>
    </row>
    <row r="247" spans="1:12">
      <c r="A247" s="20" t="s">
        <v>172</v>
      </c>
      <c r="B247" s="21"/>
      <c r="C247" s="21"/>
      <c r="D247" s="21"/>
      <c r="E247" s="21"/>
      <c r="F247" s="21"/>
      <c r="G247" s="21"/>
      <c r="H247" s="21"/>
      <c r="I247" s="28"/>
      <c r="J247" s="29">
        <f>SUM(J245:J246)</f>
        <v>850.04</v>
      </c>
      <c r="K247" s="35">
        <f t="shared" si="14"/>
        <v>850.04</v>
      </c>
      <c r="L247" s="14"/>
    </row>
    <row r="248" spans="1:12">
      <c r="A248" s="8">
        <v>45861</v>
      </c>
      <c r="B248" s="9">
        <v>21354</v>
      </c>
      <c r="C248" s="10" t="s">
        <v>240</v>
      </c>
      <c r="D248" s="11" t="s">
        <v>169</v>
      </c>
      <c r="E248" s="3">
        <v>264687</v>
      </c>
      <c r="F248" s="12"/>
      <c r="G248" s="13" t="s">
        <v>170</v>
      </c>
      <c r="H248" s="13"/>
      <c r="I248" s="24"/>
      <c r="J248" s="25">
        <v>400</v>
      </c>
      <c r="K248" s="26">
        <f t="shared" si="14"/>
        <v>400</v>
      </c>
      <c r="L248" s="8">
        <v>45859</v>
      </c>
    </row>
    <row r="249" spans="1:12">
      <c r="A249" s="14"/>
      <c r="B249" s="15"/>
      <c r="C249" s="16"/>
      <c r="D249" s="17" t="s">
        <v>171</v>
      </c>
      <c r="E249" s="7"/>
      <c r="F249" s="18"/>
      <c r="G249" s="19" t="s">
        <v>170</v>
      </c>
      <c r="H249" s="19"/>
      <c r="I249" s="27"/>
      <c r="J249" s="25">
        <v>-84.78</v>
      </c>
      <c r="K249" s="26">
        <f t="shared" si="14"/>
        <v>-84.78</v>
      </c>
      <c r="L249" s="14"/>
    </row>
    <row r="250" spans="1:12">
      <c r="A250" s="20" t="s">
        <v>172</v>
      </c>
      <c r="B250" s="21"/>
      <c r="C250" s="21"/>
      <c r="D250" s="21"/>
      <c r="E250" s="21"/>
      <c r="F250" s="21"/>
      <c r="G250" s="21"/>
      <c r="H250" s="21"/>
      <c r="I250" s="28"/>
      <c r="J250" s="29">
        <f>SUM(J248:J249)</f>
        <v>315.22</v>
      </c>
      <c r="K250" s="35">
        <f t="shared" si="14"/>
        <v>315.22</v>
      </c>
      <c r="L250" s="14"/>
    </row>
    <row r="251" spans="1:12">
      <c r="A251" s="8">
        <v>45861</v>
      </c>
      <c r="B251" s="9">
        <v>21354</v>
      </c>
      <c r="C251" s="10" t="s">
        <v>241</v>
      </c>
      <c r="D251" s="11" t="s">
        <v>169</v>
      </c>
      <c r="E251" s="3">
        <v>264598</v>
      </c>
      <c r="F251" s="12"/>
      <c r="G251" s="13" t="s">
        <v>170</v>
      </c>
      <c r="H251" s="13"/>
      <c r="I251" s="24"/>
      <c r="J251" s="25">
        <v>200</v>
      </c>
      <c r="K251" s="26">
        <f t="shared" si="14"/>
        <v>200</v>
      </c>
      <c r="L251" s="8">
        <v>45859</v>
      </c>
    </row>
    <row r="252" spans="1:12">
      <c r="A252" s="14"/>
      <c r="B252" s="15"/>
      <c r="C252" s="16"/>
      <c r="D252" s="17" t="s">
        <v>171</v>
      </c>
      <c r="E252" s="7"/>
      <c r="F252" s="18"/>
      <c r="G252" s="19" t="s">
        <v>170</v>
      </c>
      <c r="H252" s="19"/>
      <c r="I252" s="27"/>
      <c r="J252" s="25">
        <v>-42.39</v>
      </c>
      <c r="K252" s="26">
        <f t="shared" si="14"/>
        <v>-42.39</v>
      </c>
      <c r="L252" s="14"/>
    </row>
    <row r="253" spans="1:12">
      <c r="A253" s="20" t="s">
        <v>172</v>
      </c>
      <c r="B253" s="21"/>
      <c r="C253" s="21"/>
      <c r="D253" s="21"/>
      <c r="E253" s="21"/>
      <c r="F253" s="21"/>
      <c r="G253" s="21"/>
      <c r="H253" s="21"/>
      <c r="I253" s="28"/>
      <c r="J253" s="29">
        <f>SUM(J251:J252)</f>
        <v>157.61</v>
      </c>
      <c r="K253" s="35">
        <f t="shared" si="14"/>
        <v>157.61</v>
      </c>
      <c r="L253" s="14"/>
    </row>
    <row r="254" ht="10.5" spans="1:10">
      <c r="A254" s="2"/>
      <c r="I254" s="32" t="s">
        <v>195</v>
      </c>
      <c r="J254" s="33">
        <f>SUM(J196,J199,J202,J205,J208,J211,J214,J217,J220,J223,J226,J229,J232,J235,J238,J241,J244,J247,J250,J253)</f>
        <v>11321.11</v>
      </c>
    </row>
    <row r="255" ht="10.5" spans="1:10">
      <c r="A255" s="2"/>
      <c r="I255" s="32"/>
      <c r="J255" s="33"/>
    </row>
    <row r="256" ht="10.5" spans="1:10">
      <c r="A256" s="2"/>
      <c r="I256" s="32"/>
      <c r="J256" s="33"/>
    </row>
    <row r="257" ht="10.5" spans="1:10">
      <c r="A257" s="2" t="s">
        <v>21</v>
      </c>
      <c r="D257" s="2" t="s">
        <v>22</v>
      </c>
      <c r="I257" s="34"/>
      <c r="J257" s="33"/>
    </row>
    <row r="258" spans="1:1">
      <c r="A258" s="2"/>
    </row>
    <row r="259" spans="1:1">
      <c r="A259" s="2"/>
    </row>
    <row r="260" spans="1:4">
      <c r="A260" s="2" t="s">
        <v>24</v>
      </c>
      <c r="D260" s="2" t="s">
        <v>25</v>
      </c>
    </row>
    <row r="261" spans="1:4">
      <c r="A261" s="1" t="s">
        <v>27</v>
      </c>
      <c r="D261" s="1" t="s">
        <v>28</v>
      </c>
    </row>
    <row r="271" spans="1:1">
      <c r="A271" s="2" t="s">
        <v>0</v>
      </c>
    </row>
    <row r="272" spans="1:1">
      <c r="A272" s="2" t="s">
        <v>1</v>
      </c>
    </row>
    <row r="274" spans="1:12">
      <c r="A274" s="3" t="s">
        <v>2</v>
      </c>
      <c r="B274" s="3" t="s">
        <v>3</v>
      </c>
      <c r="C274" s="3" t="s">
        <v>4</v>
      </c>
      <c r="D274" s="3" t="s">
        <v>5</v>
      </c>
      <c r="E274" s="3" t="s">
        <v>167</v>
      </c>
      <c r="F274" s="3" t="s">
        <v>7</v>
      </c>
      <c r="G274" s="4" t="s">
        <v>8</v>
      </c>
      <c r="H274" s="5"/>
      <c r="I274" s="5"/>
      <c r="J274" s="23"/>
      <c r="K274" s="3" t="s">
        <v>9</v>
      </c>
      <c r="L274" s="3" t="s">
        <v>10</v>
      </c>
    </row>
    <row r="275" spans="1:12">
      <c r="A275" s="6"/>
      <c r="B275" s="6"/>
      <c r="C275" s="6"/>
      <c r="D275" s="6"/>
      <c r="E275" s="6"/>
      <c r="F275" s="6"/>
      <c r="G275" s="3" t="s">
        <v>11</v>
      </c>
      <c r="H275" s="3" t="s">
        <v>12</v>
      </c>
      <c r="I275" s="3" t="s">
        <v>13</v>
      </c>
      <c r="J275" s="3" t="s">
        <v>14</v>
      </c>
      <c r="K275" s="6"/>
      <c r="L275" s="6"/>
    </row>
    <row r="276" spans="1:1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</row>
    <row r="277" spans="1:12">
      <c r="A277" s="8">
        <v>45867</v>
      </c>
      <c r="B277" s="9">
        <v>21371</v>
      </c>
      <c r="C277" s="10" t="s">
        <v>242</v>
      </c>
      <c r="D277" s="11" t="s">
        <v>169</v>
      </c>
      <c r="E277" s="3">
        <v>266183</v>
      </c>
      <c r="F277" s="12"/>
      <c r="G277" s="13" t="s">
        <v>170</v>
      </c>
      <c r="H277" s="13"/>
      <c r="I277" s="24"/>
      <c r="J277" s="25">
        <v>2990</v>
      </c>
      <c r="K277" s="26">
        <f t="shared" ref="K277:K281" si="15">J277</f>
        <v>2990</v>
      </c>
      <c r="L277" s="8">
        <v>45866</v>
      </c>
    </row>
    <row r="278" spans="1:12">
      <c r="A278" s="14"/>
      <c r="B278" s="15"/>
      <c r="C278" s="16"/>
      <c r="D278" s="17" t="s">
        <v>171</v>
      </c>
      <c r="E278" s="7"/>
      <c r="F278" s="18"/>
      <c r="G278" s="19" t="s">
        <v>170</v>
      </c>
      <c r="H278" s="19"/>
      <c r="I278" s="27"/>
      <c r="J278" s="25">
        <v>-604.57</v>
      </c>
      <c r="K278" s="26">
        <f t="shared" si="15"/>
        <v>-604.57</v>
      </c>
      <c r="L278" s="14"/>
    </row>
    <row r="279" spans="1:12">
      <c r="A279" s="20" t="s">
        <v>172</v>
      </c>
      <c r="B279" s="21"/>
      <c r="C279" s="21"/>
      <c r="D279" s="21"/>
      <c r="E279" s="21"/>
      <c r="F279" s="21"/>
      <c r="G279" s="21"/>
      <c r="H279" s="21"/>
      <c r="I279" s="28"/>
      <c r="J279" s="29">
        <f>SUM(J277:J278)</f>
        <v>2385.43</v>
      </c>
      <c r="K279" s="29">
        <f>SUM(K277:K278)</f>
        <v>2385.43</v>
      </c>
      <c r="L279" s="14"/>
    </row>
    <row r="280" spans="1:12">
      <c r="A280" s="8">
        <v>45867</v>
      </c>
      <c r="B280" s="9">
        <v>21371</v>
      </c>
      <c r="C280" s="10" t="s">
        <v>243</v>
      </c>
      <c r="D280" s="11" t="s">
        <v>169</v>
      </c>
      <c r="E280" s="3">
        <v>265968</v>
      </c>
      <c r="F280" s="12"/>
      <c r="G280" s="13" t="s">
        <v>170</v>
      </c>
      <c r="H280" s="13"/>
      <c r="I280" s="24"/>
      <c r="J280" s="25">
        <v>1100</v>
      </c>
      <c r="K280" s="26">
        <f t="shared" ref="K280:K284" si="16">J280</f>
        <v>1100</v>
      </c>
      <c r="L280" s="8">
        <v>45866</v>
      </c>
    </row>
    <row r="281" spans="1:12">
      <c r="A281" s="14"/>
      <c r="B281" s="15"/>
      <c r="C281" s="16"/>
      <c r="D281" s="17" t="s">
        <v>171</v>
      </c>
      <c r="E281" s="7"/>
      <c r="F281" s="18"/>
      <c r="G281" s="19" t="s">
        <v>170</v>
      </c>
      <c r="H281" s="19"/>
      <c r="I281" s="27"/>
      <c r="J281" s="25">
        <v>-249.96</v>
      </c>
      <c r="K281" s="26">
        <f t="shared" si="16"/>
        <v>-249.96</v>
      </c>
      <c r="L281" s="14"/>
    </row>
    <row r="282" spans="1:12">
      <c r="A282" s="20" t="s">
        <v>172</v>
      </c>
      <c r="B282" s="21"/>
      <c r="C282" s="21"/>
      <c r="D282" s="21"/>
      <c r="E282" s="21"/>
      <c r="F282" s="21"/>
      <c r="G282" s="21"/>
      <c r="H282" s="21"/>
      <c r="I282" s="28"/>
      <c r="J282" s="29">
        <f>SUM(J280:J281)</f>
        <v>850.04</v>
      </c>
      <c r="K282" s="29">
        <f>SUM(K280:K281)</f>
        <v>850.04</v>
      </c>
      <c r="L282" s="14"/>
    </row>
    <row r="283" spans="1:12">
      <c r="A283" s="8">
        <v>45867</v>
      </c>
      <c r="B283" s="9">
        <v>21371</v>
      </c>
      <c r="C283" s="10" t="s">
        <v>244</v>
      </c>
      <c r="D283" s="11" t="s">
        <v>169</v>
      </c>
      <c r="E283" s="3">
        <v>266319</v>
      </c>
      <c r="F283" s="12"/>
      <c r="G283" s="13" t="s">
        <v>170</v>
      </c>
      <c r="H283" s="13"/>
      <c r="I283" s="24"/>
      <c r="J283" s="25">
        <v>350</v>
      </c>
      <c r="K283" s="26">
        <f t="shared" si="16"/>
        <v>350</v>
      </c>
      <c r="L283" s="8">
        <v>45866</v>
      </c>
    </row>
    <row r="284" spans="1:12">
      <c r="A284" s="14"/>
      <c r="B284" s="15"/>
      <c r="C284" s="16"/>
      <c r="D284" s="17" t="s">
        <v>171</v>
      </c>
      <c r="E284" s="7"/>
      <c r="F284" s="18"/>
      <c r="G284" s="19" t="s">
        <v>170</v>
      </c>
      <c r="H284" s="19"/>
      <c r="I284" s="27"/>
      <c r="J284" s="25">
        <v>-75.03</v>
      </c>
      <c r="K284" s="26">
        <f t="shared" si="16"/>
        <v>-75.03</v>
      </c>
      <c r="L284" s="14"/>
    </row>
    <row r="285" spans="1:12">
      <c r="A285" s="20" t="s">
        <v>172</v>
      </c>
      <c r="B285" s="21"/>
      <c r="C285" s="21"/>
      <c r="D285" s="21"/>
      <c r="E285" s="21"/>
      <c r="F285" s="21"/>
      <c r="G285" s="21"/>
      <c r="H285" s="21"/>
      <c r="I285" s="28"/>
      <c r="J285" s="29">
        <f>SUM(J283:J284)</f>
        <v>274.97</v>
      </c>
      <c r="K285" s="29">
        <f>SUM(K283:K284)</f>
        <v>274.97</v>
      </c>
      <c r="L285" s="14"/>
    </row>
    <row r="286" spans="1:12">
      <c r="A286" s="8">
        <v>45867</v>
      </c>
      <c r="B286" s="9">
        <v>21371</v>
      </c>
      <c r="C286" s="10" t="s">
        <v>245</v>
      </c>
      <c r="D286" s="11" t="s">
        <v>169</v>
      </c>
      <c r="E286" s="3">
        <v>266951</v>
      </c>
      <c r="F286" s="12"/>
      <c r="G286" s="13" t="s">
        <v>170</v>
      </c>
      <c r="H286" s="13"/>
      <c r="I286" s="24"/>
      <c r="J286" s="25">
        <v>1400</v>
      </c>
      <c r="K286" s="26">
        <f t="shared" ref="K286:K290" si="17">J286</f>
        <v>1400</v>
      </c>
      <c r="L286" s="8">
        <v>45866</v>
      </c>
    </row>
    <row r="287" spans="1:12">
      <c r="A287" s="14"/>
      <c r="B287" s="15"/>
      <c r="C287" s="16"/>
      <c r="D287" s="17" t="s">
        <v>171</v>
      </c>
      <c r="E287" s="7"/>
      <c r="F287" s="18"/>
      <c r="G287" s="19" t="s">
        <v>170</v>
      </c>
      <c r="H287" s="19"/>
      <c r="I287" s="27"/>
      <c r="J287" s="25">
        <v>-317.05</v>
      </c>
      <c r="K287" s="26">
        <f t="shared" si="17"/>
        <v>-317.05</v>
      </c>
      <c r="L287" s="14"/>
    </row>
    <row r="288" spans="1:12">
      <c r="A288" s="20" t="s">
        <v>172</v>
      </c>
      <c r="B288" s="21"/>
      <c r="C288" s="21"/>
      <c r="D288" s="21"/>
      <c r="E288" s="21"/>
      <c r="F288" s="21"/>
      <c r="G288" s="21"/>
      <c r="H288" s="21"/>
      <c r="I288" s="28"/>
      <c r="J288" s="29">
        <f>SUM(J286:J287)</f>
        <v>1082.95</v>
      </c>
      <c r="K288" s="29">
        <f>SUM(K286:K287)</f>
        <v>1082.95</v>
      </c>
      <c r="L288" s="14"/>
    </row>
    <row r="289" spans="1:12">
      <c r="A289" s="8">
        <v>45867</v>
      </c>
      <c r="B289" s="9">
        <v>21371</v>
      </c>
      <c r="C289" s="10" t="s">
        <v>246</v>
      </c>
      <c r="D289" s="11" t="s">
        <v>169</v>
      </c>
      <c r="E289" s="3">
        <v>266171</v>
      </c>
      <c r="F289" s="12"/>
      <c r="G289" s="13" t="s">
        <v>170</v>
      </c>
      <c r="H289" s="13"/>
      <c r="I289" s="24"/>
      <c r="J289" s="25">
        <v>1100</v>
      </c>
      <c r="K289" s="26">
        <f t="shared" si="17"/>
        <v>1100</v>
      </c>
      <c r="L289" s="8">
        <v>45866</v>
      </c>
    </row>
    <row r="290" spans="1:12">
      <c r="A290" s="14"/>
      <c r="B290" s="15"/>
      <c r="C290" s="16"/>
      <c r="D290" s="17" t="s">
        <v>171</v>
      </c>
      <c r="E290" s="7"/>
      <c r="F290" s="18"/>
      <c r="G290" s="19" t="s">
        <v>170</v>
      </c>
      <c r="H290" s="19"/>
      <c r="I290" s="27"/>
      <c r="J290" s="25">
        <v>-233.99</v>
      </c>
      <c r="K290" s="26">
        <f t="shared" si="17"/>
        <v>-233.99</v>
      </c>
      <c r="L290" s="14"/>
    </row>
    <row r="291" spans="1:12">
      <c r="A291" s="20" t="s">
        <v>172</v>
      </c>
      <c r="B291" s="21"/>
      <c r="C291" s="21"/>
      <c r="D291" s="21"/>
      <c r="E291" s="21"/>
      <c r="F291" s="21"/>
      <c r="G291" s="21"/>
      <c r="H291" s="21"/>
      <c r="I291" s="28"/>
      <c r="J291" s="29">
        <f>SUM(J289:J290)</f>
        <v>866.01</v>
      </c>
      <c r="K291" s="29">
        <f>SUM(K289:K290)</f>
        <v>866.01</v>
      </c>
      <c r="L291" s="14"/>
    </row>
    <row r="292" spans="1:12">
      <c r="A292" s="8">
        <v>45867</v>
      </c>
      <c r="B292" s="9">
        <v>21371</v>
      </c>
      <c r="C292" s="10" t="s">
        <v>247</v>
      </c>
      <c r="D292" s="11" t="s">
        <v>169</v>
      </c>
      <c r="E292" s="3">
        <v>264961</v>
      </c>
      <c r="F292" s="12"/>
      <c r="G292" s="13" t="s">
        <v>170</v>
      </c>
      <c r="H292" s="13"/>
      <c r="I292" s="24"/>
      <c r="J292" s="25">
        <v>400</v>
      </c>
      <c r="K292" s="26">
        <f t="shared" ref="K292:K296" si="18">J292</f>
        <v>400</v>
      </c>
      <c r="L292" s="8">
        <v>45866</v>
      </c>
    </row>
    <row r="293" spans="1:12">
      <c r="A293" s="14"/>
      <c r="B293" s="15"/>
      <c r="C293" s="16"/>
      <c r="D293" s="17" t="s">
        <v>171</v>
      </c>
      <c r="E293" s="7"/>
      <c r="F293" s="18"/>
      <c r="G293" s="19" t="s">
        <v>170</v>
      </c>
      <c r="H293" s="19"/>
      <c r="I293" s="27"/>
      <c r="J293" s="25">
        <v>-68.18</v>
      </c>
      <c r="K293" s="26">
        <f t="shared" si="18"/>
        <v>-68.18</v>
      </c>
      <c r="L293" s="14"/>
    </row>
    <row r="294" spans="1:12">
      <c r="A294" s="20" t="s">
        <v>172</v>
      </c>
      <c r="B294" s="21"/>
      <c r="C294" s="21"/>
      <c r="D294" s="21"/>
      <c r="E294" s="21"/>
      <c r="F294" s="21"/>
      <c r="G294" s="21"/>
      <c r="H294" s="21"/>
      <c r="I294" s="28"/>
      <c r="J294" s="29">
        <f>SUM(J292:J293)</f>
        <v>331.82</v>
      </c>
      <c r="K294" s="29">
        <f>SUM(K292:K293)</f>
        <v>331.82</v>
      </c>
      <c r="L294" s="14"/>
    </row>
    <row r="295" spans="1:12">
      <c r="A295" s="8">
        <v>45867</v>
      </c>
      <c r="B295" s="9">
        <v>21371</v>
      </c>
      <c r="C295" s="10" t="s">
        <v>248</v>
      </c>
      <c r="D295" s="11" t="s">
        <v>169</v>
      </c>
      <c r="E295" s="3">
        <v>265958</v>
      </c>
      <c r="F295" s="12"/>
      <c r="G295" s="13" t="s">
        <v>170</v>
      </c>
      <c r="H295" s="13"/>
      <c r="I295" s="24"/>
      <c r="J295" s="25">
        <v>200</v>
      </c>
      <c r="K295" s="26">
        <f t="shared" si="18"/>
        <v>200</v>
      </c>
      <c r="L295" s="8">
        <v>45866</v>
      </c>
    </row>
    <row r="296" spans="1:12">
      <c r="A296" s="14"/>
      <c r="B296" s="15"/>
      <c r="C296" s="16"/>
      <c r="D296" s="17" t="s">
        <v>171</v>
      </c>
      <c r="E296" s="7"/>
      <c r="F296" s="18"/>
      <c r="G296" s="19" t="s">
        <v>170</v>
      </c>
      <c r="H296" s="19"/>
      <c r="I296" s="27"/>
      <c r="J296" s="25">
        <v>-42.39</v>
      </c>
      <c r="K296" s="26">
        <f t="shared" si="18"/>
        <v>-42.39</v>
      </c>
      <c r="L296" s="14"/>
    </row>
    <row r="297" spans="1:12">
      <c r="A297" s="20" t="s">
        <v>172</v>
      </c>
      <c r="B297" s="21"/>
      <c r="C297" s="21"/>
      <c r="D297" s="21"/>
      <c r="E297" s="21"/>
      <c r="F297" s="21"/>
      <c r="G297" s="21"/>
      <c r="H297" s="21"/>
      <c r="I297" s="28"/>
      <c r="J297" s="29">
        <f>SUM(J295:J296)</f>
        <v>157.61</v>
      </c>
      <c r="K297" s="29">
        <f>SUM(K295:K296)</f>
        <v>157.61</v>
      </c>
      <c r="L297" s="14"/>
    </row>
    <row r="298" spans="1:12">
      <c r="A298" s="8">
        <v>45867</v>
      </c>
      <c r="B298" s="9">
        <v>21371</v>
      </c>
      <c r="C298" s="22" t="s">
        <v>181</v>
      </c>
      <c r="D298" s="11" t="s">
        <v>169</v>
      </c>
      <c r="E298" s="3"/>
      <c r="F298" s="12"/>
      <c r="G298" s="13" t="s">
        <v>170</v>
      </c>
      <c r="H298" s="13"/>
      <c r="I298" s="24"/>
      <c r="J298" s="25">
        <v>-56.96</v>
      </c>
      <c r="K298" s="26">
        <f t="shared" ref="K298:K302" si="19">J298</f>
        <v>-56.96</v>
      </c>
      <c r="L298" s="8">
        <v>45866</v>
      </c>
    </row>
    <row r="299" spans="1:12">
      <c r="A299" s="14"/>
      <c r="B299" s="15"/>
      <c r="C299" s="16"/>
      <c r="D299" s="17" t="s">
        <v>171</v>
      </c>
      <c r="E299" s="7"/>
      <c r="F299" s="18"/>
      <c r="G299" s="19" t="s">
        <v>170</v>
      </c>
      <c r="H299" s="19"/>
      <c r="I299" s="27"/>
      <c r="J299" s="25"/>
      <c r="K299" s="26">
        <f t="shared" si="19"/>
        <v>0</v>
      </c>
      <c r="L299" s="14"/>
    </row>
    <row r="300" spans="1:12">
      <c r="A300" s="20" t="s">
        <v>172</v>
      </c>
      <c r="B300" s="21"/>
      <c r="C300" s="21"/>
      <c r="D300" s="21"/>
      <c r="E300" s="21"/>
      <c r="F300" s="21"/>
      <c r="G300" s="21"/>
      <c r="H300" s="21"/>
      <c r="I300" s="28"/>
      <c r="J300" s="30">
        <f>SUM(J298:J299)</f>
        <v>-56.96</v>
      </c>
      <c r="K300" s="29">
        <f>SUM(K298:K299)</f>
        <v>-56.96</v>
      </c>
      <c r="L300" s="14"/>
    </row>
    <row r="301" spans="1:12">
      <c r="A301" s="8">
        <v>45867</v>
      </c>
      <c r="B301" s="9">
        <v>21371</v>
      </c>
      <c r="C301" s="10" t="s">
        <v>249</v>
      </c>
      <c r="D301" s="11" t="s">
        <v>169</v>
      </c>
      <c r="E301" s="3">
        <v>265684</v>
      </c>
      <c r="F301" s="12"/>
      <c r="G301" s="13" t="s">
        <v>170</v>
      </c>
      <c r="H301" s="13"/>
      <c r="I301" s="24"/>
      <c r="J301" s="25">
        <v>1100</v>
      </c>
      <c r="K301" s="26">
        <f t="shared" si="19"/>
        <v>1100</v>
      </c>
      <c r="L301" s="8">
        <v>45866</v>
      </c>
    </row>
    <row r="302" spans="1:12">
      <c r="A302" s="14"/>
      <c r="B302" s="15"/>
      <c r="C302" s="16"/>
      <c r="D302" s="17" t="s">
        <v>171</v>
      </c>
      <c r="E302" s="7"/>
      <c r="F302" s="18"/>
      <c r="G302" s="19" t="s">
        <v>170</v>
      </c>
      <c r="H302" s="19"/>
      <c r="I302" s="27"/>
      <c r="J302" s="25">
        <v>-249.96</v>
      </c>
      <c r="K302" s="26">
        <f t="shared" si="19"/>
        <v>-249.96</v>
      </c>
      <c r="L302" s="14"/>
    </row>
    <row r="303" spans="1:12">
      <c r="A303" s="20" t="s">
        <v>172</v>
      </c>
      <c r="B303" s="21"/>
      <c r="C303" s="21"/>
      <c r="D303" s="21"/>
      <c r="E303" s="21"/>
      <c r="F303" s="21"/>
      <c r="G303" s="21"/>
      <c r="H303" s="21"/>
      <c r="I303" s="28"/>
      <c r="J303" s="29">
        <f>SUM(J301:J302)</f>
        <v>850.04</v>
      </c>
      <c r="K303" s="29">
        <f>SUM(K301:K302)</f>
        <v>850.04</v>
      </c>
      <c r="L303" s="14"/>
    </row>
    <row r="304" spans="1:12">
      <c r="A304" s="8">
        <v>45867</v>
      </c>
      <c r="B304" s="9">
        <v>21371</v>
      </c>
      <c r="C304" s="10" t="s">
        <v>250</v>
      </c>
      <c r="D304" s="11" t="s">
        <v>169</v>
      </c>
      <c r="E304" s="3">
        <v>265705</v>
      </c>
      <c r="F304" s="12"/>
      <c r="G304" s="13" t="s">
        <v>170</v>
      </c>
      <c r="H304" s="13"/>
      <c r="I304" s="24"/>
      <c r="J304" s="25">
        <v>1100</v>
      </c>
      <c r="K304" s="26">
        <f t="shared" ref="K304:K308" si="20">J304</f>
        <v>1100</v>
      </c>
      <c r="L304" s="8">
        <v>45866</v>
      </c>
    </row>
    <row r="305" spans="1:12">
      <c r="A305" s="14"/>
      <c r="B305" s="15"/>
      <c r="C305" s="16"/>
      <c r="D305" s="17" t="s">
        <v>171</v>
      </c>
      <c r="E305" s="7"/>
      <c r="F305" s="18"/>
      <c r="G305" s="19" t="s">
        <v>170</v>
      </c>
      <c r="H305" s="19"/>
      <c r="I305" s="27"/>
      <c r="J305" s="25">
        <v>-233.14</v>
      </c>
      <c r="K305" s="26">
        <f t="shared" si="20"/>
        <v>-233.14</v>
      </c>
      <c r="L305" s="14"/>
    </row>
    <row r="306" spans="1:12">
      <c r="A306" s="20" t="s">
        <v>172</v>
      </c>
      <c r="B306" s="21"/>
      <c r="C306" s="21"/>
      <c r="D306" s="21"/>
      <c r="E306" s="21"/>
      <c r="F306" s="21"/>
      <c r="G306" s="21"/>
      <c r="H306" s="21"/>
      <c r="I306" s="28"/>
      <c r="J306" s="29">
        <f>SUM(J304:J305)</f>
        <v>866.86</v>
      </c>
      <c r="K306" s="29">
        <f>SUM(K304:K305)</f>
        <v>866.86</v>
      </c>
      <c r="L306" s="14"/>
    </row>
    <row r="307" spans="1:12">
      <c r="A307" s="8">
        <v>45867</v>
      </c>
      <c r="B307" s="9">
        <v>21371</v>
      </c>
      <c r="C307" s="10" t="s">
        <v>251</v>
      </c>
      <c r="D307" s="11" t="s">
        <v>169</v>
      </c>
      <c r="E307" s="3">
        <v>265327</v>
      </c>
      <c r="F307" s="12"/>
      <c r="G307" s="13" t="s">
        <v>170</v>
      </c>
      <c r="H307" s="13"/>
      <c r="I307" s="24"/>
      <c r="J307" s="25">
        <v>350</v>
      </c>
      <c r="K307" s="26">
        <f t="shared" si="20"/>
        <v>350</v>
      </c>
      <c r="L307" s="8">
        <v>45866</v>
      </c>
    </row>
    <row r="308" spans="1:12">
      <c r="A308" s="14"/>
      <c r="B308" s="15"/>
      <c r="C308" s="16"/>
      <c r="D308" s="17" t="s">
        <v>171</v>
      </c>
      <c r="E308" s="7"/>
      <c r="F308" s="18"/>
      <c r="G308" s="19" t="s">
        <v>170</v>
      </c>
      <c r="H308" s="19"/>
      <c r="I308" s="27"/>
      <c r="J308" s="25">
        <v>-80.58</v>
      </c>
      <c r="K308" s="26">
        <f t="shared" si="20"/>
        <v>-80.58</v>
      </c>
      <c r="L308" s="14"/>
    </row>
    <row r="309" spans="1:12">
      <c r="A309" s="20" t="s">
        <v>172</v>
      </c>
      <c r="B309" s="21"/>
      <c r="C309" s="21"/>
      <c r="D309" s="21"/>
      <c r="E309" s="21"/>
      <c r="F309" s="21"/>
      <c r="G309" s="21"/>
      <c r="H309" s="21"/>
      <c r="I309" s="28"/>
      <c r="J309" s="29">
        <f>SUM(J307:J308)</f>
        <v>269.42</v>
      </c>
      <c r="K309" s="29">
        <f>SUM(K307:K308)</f>
        <v>269.42</v>
      </c>
      <c r="L309" s="14"/>
    </row>
    <row r="310" spans="1:12">
      <c r="A310" s="8">
        <v>45867</v>
      </c>
      <c r="B310" s="9">
        <v>21371</v>
      </c>
      <c r="C310" s="10" t="s">
        <v>252</v>
      </c>
      <c r="D310" s="11" t="s">
        <v>169</v>
      </c>
      <c r="E310" s="3">
        <v>265303</v>
      </c>
      <c r="F310" s="12"/>
      <c r="G310" s="13" t="s">
        <v>170</v>
      </c>
      <c r="H310" s="13"/>
      <c r="I310" s="24"/>
      <c r="J310" s="25">
        <v>2200</v>
      </c>
      <c r="K310" s="26">
        <f>J310</f>
        <v>2200</v>
      </c>
      <c r="L310" s="8">
        <v>45866</v>
      </c>
    </row>
    <row r="311" spans="1:12">
      <c r="A311" s="14"/>
      <c r="B311" s="15"/>
      <c r="C311" s="16"/>
      <c r="D311" s="17" t="s">
        <v>171</v>
      </c>
      <c r="E311" s="7"/>
      <c r="F311" s="18"/>
      <c r="G311" s="19" t="s">
        <v>170</v>
      </c>
      <c r="H311" s="19"/>
      <c r="I311" s="27"/>
      <c r="J311" s="25">
        <v>-498.22</v>
      </c>
      <c r="K311" s="26">
        <f>J311</f>
        <v>-498.22</v>
      </c>
      <c r="L311" s="14"/>
    </row>
    <row r="312" spans="1:12">
      <c r="A312" s="20" t="s">
        <v>172</v>
      </c>
      <c r="B312" s="21"/>
      <c r="C312" s="21"/>
      <c r="D312" s="21"/>
      <c r="E312" s="21"/>
      <c r="F312" s="21"/>
      <c r="G312" s="21"/>
      <c r="H312" s="21"/>
      <c r="I312" s="28"/>
      <c r="J312" s="29">
        <f>SUM(J310:J311)</f>
        <v>1701.78</v>
      </c>
      <c r="K312" s="29">
        <f>SUM(K310:K311)</f>
        <v>1701.78</v>
      </c>
      <c r="L312" s="14"/>
    </row>
    <row r="313" ht="10.5" spans="1:10">
      <c r="A313" s="2"/>
      <c r="I313" s="32" t="s">
        <v>195</v>
      </c>
      <c r="J313" s="33">
        <f>SUM(J279,J282,J285,J288,J291,J294,J297,J300,J303,J306,J309,J312)</f>
        <v>9579.97</v>
      </c>
    </row>
    <row r="315" ht="10.5" spans="1:10">
      <c r="A315" s="2" t="s">
        <v>21</v>
      </c>
      <c r="D315" s="2" t="s">
        <v>22</v>
      </c>
      <c r="I315" s="34"/>
      <c r="J315" s="33"/>
    </row>
    <row r="316" spans="1:1">
      <c r="A316" s="2"/>
    </row>
    <row r="317" spans="1:1">
      <c r="A317" s="2"/>
    </row>
    <row r="318" spans="1:4">
      <c r="A318" s="2" t="s">
        <v>24</v>
      </c>
      <c r="D318" s="2" t="s">
        <v>25</v>
      </c>
    </row>
    <row r="319" spans="1:4">
      <c r="A319" s="1" t="s">
        <v>27</v>
      </c>
      <c r="D319" s="1" t="s">
        <v>28</v>
      </c>
    </row>
  </sheetData>
  <mergeCells count="216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G88:J88"/>
    <mergeCell ref="A93:I93"/>
    <mergeCell ref="A96:I96"/>
    <mergeCell ref="A99:I99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A150:I150"/>
    <mergeCell ref="A153:I153"/>
    <mergeCell ref="A156:I156"/>
    <mergeCell ref="A159:I159"/>
    <mergeCell ref="A162:I162"/>
    <mergeCell ref="A165:I165"/>
    <mergeCell ref="A168:I168"/>
    <mergeCell ref="A171:I171"/>
    <mergeCell ref="A174:I174"/>
    <mergeCell ref="G191:J191"/>
    <mergeCell ref="A196:I196"/>
    <mergeCell ref="A199:I199"/>
    <mergeCell ref="A202:I202"/>
    <mergeCell ref="A205:I205"/>
    <mergeCell ref="A208:I208"/>
    <mergeCell ref="A211:I211"/>
    <mergeCell ref="A214:I214"/>
    <mergeCell ref="A217:I217"/>
    <mergeCell ref="A220:I220"/>
    <mergeCell ref="A223:I223"/>
    <mergeCell ref="A226:I226"/>
    <mergeCell ref="A229:I229"/>
    <mergeCell ref="A232:I232"/>
    <mergeCell ref="A235:I235"/>
    <mergeCell ref="A238:I238"/>
    <mergeCell ref="A241:I241"/>
    <mergeCell ref="A244:I244"/>
    <mergeCell ref="A247:I247"/>
    <mergeCell ref="A250:I250"/>
    <mergeCell ref="A253:I253"/>
    <mergeCell ref="G274:J274"/>
    <mergeCell ref="A279:I279"/>
    <mergeCell ref="A282:I282"/>
    <mergeCell ref="A285:I285"/>
    <mergeCell ref="A288:I288"/>
    <mergeCell ref="A291:I291"/>
    <mergeCell ref="A294:I294"/>
    <mergeCell ref="A297:I297"/>
    <mergeCell ref="A300:I300"/>
    <mergeCell ref="A303:I303"/>
    <mergeCell ref="A306:I306"/>
    <mergeCell ref="A309:I309"/>
    <mergeCell ref="A312:I312"/>
    <mergeCell ref="A4:A6"/>
    <mergeCell ref="A88:A90"/>
    <mergeCell ref="A191:A193"/>
    <mergeCell ref="A274:A276"/>
    <mergeCell ref="B4:B6"/>
    <mergeCell ref="B88:B90"/>
    <mergeCell ref="B191:B193"/>
    <mergeCell ref="B274:B276"/>
    <mergeCell ref="C4:C6"/>
    <mergeCell ref="C88:C90"/>
    <mergeCell ref="C191:C193"/>
    <mergeCell ref="C274:C276"/>
    <mergeCell ref="D4:D6"/>
    <mergeCell ref="D88:D90"/>
    <mergeCell ref="D191:D193"/>
    <mergeCell ref="D274:D276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88:E90"/>
    <mergeCell ref="E91:E92"/>
    <mergeCell ref="E94:E95"/>
    <mergeCell ref="E97:E98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E157:E158"/>
    <mergeCell ref="E160:E161"/>
    <mergeCell ref="E163:E164"/>
    <mergeCell ref="E166:E167"/>
    <mergeCell ref="E169:E170"/>
    <mergeCell ref="E172:E173"/>
    <mergeCell ref="E191:E193"/>
    <mergeCell ref="E194:E195"/>
    <mergeCell ref="E197:E198"/>
    <mergeCell ref="E200:E201"/>
    <mergeCell ref="E203:E204"/>
    <mergeCell ref="E206:E207"/>
    <mergeCell ref="E209:E210"/>
    <mergeCell ref="E212:E213"/>
    <mergeCell ref="E215:E216"/>
    <mergeCell ref="E218:E219"/>
    <mergeCell ref="E221:E222"/>
    <mergeCell ref="E224:E225"/>
    <mergeCell ref="E227:E228"/>
    <mergeCell ref="E230:E231"/>
    <mergeCell ref="E233:E234"/>
    <mergeCell ref="E236:E237"/>
    <mergeCell ref="E239:E240"/>
    <mergeCell ref="E242:E243"/>
    <mergeCell ref="E245:E246"/>
    <mergeCell ref="E248:E249"/>
    <mergeCell ref="E251:E252"/>
    <mergeCell ref="E274:E276"/>
    <mergeCell ref="E277:E278"/>
    <mergeCell ref="E280:E281"/>
    <mergeCell ref="E283:E284"/>
    <mergeCell ref="E286:E287"/>
    <mergeCell ref="E289:E290"/>
    <mergeCell ref="E292:E293"/>
    <mergeCell ref="E295:E296"/>
    <mergeCell ref="E298:E299"/>
    <mergeCell ref="E301:E302"/>
    <mergeCell ref="E304:E305"/>
    <mergeCell ref="E307:E308"/>
    <mergeCell ref="E310:E311"/>
    <mergeCell ref="F4:F6"/>
    <mergeCell ref="F88:F90"/>
    <mergeCell ref="F191:F193"/>
    <mergeCell ref="F274:F276"/>
    <mergeCell ref="G5:G6"/>
    <mergeCell ref="G89:G90"/>
    <mergeCell ref="G192:G193"/>
    <mergeCell ref="G275:G276"/>
    <mergeCell ref="H5:H6"/>
    <mergeCell ref="H89:H90"/>
    <mergeCell ref="H192:H193"/>
    <mergeCell ref="H275:H276"/>
    <mergeCell ref="I5:I6"/>
    <mergeCell ref="I89:I90"/>
    <mergeCell ref="I192:I193"/>
    <mergeCell ref="I275:I276"/>
    <mergeCell ref="J5:J6"/>
    <mergeCell ref="J89:J90"/>
    <mergeCell ref="J192:J193"/>
    <mergeCell ref="J275:J276"/>
    <mergeCell ref="K4:K6"/>
    <mergeCell ref="K88:K90"/>
    <mergeCell ref="K191:K193"/>
    <mergeCell ref="K274:K276"/>
    <mergeCell ref="L4:L6"/>
    <mergeCell ref="L88:L90"/>
    <mergeCell ref="L191:L193"/>
    <mergeCell ref="L274:L276"/>
  </mergeCells>
  <pageMargins left="0.354166666666667" right="0.25" top="0.629861111111111" bottom="0.196527777777778" header="0.236111111111111" footer="0.0784722222222222"/>
  <pageSetup paperSize="9" scale="88" orientation="landscape" verticalDpi="72"/>
  <headerFooter alignWithMargins="0"/>
  <rowBreaks count="2" manualBreakCount="2">
    <brk id="79" max="11" man="1"/>
    <brk id="8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31" workbookViewId="0">
      <selection activeCell="C28" sqref="C2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45841</v>
      </c>
      <c r="B7" s="15">
        <v>21305</v>
      </c>
      <c r="C7" s="16" t="s">
        <v>40</v>
      </c>
      <c r="D7" s="17" t="s">
        <v>16</v>
      </c>
      <c r="E7" s="15">
        <v>60231</v>
      </c>
      <c r="F7" s="36">
        <v>32659.8</v>
      </c>
      <c r="G7" s="19"/>
      <c r="H7" s="19"/>
      <c r="I7" s="14"/>
      <c r="J7" s="36">
        <v>0</v>
      </c>
      <c r="K7" s="25">
        <f>F7+J7</f>
        <v>32659.8</v>
      </c>
      <c r="L7" s="14">
        <v>45841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32659.8</v>
      </c>
      <c r="G9" s="2"/>
      <c r="H9" s="2"/>
      <c r="I9" s="2"/>
      <c r="J9" s="39">
        <f t="shared" si="0"/>
        <v>0</v>
      </c>
      <c r="K9" s="37">
        <f t="shared" si="0"/>
        <v>32659.8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40" t="s">
        <v>18</v>
      </c>
    </row>
    <row r="13" s="1" customFormat="1" spans="11:11">
      <c r="K13" s="40" t="s">
        <v>19</v>
      </c>
    </row>
    <row r="14" s="1" customFormat="1" spans="7:11">
      <c r="G14" s="2" t="s">
        <v>20</v>
      </c>
      <c r="I14" s="41">
        <v>1000</v>
      </c>
      <c r="J14" s="42">
        <v>32</v>
      </c>
      <c r="K14" s="43">
        <f t="shared" ref="K14:K25" si="1">J13*I13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>
        <v>1</v>
      </c>
      <c r="K15" s="43">
        <f t="shared" si="1"/>
        <v>32000</v>
      </c>
    </row>
    <row r="16" s="1" customFormat="1" spans="1:11">
      <c r="A16" s="2"/>
      <c r="G16" s="2"/>
      <c r="I16" s="41">
        <v>200</v>
      </c>
      <c r="J16" s="42"/>
      <c r="K16" s="43">
        <f t="shared" si="1"/>
        <v>500</v>
      </c>
    </row>
    <row r="17" s="1" customFormat="1" spans="1:11">
      <c r="A17" s="2"/>
      <c r="G17" s="2" t="s">
        <v>23</v>
      </c>
      <c r="I17" s="41">
        <v>100</v>
      </c>
      <c r="J17" s="42">
        <v>1</v>
      </c>
      <c r="K17" s="43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>
        <v>1</v>
      </c>
      <c r="K18" s="43">
        <f t="shared" si="1"/>
        <v>100</v>
      </c>
    </row>
    <row r="19" s="1" customFormat="1" spans="1:11">
      <c r="A19" s="1" t="s">
        <v>27</v>
      </c>
      <c r="D19" s="1" t="s">
        <v>28</v>
      </c>
      <c r="I19" s="41">
        <v>20</v>
      </c>
      <c r="J19" s="42"/>
      <c r="K19" s="43">
        <f t="shared" si="1"/>
        <v>50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>
        <v>1</v>
      </c>
      <c r="K21" s="43">
        <f t="shared" si="1"/>
        <v>0</v>
      </c>
    </row>
    <row r="22" s="1" customFormat="1" spans="9:11">
      <c r="I22" s="41">
        <v>1</v>
      </c>
      <c r="J22" s="42">
        <v>4</v>
      </c>
      <c r="K22" s="43">
        <f t="shared" si="1"/>
        <v>5</v>
      </c>
    </row>
    <row r="23" s="1" customFormat="1" spans="9:11">
      <c r="I23" s="41">
        <v>0.25</v>
      </c>
      <c r="J23" s="42">
        <v>3</v>
      </c>
      <c r="K23" s="43">
        <f t="shared" si="1"/>
        <v>4</v>
      </c>
    </row>
    <row r="24" s="1" customFormat="1" spans="9:11">
      <c r="I24" s="44">
        <v>0.05</v>
      </c>
      <c r="J24" s="42">
        <v>1</v>
      </c>
      <c r="K24" s="43">
        <f t="shared" si="1"/>
        <v>0.75</v>
      </c>
    </row>
    <row r="25" s="1" customFormat="1" spans="9:11">
      <c r="I25" s="2" t="s">
        <v>29</v>
      </c>
      <c r="K25" s="43">
        <f t="shared" si="1"/>
        <v>0.05</v>
      </c>
    </row>
    <row r="26" s="1" customFormat="1" spans="9:11">
      <c r="I26" s="2" t="s">
        <v>30</v>
      </c>
      <c r="K26" s="45">
        <f>SUM(K14:K25)</f>
        <v>32659.8</v>
      </c>
    </row>
    <row r="27" s="1" customFormat="1" spans="11:11">
      <c r="K27" s="46">
        <f>J9</f>
        <v>0</v>
      </c>
    </row>
    <row r="28" s="1" customFormat="1" ht="9.75" spans="11:11">
      <c r="K28" s="47">
        <f>SUM(K26:K27)</f>
        <v>32659.8</v>
      </c>
    </row>
    <row r="29" s="1" customFormat="1" ht="9.75"/>
    <row r="34" s="1" customFormat="1" spans="1:1">
      <c r="A34" s="2" t="s">
        <v>0</v>
      </c>
    </row>
    <row r="35" s="1" customFormat="1" spans="1:1">
      <c r="A35" s="2" t="s">
        <v>1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45841</v>
      </c>
      <c r="B40" s="15">
        <v>21306</v>
      </c>
      <c r="C40" s="16" t="s">
        <v>41</v>
      </c>
      <c r="D40" s="17" t="s">
        <v>34</v>
      </c>
      <c r="E40" s="15">
        <v>60187</v>
      </c>
      <c r="F40" s="36"/>
      <c r="G40" s="19"/>
      <c r="H40" s="19"/>
      <c r="I40" s="14"/>
      <c r="J40" s="36">
        <v>28516.2</v>
      </c>
      <c r="K40" s="25">
        <f t="shared" ref="K40:K45" si="2">F40+J40</f>
        <v>28516.2</v>
      </c>
      <c r="L40" s="14">
        <v>45840</v>
      </c>
      <c r="M40" s="2"/>
    </row>
    <row r="41" s="1" customFormat="1" spans="1:13">
      <c r="A41" s="14">
        <v>45841</v>
      </c>
      <c r="B41" s="15">
        <v>21307</v>
      </c>
      <c r="C41" s="16" t="s">
        <v>42</v>
      </c>
      <c r="D41" s="17" t="s">
        <v>16</v>
      </c>
      <c r="E41" s="15">
        <v>59941</v>
      </c>
      <c r="F41" s="36">
        <v>21676.2</v>
      </c>
      <c r="G41" s="19"/>
      <c r="H41" s="19"/>
      <c r="I41" s="14"/>
      <c r="J41" s="36">
        <v>0</v>
      </c>
      <c r="K41" s="25">
        <f t="shared" si="2"/>
        <v>21676.2</v>
      </c>
      <c r="L41" s="14">
        <v>45841</v>
      </c>
      <c r="M41" s="2"/>
    </row>
    <row r="42" s="1" customFormat="1" spans="1:13">
      <c r="A42" s="14">
        <v>45841</v>
      </c>
      <c r="B42" s="15">
        <v>21308</v>
      </c>
      <c r="C42" s="16" t="s">
        <v>43</v>
      </c>
      <c r="D42" s="17" t="s">
        <v>16</v>
      </c>
      <c r="E42" s="15">
        <v>60047</v>
      </c>
      <c r="F42" s="36">
        <v>10568.2</v>
      </c>
      <c r="G42" s="19"/>
      <c r="H42" s="19"/>
      <c r="I42" s="14"/>
      <c r="J42" s="36">
        <v>0</v>
      </c>
      <c r="K42" s="25">
        <f t="shared" si="2"/>
        <v>10568.2</v>
      </c>
      <c r="L42" s="14">
        <v>45841</v>
      </c>
      <c r="M42" s="2"/>
    </row>
    <row r="43" s="1" customFormat="1" spans="1:13">
      <c r="A43" s="14">
        <v>45841</v>
      </c>
      <c r="B43" s="15">
        <v>21309</v>
      </c>
      <c r="C43" s="16" t="s">
        <v>44</v>
      </c>
      <c r="D43" s="17" t="s">
        <v>16</v>
      </c>
      <c r="E43" s="15">
        <v>60226</v>
      </c>
      <c r="F43" s="36"/>
      <c r="G43" s="19"/>
      <c r="H43" s="19"/>
      <c r="I43" s="14"/>
      <c r="J43" s="36">
        <v>20276.2</v>
      </c>
      <c r="K43" s="25">
        <f t="shared" si="2"/>
        <v>20276.2</v>
      </c>
      <c r="L43" s="14">
        <v>45841</v>
      </c>
      <c r="M43" s="2"/>
    </row>
    <row r="44" s="1" customFormat="1" spans="1:13">
      <c r="A44" s="14">
        <v>45841</v>
      </c>
      <c r="B44" s="15">
        <v>21310</v>
      </c>
      <c r="C44" s="16" t="s">
        <v>45</v>
      </c>
      <c r="D44" s="17" t="s">
        <v>16</v>
      </c>
      <c r="E44" s="15">
        <v>60177</v>
      </c>
      <c r="F44" s="36">
        <v>78046.5</v>
      </c>
      <c r="G44" s="19"/>
      <c r="H44" s="19"/>
      <c r="I44" s="14"/>
      <c r="J44" s="36">
        <v>0</v>
      </c>
      <c r="K44" s="25">
        <f t="shared" si="2"/>
        <v>78046.5</v>
      </c>
      <c r="L44" s="14">
        <v>45840</v>
      </c>
      <c r="M44" s="2"/>
    </row>
    <row r="45" s="1" customFormat="1" spans="1:13">
      <c r="A45" s="14">
        <v>45841</v>
      </c>
      <c r="B45" s="15">
        <v>21310</v>
      </c>
      <c r="C45" s="16" t="s">
        <v>45</v>
      </c>
      <c r="D45" s="17" t="s">
        <v>16</v>
      </c>
      <c r="E45" s="15">
        <v>60181</v>
      </c>
      <c r="F45" s="36">
        <v>5946.5</v>
      </c>
      <c r="G45" s="19"/>
      <c r="H45" s="19"/>
      <c r="I45" s="14"/>
      <c r="J45" s="36">
        <v>0</v>
      </c>
      <c r="K45" s="25">
        <f t="shared" si="2"/>
        <v>5946.5</v>
      </c>
      <c r="L45" s="14">
        <v>45840</v>
      </c>
      <c r="M45" s="2"/>
    </row>
    <row r="46" s="1" customFormat="1" spans="6:11">
      <c r="F46" s="37">
        <f>SUM(F40:F45)</f>
        <v>116237.4</v>
      </c>
      <c r="G46" s="2"/>
      <c r="H46" s="2"/>
      <c r="I46" s="2"/>
      <c r="J46" s="39">
        <f>SUM(J40:J45)</f>
        <v>48792.4</v>
      </c>
      <c r="K46" s="37">
        <f>SUM(K40:K45)</f>
        <v>165029.8</v>
      </c>
    </row>
    <row r="47" s="1" customFormat="1" spans="6:11">
      <c r="F47" s="37"/>
      <c r="G47" s="2"/>
      <c r="H47" s="2"/>
      <c r="I47" s="2"/>
      <c r="J47" s="37"/>
      <c r="K47" s="37"/>
    </row>
    <row r="48" s="1" customFormat="1" spans="6:6">
      <c r="F48" s="37"/>
    </row>
    <row r="52" s="1" customFormat="1" spans="1:4">
      <c r="A52" s="2" t="s">
        <v>21</v>
      </c>
      <c r="D52" s="2" t="s">
        <v>22</v>
      </c>
    </row>
    <row r="53" s="1" customFormat="1" spans="1:1">
      <c r="A53" s="2"/>
    </row>
    <row r="54" s="1" customFormat="1" spans="1:1">
      <c r="A54" s="2"/>
    </row>
    <row r="55" s="1" customFormat="1" spans="1:4">
      <c r="A55" s="2" t="s">
        <v>24</v>
      </c>
      <c r="D55" s="2" t="s">
        <v>25</v>
      </c>
    </row>
    <row r="56" s="1" customFormat="1" spans="1:4">
      <c r="A56" s="1" t="s">
        <v>27</v>
      </c>
      <c r="D56" s="1" t="s">
        <v>28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6"/>
  <sheetViews>
    <sheetView zoomScale="130" zoomScaleNormal="130" topLeftCell="A5" workbookViewId="0">
      <selection activeCell="C31" sqref="C3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38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45841</v>
      </c>
      <c r="B7" s="15">
        <v>20614</v>
      </c>
      <c r="C7" s="16" t="s">
        <v>46</v>
      </c>
      <c r="D7" s="17" t="s">
        <v>34</v>
      </c>
      <c r="E7" s="15">
        <v>60230</v>
      </c>
      <c r="F7" s="36"/>
      <c r="G7" s="19" t="s">
        <v>47</v>
      </c>
      <c r="H7" s="19">
        <v>843314</v>
      </c>
      <c r="I7" s="14">
        <v>45832</v>
      </c>
      <c r="J7" s="36">
        <v>22286.32</v>
      </c>
      <c r="K7" s="25">
        <f>F7+J7</f>
        <v>22286.32</v>
      </c>
      <c r="L7" s="14">
        <v>45842</v>
      </c>
      <c r="M7" s="2" t="s">
        <v>48</v>
      </c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39">
        <f t="shared" si="0"/>
        <v>22286.32</v>
      </c>
      <c r="K9" s="37">
        <f t="shared" si="0"/>
        <v>22286.32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40" t="s">
        <v>18</v>
      </c>
    </row>
    <row r="13" s="1" customFormat="1" spans="11:11">
      <c r="K13" s="40" t="s">
        <v>19</v>
      </c>
    </row>
    <row r="14" s="1" customFormat="1" spans="7:11">
      <c r="G14" s="2" t="s">
        <v>20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23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27</v>
      </c>
      <c r="D19" s="1" t="s">
        <v>28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29</v>
      </c>
      <c r="K25" s="43">
        <f t="shared" si="1"/>
        <v>0</v>
      </c>
    </row>
    <row r="26" s="1" customFormat="1" spans="9:11">
      <c r="I26" s="2" t="s">
        <v>30</v>
      </c>
      <c r="K26" s="45">
        <f>SUM(K14:K25)</f>
        <v>0</v>
      </c>
    </row>
    <row r="27" s="1" customFormat="1" spans="11:11">
      <c r="K27" s="46">
        <f>J9</f>
        <v>22286.32</v>
      </c>
    </row>
    <row r="28" s="1" customFormat="1" ht="9.75" spans="11:11">
      <c r="K28" s="47">
        <f>SUM(K26:K27)</f>
        <v>22286.32</v>
      </c>
    </row>
    <row r="29" s="1" customFormat="1" ht="9.75"/>
    <row r="40" customFormat="1" ht="15"/>
    <row r="41" customFormat="1" ht="15"/>
    <row r="42" customFormat="1" ht="15"/>
    <row r="43" customFormat="1" ht="15"/>
    <row r="44" customFormat="1" ht="15"/>
    <row r="45" customFormat="1" ht="15"/>
    <row r="46" customFormat="1" ht="15"/>
    <row r="47" customFormat="1" ht="15"/>
    <row r="48" customFormat="1" ht="15"/>
    <row r="49" customFormat="1" ht="15"/>
    <row r="50" customFormat="1" ht="15"/>
    <row r="51" customFormat="1" ht="15"/>
    <row r="52" customFormat="1" ht="15"/>
    <row r="53" customFormat="1" ht="15"/>
    <row r="54" customFormat="1" ht="15"/>
    <row r="55" customFormat="1" ht="15"/>
    <row r="56" customFormat="1" ht="15"/>
    <row r="57" customFormat="1" ht="15"/>
    <row r="58" customFormat="1" ht="15"/>
    <row r="59" customFormat="1" ht="15"/>
    <row r="60" customFormat="1" ht="15"/>
    <row r="61" customFormat="1" ht="15"/>
    <row r="62" customFormat="1" ht="15"/>
    <row r="63" customFormat="1" ht="15"/>
    <row r="64" customFormat="1" ht="15"/>
    <row r="65" customFormat="1" ht="15"/>
    <row r="66" customFormat="1" ht="15"/>
    <row r="67" customFormat="1" ht="15"/>
    <row r="68" customFormat="1" ht="15"/>
    <row r="69" customFormat="1" ht="15"/>
    <row r="70" customFormat="1" ht="15"/>
    <row r="76" s="1" customFormat="1" spans="1:1">
      <c r="A76" s="2" t="s">
        <v>0</v>
      </c>
    </row>
    <row r="77" s="1" customFormat="1" spans="1:1">
      <c r="A77" s="2" t="s">
        <v>1</v>
      </c>
    </row>
    <row r="79" s="1" customFormat="1" spans="1:12">
      <c r="A79" s="3" t="s">
        <v>2</v>
      </c>
      <c r="B79" s="3" t="s">
        <v>3</v>
      </c>
      <c r="C79" s="3" t="s">
        <v>4</v>
      </c>
      <c r="D79" s="3" t="s">
        <v>5</v>
      </c>
      <c r="E79" s="3" t="s">
        <v>6</v>
      </c>
      <c r="F79" s="3" t="s">
        <v>7</v>
      </c>
      <c r="G79" s="4" t="s">
        <v>8</v>
      </c>
      <c r="H79" s="5"/>
      <c r="I79" s="5"/>
      <c r="J79" s="23"/>
      <c r="K79" s="3" t="s">
        <v>9</v>
      </c>
      <c r="L79" s="3" t="s">
        <v>10</v>
      </c>
    </row>
    <row r="80" s="1" customFormat="1" spans="1:12">
      <c r="A80" s="6"/>
      <c r="B80" s="6"/>
      <c r="C80" s="6"/>
      <c r="D80" s="6"/>
      <c r="E80" s="6"/>
      <c r="F80" s="6"/>
      <c r="G80" s="3" t="s">
        <v>11</v>
      </c>
      <c r="H80" s="3" t="s">
        <v>12</v>
      </c>
      <c r="I80" s="3" t="s">
        <v>13</v>
      </c>
      <c r="J80" s="3" t="s">
        <v>14</v>
      </c>
      <c r="K80" s="6"/>
      <c r="L80" s="6"/>
    </row>
    <row r="81" s="1" customFormat="1" spans="1:1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="1" customFormat="1" spans="1:13">
      <c r="A82" s="14">
        <v>45842</v>
      </c>
      <c r="B82" s="15">
        <v>21311</v>
      </c>
      <c r="C82" s="16" t="s">
        <v>49</v>
      </c>
      <c r="D82" s="17" t="s">
        <v>16</v>
      </c>
      <c r="E82" s="15">
        <v>60209</v>
      </c>
      <c r="F82" s="36">
        <v>3324.3</v>
      </c>
      <c r="G82" s="19"/>
      <c r="H82" s="19"/>
      <c r="I82" s="14"/>
      <c r="J82" s="36">
        <v>0</v>
      </c>
      <c r="K82" s="25">
        <f>F82+J82</f>
        <v>3324.3</v>
      </c>
      <c r="L82" s="14">
        <v>45842</v>
      </c>
      <c r="M82" s="2"/>
    </row>
    <row r="83" s="1" customFormat="1" spans="1:13">
      <c r="A83" s="14">
        <v>45842</v>
      </c>
      <c r="B83" s="15">
        <v>21312</v>
      </c>
      <c r="C83" s="16" t="s">
        <v>50</v>
      </c>
      <c r="D83" s="17" t="s">
        <v>34</v>
      </c>
      <c r="E83" s="15">
        <v>60232</v>
      </c>
      <c r="F83" s="36"/>
      <c r="G83" s="19"/>
      <c r="H83" s="19"/>
      <c r="I83" s="14"/>
      <c r="J83" s="36">
        <v>66708.6</v>
      </c>
      <c r="K83" s="25">
        <f>F83+J83</f>
        <v>66708.6</v>
      </c>
      <c r="L83" s="14">
        <v>45841</v>
      </c>
      <c r="M83" s="2"/>
    </row>
    <row r="84" s="1" customFormat="1" spans="1:13">
      <c r="A84" s="14">
        <v>45842</v>
      </c>
      <c r="B84" s="15">
        <v>21313</v>
      </c>
      <c r="C84" s="16" t="s">
        <v>51</v>
      </c>
      <c r="D84" s="17" t="s">
        <v>34</v>
      </c>
      <c r="E84" s="15">
        <v>60233</v>
      </c>
      <c r="F84" s="36">
        <v>79728.4</v>
      </c>
      <c r="G84" s="19"/>
      <c r="H84" s="19"/>
      <c r="I84" s="14"/>
      <c r="J84" s="36">
        <v>0</v>
      </c>
      <c r="K84" s="25">
        <f>F84+J84</f>
        <v>79728.4</v>
      </c>
      <c r="L84" s="14">
        <v>45841</v>
      </c>
      <c r="M84" s="2"/>
    </row>
    <row r="85" s="1" customFormat="1" spans="1:13">
      <c r="A85" s="14">
        <v>45842</v>
      </c>
      <c r="B85" s="15">
        <v>21314</v>
      </c>
      <c r="C85" s="16" t="s">
        <v>52</v>
      </c>
      <c r="D85" s="17" t="s">
        <v>34</v>
      </c>
      <c r="E85" s="15">
        <v>60236</v>
      </c>
      <c r="F85" s="36">
        <v>22956.2</v>
      </c>
      <c r="G85" s="19"/>
      <c r="H85" s="19"/>
      <c r="I85" s="14"/>
      <c r="J85" s="36">
        <v>0</v>
      </c>
      <c r="K85" s="25">
        <f>F85+J85</f>
        <v>22956.2</v>
      </c>
      <c r="L85" s="14">
        <v>45842</v>
      </c>
      <c r="M85" s="2"/>
    </row>
    <row r="86" s="1" customFormat="1" spans="6:11">
      <c r="F86" s="37">
        <f>SUM(F82:F85)</f>
        <v>106008.9</v>
      </c>
      <c r="G86" s="2"/>
      <c r="H86" s="2"/>
      <c r="I86" s="2"/>
      <c r="J86" s="39">
        <f>SUM(J82:J85)</f>
        <v>66708.6</v>
      </c>
      <c r="K86" s="37">
        <f>SUM(K82:K85)</f>
        <v>172717.5</v>
      </c>
    </row>
    <row r="87" s="1" customFormat="1" spans="6:11">
      <c r="F87" s="37"/>
      <c r="G87" s="2"/>
      <c r="H87" s="2"/>
      <c r="I87" s="2"/>
      <c r="J87" s="37"/>
      <c r="K87" s="37"/>
    </row>
    <row r="88" s="1" customFormat="1" spans="6:6">
      <c r="F88" s="37"/>
    </row>
    <row r="92" s="1" customFormat="1" spans="1:4">
      <c r="A92" s="2" t="s">
        <v>21</v>
      </c>
      <c r="D92" s="2" t="s">
        <v>22</v>
      </c>
    </row>
    <row r="93" s="1" customFormat="1" spans="1:1">
      <c r="A93" s="2"/>
    </row>
    <row r="94" s="1" customFormat="1" spans="1:1">
      <c r="A94" s="2"/>
    </row>
    <row r="95" s="1" customFormat="1" spans="1:4">
      <c r="A95" s="2" t="s">
        <v>24</v>
      </c>
      <c r="D95" s="2" t="s">
        <v>25</v>
      </c>
    </row>
    <row r="96" s="1" customFormat="1" spans="1:4">
      <c r="A96" s="1" t="s">
        <v>27</v>
      </c>
      <c r="D96" s="1" t="s">
        <v>28</v>
      </c>
    </row>
  </sheetData>
  <mergeCells count="26">
    <mergeCell ref="G4:J4"/>
    <mergeCell ref="G79:J79"/>
    <mergeCell ref="A4:A6"/>
    <mergeCell ref="A79:A81"/>
    <mergeCell ref="B4:B6"/>
    <mergeCell ref="B79:B81"/>
    <mergeCell ref="C4:C6"/>
    <mergeCell ref="C79:C81"/>
    <mergeCell ref="D4:D6"/>
    <mergeCell ref="D79:D81"/>
    <mergeCell ref="E4:E6"/>
    <mergeCell ref="E79:E81"/>
    <mergeCell ref="F4:F6"/>
    <mergeCell ref="F79:F81"/>
    <mergeCell ref="G5:G6"/>
    <mergeCell ref="G80:G81"/>
    <mergeCell ref="H5:H6"/>
    <mergeCell ref="H80:H81"/>
    <mergeCell ref="I5:I6"/>
    <mergeCell ref="I80:I81"/>
    <mergeCell ref="J5:J6"/>
    <mergeCell ref="J80:J81"/>
    <mergeCell ref="K4:K6"/>
    <mergeCell ref="K79:K81"/>
    <mergeCell ref="L4:L6"/>
    <mergeCell ref="L79:L81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zoomScale="130" zoomScaleNormal="130" topLeftCell="A55" workbookViewId="0">
      <selection activeCell="A64" sqref="A6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45845</v>
      </c>
      <c r="B7" s="15">
        <v>21315</v>
      </c>
      <c r="C7" s="16" t="s">
        <v>53</v>
      </c>
      <c r="D7" s="17" t="s">
        <v>16</v>
      </c>
      <c r="E7" s="15">
        <v>59166</v>
      </c>
      <c r="F7" s="36">
        <v>14500</v>
      </c>
      <c r="G7" s="19"/>
      <c r="H7" s="19"/>
      <c r="I7" s="14"/>
      <c r="J7" s="36">
        <v>0</v>
      </c>
      <c r="K7" s="25">
        <f>F7+J7</f>
        <v>14500</v>
      </c>
      <c r="L7" s="14">
        <v>45845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14500</v>
      </c>
      <c r="G9" s="2"/>
      <c r="H9" s="2"/>
      <c r="I9" s="2"/>
      <c r="J9" s="39">
        <f t="shared" si="0"/>
        <v>0</v>
      </c>
      <c r="K9" s="37">
        <f t="shared" si="0"/>
        <v>14500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17</v>
      </c>
      <c r="J12" s="40" t="s">
        <v>18</v>
      </c>
    </row>
    <row r="13" s="1" customFormat="1" spans="11:11">
      <c r="K13" s="40" t="s">
        <v>19</v>
      </c>
    </row>
    <row r="14" s="1" customFormat="1" spans="7:11">
      <c r="G14" s="2" t="s">
        <v>20</v>
      </c>
      <c r="I14" s="41">
        <v>1000</v>
      </c>
      <c r="J14" s="42">
        <v>14</v>
      </c>
      <c r="K14" s="43">
        <f t="shared" ref="K14:K25" si="1">J13*I13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>
        <v>1</v>
      </c>
      <c r="K15" s="43">
        <f t="shared" si="1"/>
        <v>14000</v>
      </c>
    </row>
    <row r="16" s="1" customFormat="1" spans="1:11">
      <c r="A16" s="2"/>
      <c r="G16" s="2"/>
      <c r="I16" s="41">
        <v>200</v>
      </c>
      <c r="J16" s="42"/>
      <c r="K16" s="43">
        <f t="shared" si="1"/>
        <v>500</v>
      </c>
    </row>
    <row r="17" s="1" customFormat="1" spans="1:11">
      <c r="A17" s="2"/>
      <c r="G17" s="2" t="s">
        <v>23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27</v>
      </c>
      <c r="D19" s="1" t="s">
        <v>28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29</v>
      </c>
      <c r="K25" s="43">
        <f t="shared" si="1"/>
        <v>0</v>
      </c>
    </row>
    <row r="26" s="1" customFormat="1" spans="9:11">
      <c r="I26" s="2" t="s">
        <v>30</v>
      </c>
      <c r="K26" s="45">
        <f>SUM(K14:K25)</f>
        <v>14500</v>
      </c>
    </row>
    <row r="27" s="1" customFormat="1" spans="11:11">
      <c r="K27" s="46">
        <f>J9</f>
        <v>0</v>
      </c>
    </row>
    <row r="28" s="1" customFormat="1" ht="9.75" spans="11:11">
      <c r="K28" s="47">
        <f>SUM(K26:K27)</f>
        <v>14500</v>
      </c>
    </row>
    <row r="29" s="1" customFormat="1" ht="9.75"/>
    <row r="37" s="1" customFormat="1" spans="1:1">
      <c r="A37" s="2" t="s">
        <v>0</v>
      </c>
    </row>
    <row r="38" s="1" customFormat="1" spans="1:1">
      <c r="A38" s="2" t="s">
        <v>1</v>
      </c>
    </row>
    <row r="40" s="1" customFormat="1" spans="1:12">
      <c r="A40" s="3" t="s">
        <v>2</v>
      </c>
      <c r="B40" s="51" t="s">
        <v>54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="1" customFormat="1" spans="1:12">
      <c r="A41" s="6"/>
      <c r="B41" s="52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ht="10.15" customHeight="1" spans="1:12">
      <c r="A42" s="7"/>
      <c r="B42" s="53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ht="10.15" customHeight="1" spans="1:13">
      <c r="A43" s="14">
        <v>45842</v>
      </c>
      <c r="B43" s="15" t="s">
        <v>55</v>
      </c>
      <c r="C43" s="16" t="s">
        <v>56</v>
      </c>
      <c r="D43" s="17" t="s">
        <v>16</v>
      </c>
      <c r="E43" s="15" t="s">
        <v>57</v>
      </c>
      <c r="F43" s="36">
        <v>2363.3</v>
      </c>
      <c r="G43" s="19"/>
      <c r="H43" s="19"/>
      <c r="I43" s="14"/>
      <c r="J43" s="36"/>
      <c r="K43" s="25">
        <f>J43+F43</f>
        <v>2363.3</v>
      </c>
      <c r="L43" s="14">
        <v>45845</v>
      </c>
      <c r="M43" s="2"/>
    </row>
    <row r="44" s="1" customFormat="1" ht="9.95" customHeight="1" spans="1:13">
      <c r="A44" s="14"/>
      <c r="B44" s="15"/>
      <c r="C44" s="16"/>
      <c r="D44" s="17"/>
      <c r="E44" s="15"/>
      <c r="F44" s="36"/>
      <c r="G44" s="19"/>
      <c r="H44" s="19"/>
      <c r="I44" s="14"/>
      <c r="J44" s="36"/>
      <c r="K44" s="25"/>
      <c r="L44" s="14"/>
      <c r="M44" s="2"/>
    </row>
    <row r="45" s="1" customFormat="1" spans="6:11">
      <c r="F45" s="37">
        <f>SUM(F40:F44)</f>
        <v>2363.3</v>
      </c>
      <c r="G45" s="2"/>
      <c r="H45" s="2"/>
      <c r="I45" s="2"/>
      <c r="J45" s="37">
        <f>SUM(J43:J44)</f>
        <v>0</v>
      </c>
      <c r="K45" s="37">
        <f>SUM(K44:K44)</f>
        <v>0</v>
      </c>
    </row>
    <row r="46" s="1" customFormat="1" spans="9:9">
      <c r="I46" s="1" t="s">
        <v>13</v>
      </c>
    </row>
    <row r="47" s="1" customFormat="1" spans="8:11">
      <c r="H47" s="2" t="s">
        <v>17</v>
      </c>
      <c r="J47" s="40" t="s">
        <v>18</v>
      </c>
      <c r="K47" s="40" t="s">
        <v>19</v>
      </c>
    </row>
    <row r="48" s="1" customFormat="1" spans="11:11">
      <c r="K48" s="2"/>
    </row>
    <row r="49" s="1" customFormat="1" spans="1:11">
      <c r="A49" s="2" t="s">
        <v>21</v>
      </c>
      <c r="D49" s="2" t="s">
        <v>22</v>
      </c>
      <c r="G49" s="2" t="s">
        <v>20</v>
      </c>
      <c r="I49" s="41">
        <v>1000</v>
      </c>
      <c r="J49" s="42">
        <v>2</v>
      </c>
      <c r="K49" s="43">
        <f t="shared" ref="K49:K59" si="2">J49*I49</f>
        <v>2000</v>
      </c>
    </row>
    <row r="50" s="1" customFormat="1" spans="1:11">
      <c r="A50" s="2"/>
      <c r="G50" s="2"/>
      <c r="I50" s="41">
        <v>500</v>
      </c>
      <c r="J50" s="42"/>
      <c r="K50" s="43">
        <f t="shared" si="2"/>
        <v>0</v>
      </c>
    </row>
    <row r="51" s="1" customFormat="1" spans="1:11">
      <c r="A51" s="2"/>
      <c r="G51" s="2"/>
      <c r="I51" s="41">
        <v>200</v>
      </c>
      <c r="J51" s="42"/>
      <c r="K51" s="43">
        <f t="shared" si="2"/>
        <v>0</v>
      </c>
    </row>
    <row r="52" s="1" customFormat="1" spans="1:11">
      <c r="A52" s="2" t="s">
        <v>24</v>
      </c>
      <c r="D52" s="2" t="s">
        <v>25</v>
      </c>
      <c r="G52" s="2" t="s">
        <v>23</v>
      </c>
      <c r="I52" s="41">
        <v>100</v>
      </c>
      <c r="J52" s="42">
        <v>3</v>
      </c>
      <c r="K52" s="43">
        <f t="shared" si="2"/>
        <v>300</v>
      </c>
    </row>
    <row r="53" s="1" customFormat="1" spans="1:11">
      <c r="A53" s="1" t="s">
        <v>27</v>
      </c>
      <c r="D53" s="1" t="s">
        <v>28</v>
      </c>
      <c r="G53" s="1" t="s">
        <v>26</v>
      </c>
      <c r="I53" s="41">
        <v>50</v>
      </c>
      <c r="J53" s="42">
        <v>1</v>
      </c>
      <c r="K53" s="43">
        <f t="shared" si="2"/>
        <v>50</v>
      </c>
    </row>
    <row r="54" s="1" customFormat="1" spans="9:11">
      <c r="I54" s="41">
        <v>20</v>
      </c>
      <c r="J54" s="42"/>
      <c r="K54" s="43">
        <f t="shared" si="2"/>
        <v>0</v>
      </c>
    </row>
    <row r="55" s="1" customFormat="1" spans="9:11">
      <c r="I55" s="41">
        <v>10</v>
      </c>
      <c r="J55" s="42">
        <v>1</v>
      </c>
      <c r="K55" s="43">
        <f t="shared" si="2"/>
        <v>10</v>
      </c>
    </row>
    <row r="56" s="1" customFormat="1" spans="9:11">
      <c r="I56" s="41">
        <v>5</v>
      </c>
      <c r="J56" s="42"/>
      <c r="K56" s="43">
        <f t="shared" si="2"/>
        <v>0</v>
      </c>
    </row>
    <row r="57" s="1" customFormat="1" spans="9:11">
      <c r="I57" s="41">
        <v>1</v>
      </c>
      <c r="J57" s="42">
        <v>3</v>
      </c>
      <c r="K57" s="43">
        <f t="shared" si="2"/>
        <v>3</v>
      </c>
    </row>
    <row r="58" s="1" customFormat="1" spans="9:11">
      <c r="I58" s="41">
        <v>0.25</v>
      </c>
      <c r="J58" s="42">
        <v>1</v>
      </c>
      <c r="K58" s="43">
        <f t="shared" si="2"/>
        <v>0.25</v>
      </c>
    </row>
    <row r="59" s="1" customFormat="1" spans="9:11">
      <c r="I59" s="44">
        <v>0.05</v>
      </c>
      <c r="J59" s="42">
        <v>1</v>
      </c>
      <c r="K59" s="43">
        <f t="shared" si="2"/>
        <v>0.05</v>
      </c>
    </row>
    <row r="60" s="1" customFormat="1" spans="9:11">
      <c r="I60" s="2" t="s">
        <v>29</v>
      </c>
      <c r="K60" s="48">
        <f>SUM(K49:K59)</f>
        <v>2363.3</v>
      </c>
    </row>
    <row r="61" s="1" customFormat="1" spans="9:11">
      <c r="I61" s="2" t="s">
        <v>30</v>
      </c>
      <c r="K61" s="46">
        <f>J45</f>
        <v>0</v>
      </c>
    </row>
    <row r="62" s="1" customFormat="1" ht="9.75" spans="11:11">
      <c r="K62" s="47">
        <f>SUM(K60:K61)</f>
        <v>2363.3</v>
      </c>
    </row>
    <row r="63" s="1" customFormat="1" ht="9.75" spans="11:11">
      <c r="K63" s="41"/>
    </row>
    <row r="69" s="1" customFormat="1" spans="1:1">
      <c r="A69" s="2" t="s">
        <v>0</v>
      </c>
    </row>
    <row r="70" s="1" customFormat="1" spans="1:1">
      <c r="A70" s="2" t="s">
        <v>1</v>
      </c>
    </row>
    <row r="72" s="1" customFormat="1" spans="1:12">
      <c r="A72" s="3" t="s">
        <v>2</v>
      </c>
      <c r="B72" s="3" t="s">
        <v>3</v>
      </c>
      <c r="C72" s="3" t="s">
        <v>4</v>
      </c>
      <c r="D72" s="3" t="s">
        <v>5</v>
      </c>
      <c r="E72" s="3" t="s">
        <v>6</v>
      </c>
      <c r="F72" s="3" t="s">
        <v>7</v>
      </c>
      <c r="G72" s="4" t="s">
        <v>8</v>
      </c>
      <c r="H72" s="5"/>
      <c r="I72" s="5"/>
      <c r="J72" s="23"/>
      <c r="K72" s="3" t="s">
        <v>9</v>
      </c>
      <c r="L72" s="3" t="s">
        <v>10</v>
      </c>
    </row>
    <row r="73" s="1" customFormat="1" spans="1:12">
      <c r="A73" s="6"/>
      <c r="B73" s="6"/>
      <c r="C73" s="6"/>
      <c r="D73" s="6"/>
      <c r="E73" s="6"/>
      <c r="F73" s="6"/>
      <c r="G73" s="3" t="s">
        <v>11</v>
      </c>
      <c r="H73" s="3" t="s">
        <v>12</v>
      </c>
      <c r="I73" s="3" t="s">
        <v>13</v>
      </c>
      <c r="J73" s="3" t="s">
        <v>14</v>
      </c>
      <c r="K73" s="6"/>
      <c r="L73" s="6"/>
    </row>
    <row r="74" s="1" customFormat="1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="1" customFormat="1" spans="1:13">
      <c r="A75" s="14">
        <v>45841</v>
      </c>
      <c r="B75" s="15">
        <v>18912</v>
      </c>
      <c r="C75" s="16" t="s">
        <v>58</v>
      </c>
      <c r="D75" s="17" t="s">
        <v>16</v>
      </c>
      <c r="E75" s="15">
        <v>60219</v>
      </c>
      <c r="F75" s="36"/>
      <c r="G75" s="19"/>
      <c r="H75" s="19"/>
      <c r="I75" s="14"/>
      <c r="J75" s="36">
        <v>336468.6</v>
      </c>
      <c r="K75" s="25">
        <f>F75+J75</f>
        <v>336468.6</v>
      </c>
      <c r="L75" s="14">
        <v>45845</v>
      </c>
      <c r="M75" s="2"/>
    </row>
    <row r="76" s="1" customFormat="1" spans="1:13">
      <c r="A76" s="14">
        <v>45841</v>
      </c>
      <c r="B76" s="15">
        <v>18914</v>
      </c>
      <c r="C76" s="16" t="s">
        <v>58</v>
      </c>
      <c r="D76" s="17" t="s">
        <v>37</v>
      </c>
      <c r="E76" s="15">
        <v>60208</v>
      </c>
      <c r="F76" s="36"/>
      <c r="G76" s="19"/>
      <c r="H76" s="19"/>
      <c r="I76" s="14"/>
      <c r="J76" s="36">
        <v>129352.4</v>
      </c>
      <c r="K76" s="25">
        <f>F76+J76</f>
        <v>129352.4</v>
      </c>
      <c r="L76" s="14">
        <v>45845</v>
      </c>
      <c r="M76" s="2"/>
    </row>
    <row r="77" s="1" customFormat="1" spans="6:11">
      <c r="F77" s="37">
        <f t="shared" ref="F77:K77" si="3">SUM(F75:F76)</f>
        <v>0</v>
      </c>
      <c r="G77" s="2"/>
      <c r="H77" s="2"/>
      <c r="I77" s="2"/>
      <c r="J77" s="39">
        <f t="shared" si="3"/>
        <v>465821</v>
      </c>
      <c r="K77" s="37">
        <f t="shared" si="3"/>
        <v>465821</v>
      </c>
    </row>
    <row r="78" s="1" customFormat="1" spans="6:11">
      <c r="F78" s="37"/>
      <c r="G78" s="2"/>
      <c r="H78" s="2"/>
      <c r="I78" s="2"/>
      <c r="J78" s="37"/>
      <c r="K78" s="37"/>
    </row>
    <row r="83" s="1" customFormat="1" spans="1:4">
      <c r="A83" s="2" t="s">
        <v>21</v>
      </c>
      <c r="D83" s="2" t="s">
        <v>22</v>
      </c>
    </row>
    <row r="84" s="1" customFormat="1" spans="1:1">
      <c r="A84" s="2"/>
    </row>
    <row r="85" s="1" customFormat="1" spans="1:1">
      <c r="A85" s="2"/>
    </row>
    <row r="86" s="1" customFormat="1" spans="1:4">
      <c r="A86" s="2" t="s">
        <v>24</v>
      </c>
      <c r="D86" s="2" t="s">
        <v>25</v>
      </c>
    </row>
    <row r="87" s="1" customFormat="1" spans="1:4">
      <c r="A87" s="1" t="s">
        <v>27</v>
      </c>
      <c r="D87" s="1" t="s">
        <v>28</v>
      </c>
    </row>
  </sheetData>
  <mergeCells count="39">
    <mergeCell ref="G4:J4"/>
    <mergeCell ref="G40:J40"/>
    <mergeCell ref="G72:J72"/>
    <mergeCell ref="A4:A6"/>
    <mergeCell ref="A40:A42"/>
    <mergeCell ref="A72:A74"/>
    <mergeCell ref="B4:B6"/>
    <mergeCell ref="B40:B42"/>
    <mergeCell ref="B72:B74"/>
    <mergeCell ref="C4:C6"/>
    <mergeCell ref="C40:C42"/>
    <mergeCell ref="C72:C74"/>
    <mergeCell ref="D4:D6"/>
    <mergeCell ref="D40:D42"/>
    <mergeCell ref="D72:D74"/>
    <mergeCell ref="E4:E6"/>
    <mergeCell ref="E40:E42"/>
    <mergeCell ref="E72:E74"/>
    <mergeCell ref="F4:F6"/>
    <mergeCell ref="F40:F42"/>
    <mergeCell ref="F72:F74"/>
    <mergeCell ref="G5:G6"/>
    <mergeCell ref="G41:G42"/>
    <mergeCell ref="G73:G74"/>
    <mergeCell ref="H5:H6"/>
    <mergeCell ref="H41:H42"/>
    <mergeCell ref="H73:H74"/>
    <mergeCell ref="I5:I6"/>
    <mergeCell ref="I41:I42"/>
    <mergeCell ref="I73:I74"/>
    <mergeCell ref="J5:J6"/>
    <mergeCell ref="J41:J42"/>
    <mergeCell ref="J73:J74"/>
    <mergeCell ref="K4:K6"/>
    <mergeCell ref="K40:K42"/>
    <mergeCell ref="K72:K74"/>
    <mergeCell ref="L4:L6"/>
    <mergeCell ref="L40:L42"/>
    <mergeCell ref="L72:L74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zoomScale="130" zoomScaleNormal="130" workbookViewId="0">
      <selection activeCell="A1" sqref="$A1:$XFD2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45846</v>
      </c>
      <c r="B7" s="15">
        <v>21317</v>
      </c>
      <c r="C7" s="16" t="s">
        <v>59</v>
      </c>
      <c r="D7" s="17" t="s">
        <v>16</v>
      </c>
      <c r="E7" s="15">
        <v>60242</v>
      </c>
      <c r="F7" s="36">
        <v>3546.3</v>
      </c>
      <c r="G7" s="19"/>
      <c r="H7" s="19"/>
      <c r="I7" s="14"/>
      <c r="J7" s="36">
        <v>0</v>
      </c>
      <c r="K7" s="25">
        <f t="shared" ref="K7:K14" si="0">F7+J7</f>
        <v>3546.3</v>
      </c>
      <c r="L7" s="14">
        <v>45845</v>
      </c>
      <c r="M7" s="2"/>
    </row>
    <row r="8" s="1" customFormat="1" spans="1:13">
      <c r="A8" s="14">
        <v>45846</v>
      </c>
      <c r="B8" s="15">
        <v>21318</v>
      </c>
      <c r="C8" s="16" t="s">
        <v>60</v>
      </c>
      <c r="D8" s="17" t="s">
        <v>16</v>
      </c>
      <c r="E8" s="15">
        <v>60240</v>
      </c>
      <c r="F8" s="36">
        <v>28412.2</v>
      </c>
      <c r="G8" s="19"/>
      <c r="H8" s="19"/>
      <c r="I8" s="14"/>
      <c r="J8" s="36">
        <v>0</v>
      </c>
      <c r="K8" s="25">
        <f t="shared" si="0"/>
        <v>28412.2</v>
      </c>
      <c r="L8" s="14">
        <v>45845</v>
      </c>
      <c r="M8" s="2"/>
    </row>
    <row r="9" s="1" customFormat="1" spans="1:13">
      <c r="A9" s="14">
        <v>45846</v>
      </c>
      <c r="B9" s="15">
        <v>21319</v>
      </c>
      <c r="C9" s="16" t="s">
        <v>56</v>
      </c>
      <c r="D9" s="17" t="s">
        <v>16</v>
      </c>
      <c r="E9" s="15">
        <v>60239</v>
      </c>
      <c r="F9" s="36">
        <v>4434.3</v>
      </c>
      <c r="G9" s="19"/>
      <c r="H9" s="19"/>
      <c r="I9" s="14"/>
      <c r="J9" s="36">
        <v>0</v>
      </c>
      <c r="K9" s="25">
        <f t="shared" si="0"/>
        <v>4434.3</v>
      </c>
      <c r="L9" s="14">
        <v>45846</v>
      </c>
      <c r="M9" s="2"/>
    </row>
    <row r="10" s="1" customFormat="1" spans="1:13">
      <c r="A10" s="14">
        <v>45846</v>
      </c>
      <c r="B10" s="15">
        <v>21319</v>
      </c>
      <c r="C10" s="16" t="s">
        <v>56</v>
      </c>
      <c r="D10" s="17" t="s">
        <v>16</v>
      </c>
      <c r="E10" s="15">
        <v>60239</v>
      </c>
      <c r="F10" s="36">
        <v>0.7</v>
      </c>
      <c r="G10" s="19"/>
      <c r="H10" s="19"/>
      <c r="I10" s="14"/>
      <c r="J10" s="36">
        <v>0</v>
      </c>
      <c r="K10" s="25">
        <f t="shared" si="0"/>
        <v>0.7</v>
      </c>
      <c r="L10" s="14">
        <v>45846</v>
      </c>
      <c r="M10" s="2"/>
    </row>
    <row r="11" s="1" customFormat="1" spans="1:13">
      <c r="A11" s="14">
        <v>45846</v>
      </c>
      <c r="B11" s="15">
        <v>21320</v>
      </c>
      <c r="C11" s="16" t="s">
        <v>61</v>
      </c>
      <c r="D11" s="17" t="s">
        <v>34</v>
      </c>
      <c r="E11" s="15">
        <v>60182</v>
      </c>
      <c r="F11" s="36">
        <v>72888.4</v>
      </c>
      <c r="G11" s="19"/>
      <c r="H11" s="19"/>
      <c r="I11" s="14"/>
      <c r="J11" s="36">
        <v>0</v>
      </c>
      <c r="K11" s="25">
        <f t="shared" si="0"/>
        <v>72888.4</v>
      </c>
      <c r="L11" s="14">
        <v>45846</v>
      </c>
      <c r="M11" s="2"/>
    </row>
    <row r="12" s="1" customFormat="1" spans="1:13">
      <c r="A12" s="14">
        <v>45846</v>
      </c>
      <c r="B12" s="15">
        <v>21320</v>
      </c>
      <c r="C12" s="16" t="s">
        <v>61</v>
      </c>
      <c r="D12" s="17" t="s">
        <v>16</v>
      </c>
      <c r="E12" s="15">
        <v>60210</v>
      </c>
      <c r="F12" s="36">
        <v>85236.6</v>
      </c>
      <c r="G12" s="19"/>
      <c r="H12" s="19"/>
      <c r="I12" s="14"/>
      <c r="J12" s="36">
        <v>0</v>
      </c>
      <c r="K12" s="25">
        <f t="shared" si="0"/>
        <v>85236.6</v>
      </c>
      <c r="L12" s="14">
        <v>45846</v>
      </c>
      <c r="M12" s="2"/>
    </row>
    <row r="13" s="1" customFormat="1" spans="1:13">
      <c r="A13" s="14">
        <v>45846</v>
      </c>
      <c r="B13" s="15">
        <v>21321</v>
      </c>
      <c r="C13" s="16" t="s">
        <v>62</v>
      </c>
      <c r="D13" s="17" t="s">
        <v>16</v>
      </c>
      <c r="E13" s="15">
        <v>59167</v>
      </c>
      <c r="F13" s="36">
        <v>4390</v>
      </c>
      <c r="G13" s="19"/>
      <c r="H13" s="19"/>
      <c r="I13" s="14"/>
      <c r="J13" s="36">
        <v>0</v>
      </c>
      <c r="K13" s="25">
        <f t="shared" si="0"/>
        <v>4390</v>
      </c>
      <c r="L13" s="14">
        <v>45846</v>
      </c>
      <c r="M13" s="2"/>
    </row>
    <row r="14" s="1" customFormat="1" spans="1:13">
      <c r="A14" s="14">
        <v>45846</v>
      </c>
      <c r="B14" s="15">
        <v>21322</v>
      </c>
      <c r="C14" s="16" t="s">
        <v>63</v>
      </c>
      <c r="D14" s="17" t="s">
        <v>16</v>
      </c>
      <c r="E14" s="15">
        <v>60244</v>
      </c>
      <c r="F14" s="36">
        <v>5946.5</v>
      </c>
      <c r="G14" s="19"/>
      <c r="H14" s="19"/>
      <c r="I14" s="14"/>
      <c r="J14" s="36">
        <v>0</v>
      </c>
      <c r="K14" s="25">
        <f t="shared" si="0"/>
        <v>5946.5</v>
      </c>
      <c r="L14" s="14">
        <v>45846</v>
      </c>
      <c r="M14" s="2"/>
    </row>
    <row r="15" s="1" customFormat="1" spans="6:11">
      <c r="F15" s="37">
        <f>SUM(F7:F14)</f>
        <v>204855</v>
      </c>
      <c r="G15" s="2"/>
      <c r="H15" s="2"/>
      <c r="I15" s="2"/>
      <c r="J15" s="39">
        <f>SUM(J7:J14)</f>
        <v>0</v>
      </c>
      <c r="K15" s="37">
        <f>SUM(K7:K14)</f>
        <v>204855</v>
      </c>
    </row>
    <row r="16" s="1" customFormat="1" spans="6:11">
      <c r="F16" s="37"/>
      <c r="G16" s="2"/>
      <c r="H16" s="2"/>
      <c r="I16" s="2"/>
      <c r="J16" s="37"/>
      <c r="K16" s="37"/>
    </row>
    <row r="17" s="1" customFormat="1" spans="6:6">
      <c r="F17" s="37"/>
    </row>
    <row r="21" s="1" customFormat="1" spans="1:4">
      <c r="A21" s="2" t="s">
        <v>21</v>
      </c>
      <c r="D21" s="2" t="s">
        <v>22</v>
      </c>
    </row>
    <row r="22" s="1" customFormat="1" spans="1:1">
      <c r="A22" s="2"/>
    </row>
    <row r="23" s="1" customFormat="1" spans="1:1">
      <c r="A23" s="2"/>
    </row>
    <row r="24" s="1" customFormat="1" spans="1:4">
      <c r="A24" s="2" t="s">
        <v>24</v>
      </c>
      <c r="D24" s="2" t="s">
        <v>25</v>
      </c>
    </row>
    <row r="25" s="1" customFormat="1" spans="1:4">
      <c r="A25" s="1" t="s">
        <v>27</v>
      </c>
      <c r="D25" s="1" t="s">
        <v>28</v>
      </c>
    </row>
    <row r="31" s="1" customFormat="1" spans="1:1">
      <c r="A31" s="2" t="s">
        <v>0</v>
      </c>
    </row>
    <row r="32" s="1" customFormat="1" spans="1:1">
      <c r="A32" s="2" t="s">
        <v>64</v>
      </c>
    </row>
    <row r="34" s="1" customFormat="1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="1" customFormat="1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="1" customFormat="1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="1" customFormat="1" spans="1:13">
      <c r="A37" s="14">
        <v>45841</v>
      </c>
      <c r="B37" s="15">
        <v>18915</v>
      </c>
      <c r="C37" s="16" t="s">
        <v>65</v>
      </c>
      <c r="D37" s="17" t="s">
        <v>16</v>
      </c>
      <c r="E37" s="15">
        <v>60189</v>
      </c>
      <c r="F37" s="36"/>
      <c r="G37" s="19" t="s">
        <v>66</v>
      </c>
      <c r="H37" s="19">
        <v>5167978</v>
      </c>
      <c r="I37" s="14">
        <v>45838</v>
      </c>
      <c r="J37" s="36">
        <v>35208.2</v>
      </c>
      <c r="K37" s="25">
        <f>F37+J37</f>
        <v>35208.2</v>
      </c>
      <c r="L37" s="14">
        <v>45845</v>
      </c>
      <c r="M37" s="2"/>
    </row>
    <row r="38" s="1" customFormat="1" spans="1:13">
      <c r="A38" s="14"/>
      <c r="B38" s="15"/>
      <c r="C38" s="16"/>
      <c r="D38" s="17"/>
      <c r="E38" s="15"/>
      <c r="F38" s="36"/>
      <c r="G38" s="19"/>
      <c r="H38" s="19"/>
      <c r="I38" s="14"/>
      <c r="J38" s="36"/>
      <c r="K38" s="25"/>
      <c r="L38" s="14"/>
      <c r="M38" s="2"/>
    </row>
    <row r="39" s="1" customFormat="1" spans="6:11">
      <c r="F39" s="37">
        <f t="shared" ref="F39:K39" si="1">SUM(F37:F38)</f>
        <v>0</v>
      </c>
      <c r="G39" s="2"/>
      <c r="H39" s="2"/>
      <c r="I39" s="2"/>
      <c r="J39" s="39">
        <f t="shared" si="1"/>
        <v>35208.2</v>
      </c>
      <c r="K39" s="37">
        <f t="shared" si="1"/>
        <v>35208.2</v>
      </c>
    </row>
    <row r="40" s="1" customFormat="1" spans="6:11">
      <c r="F40" s="37"/>
      <c r="G40" s="2"/>
      <c r="H40" s="2"/>
      <c r="I40" s="2"/>
      <c r="J40" s="37"/>
      <c r="K40" s="37"/>
    </row>
    <row r="45" s="1" customFormat="1" spans="1:4">
      <c r="A45" s="2" t="s">
        <v>21</v>
      </c>
      <c r="D45" s="2" t="s">
        <v>22</v>
      </c>
    </row>
    <row r="46" s="1" customFormat="1" spans="1:1">
      <c r="A46" s="2"/>
    </row>
    <row r="47" s="1" customFormat="1" spans="1:1">
      <c r="A47" s="2"/>
    </row>
    <row r="48" s="1" customFormat="1" spans="1:4">
      <c r="A48" s="2" t="s">
        <v>24</v>
      </c>
      <c r="D48" s="2" t="s">
        <v>25</v>
      </c>
    </row>
    <row r="49" s="1" customFormat="1" spans="1:4">
      <c r="A49" s="1" t="s">
        <v>27</v>
      </c>
      <c r="D49" s="1" t="s">
        <v>28</v>
      </c>
    </row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7" workbookViewId="0">
      <selection activeCell="C40" sqref="C40:C4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64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45828</v>
      </c>
      <c r="B7" s="15">
        <v>18910</v>
      </c>
      <c r="C7" s="16" t="s">
        <v>67</v>
      </c>
      <c r="D7" s="17" t="s">
        <v>16</v>
      </c>
      <c r="E7" s="15">
        <v>59847</v>
      </c>
      <c r="F7" s="36"/>
      <c r="G7" s="19" t="s">
        <v>68</v>
      </c>
      <c r="H7" s="19">
        <v>351502</v>
      </c>
      <c r="I7" s="14">
        <v>45847</v>
      </c>
      <c r="J7" s="36">
        <v>54580.368</v>
      </c>
      <c r="K7" s="25">
        <f>F7+J7</f>
        <v>54580.368</v>
      </c>
      <c r="L7" s="14">
        <v>45847</v>
      </c>
      <c r="M7" s="2" t="s">
        <v>69</v>
      </c>
    </row>
    <row r="8" s="1" customFormat="1" spans="1:13">
      <c r="A8" s="14">
        <v>45828</v>
      </c>
      <c r="B8" s="15">
        <v>18911</v>
      </c>
      <c r="C8" s="16" t="s">
        <v>67</v>
      </c>
      <c r="D8" s="17" t="s">
        <v>16</v>
      </c>
      <c r="E8" s="15">
        <v>57947</v>
      </c>
      <c r="F8" s="36"/>
      <c r="G8" s="19" t="s">
        <v>68</v>
      </c>
      <c r="H8" s="19">
        <v>351568</v>
      </c>
      <c r="I8" s="14">
        <v>45847</v>
      </c>
      <c r="J8" s="36">
        <v>28112.83</v>
      </c>
      <c r="K8" s="25">
        <f>F8+J8</f>
        <v>28112.83</v>
      </c>
      <c r="L8" s="14">
        <v>45847</v>
      </c>
      <c r="M8" s="2" t="s">
        <v>70</v>
      </c>
    </row>
    <row r="9" s="1" customFormat="1" spans="6:11">
      <c r="F9" s="37">
        <f>SUM(F7:F8)</f>
        <v>0</v>
      </c>
      <c r="G9" s="2"/>
      <c r="H9" s="2"/>
      <c r="I9" s="2"/>
      <c r="J9" s="39">
        <f>SUM(J7:J8)</f>
        <v>82693.198</v>
      </c>
      <c r="K9" s="37">
        <f>SUM(K7:K8)</f>
        <v>82693.198</v>
      </c>
    </row>
    <row r="10" s="1" customFormat="1" spans="6:11">
      <c r="F10" s="37"/>
      <c r="G10" s="2"/>
      <c r="H10" s="2"/>
      <c r="I10" s="2"/>
      <c r="J10" s="37"/>
      <c r="K10" s="37"/>
    </row>
    <row r="11" spans="9:9">
      <c r="I11" s="1" t="s">
        <v>13</v>
      </c>
    </row>
    <row r="12" spans="8:11">
      <c r="H12" s="2" t="s">
        <v>17</v>
      </c>
      <c r="J12" s="40" t="s">
        <v>18</v>
      </c>
      <c r="K12" s="40" t="s">
        <v>19</v>
      </c>
    </row>
    <row r="13" spans="11:11">
      <c r="K13" s="2"/>
    </row>
    <row r="14" spans="7:11">
      <c r="G14" s="2" t="s">
        <v>20</v>
      </c>
      <c r="I14" s="41">
        <v>1000</v>
      </c>
      <c r="J14" s="42"/>
      <c r="K14" s="43">
        <f t="shared" ref="K14:K24" si="0">J14*I14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/>
      <c r="K15" s="43">
        <f t="shared" si="0"/>
        <v>0</v>
      </c>
    </row>
    <row r="16" s="1" customFormat="1" spans="1:11">
      <c r="A16" s="2"/>
      <c r="G16" s="2"/>
      <c r="I16" s="41">
        <v>200</v>
      </c>
      <c r="J16" s="42"/>
      <c r="K16" s="43">
        <f t="shared" si="0"/>
        <v>0</v>
      </c>
    </row>
    <row r="17" s="1" customFormat="1" spans="1:11">
      <c r="A17" s="2"/>
      <c r="G17" s="2" t="s">
        <v>23</v>
      </c>
      <c r="I17" s="41">
        <v>100</v>
      </c>
      <c r="J17" s="42"/>
      <c r="K17" s="43">
        <f t="shared" si="0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/>
      <c r="K18" s="43">
        <f t="shared" si="0"/>
        <v>0</v>
      </c>
    </row>
    <row r="19" s="1" customFormat="1" spans="1:11">
      <c r="A19" s="1" t="s">
        <v>27</v>
      </c>
      <c r="D19" s="1" t="s">
        <v>28</v>
      </c>
      <c r="I19" s="41">
        <v>20</v>
      </c>
      <c r="J19" s="42"/>
      <c r="K19" s="43">
        <f t="shared" si="0"/>
        <v>0</v>
      </c>
    </row>
    <row r="20" spans="9:11">
      <c r="I20" s="41">
        <v>10</v>
      </c>
      <c r="J20" s="42"/>
      <c r="K20" s="43">
        <f t="shared" si="0"/>
        <v>0</v>
      </c>
    </row>
    <row r="21" spans="9:11">
      <c r="I21" s="41">
        <v>5</v>
      </c>
      <c r="J21" s="42"/>
      <c r="K21" s="43">
        <f t="shared" si="0"/>
        <v>0</v>
      </c>
    </row>
    <row r="22" spans="9:11">
      <c r="I22" s="41">
        <v>1</v>
      </c>
      <c r="J22" s="42"/>
      <c r="K22" s="43">
        <f t="shared" si="0"/>
        <v>0</v>
      </c>
    </row>
    <row r="23" spans="9:11">
      <c r="I23" s="41">
        <v>0.25</v>
      </c>
      <c r="J23" s="42"/>
      <c r="K23" s="43">
        <f t="shared" si="0"/>
        <v>0</v>
      </c>
    </row>
    <row r="24" spans="9:11">
      <c r="I24" s="44">
        <v>0.05</v>
      </c>
      <c r="J24" s="42"/>
      <c r="K24" s="43">
        <f t="shared" si="0"/>
        <v>0</v>
      </c>
    </row>
    <row r="25" spans="9:11">
      <c r="I25" s="2" t="s">
        <v>29</v>
      </c>
      <c r="K25" s="48">
        <f>SUM(K14:K24)</f>
        <v>0</v>
      </c>
    </row>
    <row r="26" spans="9:11">
      <c r="I26" s="2" t="s">
        <v>30</v>
      </c>
      <c r="K26" s="46">
        <f>J9</f>
        <v>82693.198</v>
      </c>
    </row>
    <row r="27" ht="9.75" spans="11:11">
      <c r="K27" s="47">
        <f>SUM(K25:K26)</f>
        <v>82693.198</v>
      </c>
    </row>
    <row r="28" ht="9.75"/>
    <row r="37" s="1" customFormat="1" spans="1:1">
      <c r="A37" s="2" t="s">
        <v>0</v>
      </c>
    </row>
    <row r="38" s="1" customFormat="1" spans="1:1">
      <c r="A38" s="2" t="s">
        <v>1</v>
      </c>
    </row>
    <row r="40" s="1" customFormat="1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3">
      <c r="A43" s="14">
        <v>45847</v>
      </c>
      <c r="B43" s="15">
        <v>21323</v>
      </c>
      <c r="C43" s="16" t="s">
        <v>71</v>
      </c>
      <c r="D43" s="17" t="s">
        <v>34</v>
      </c>
      <c r="E43" s="15">
        <v>60245</v>
      </c>
      <c r="F43" s="36"/>
      <c r="G43" s="19"/>
      <c r="H43" s="19"/>
      <c r="I43" s="14"/>
      <c r="J43" s="36">
        <v>18796.2</v>
      </c>
      <c r="K43" s="25">
        <f>F43+J43</f>
        <v>18796.2</v>
      </c>
      <c r="L43" s="14">
        <v>45846</v>
      </c>
      <c r="M43" s="2"/>
    </row>
    <row r="44" s="1" customFormat="1" spans="1:13">
      <c r="A44" s="14">
        <v>45847</v>
      </c>
      <c r="B44" s="15">
        <v>21324</v>
      </c>
      <c r="C44" s="16" t="s">
        <v>72</v>
      </c>
      <c r="D44" s="17" t="s">
        <v>34</v>
      </c>
      <c r="E44" s="15">
        <v>60246</v>
      </c>
      <c r="F44" s="36">
        <v>19396.2</v>
      </c>
      <c r="G44" s="19"/>
      <c r="H44" s="19"/>
      <c r="I44" s="14"/>
      <c r="J44" s="36">
        <v>0</v>
      </c>
      <c r="K44" s="25">
        <f>F44+J44</f>
        <v>19396.2</v>
      </c>
      <c r="L44" s="14">
        <v>45846</v>
      </c>
      <c r="M44" s="2"/>
    </row>
    <row r="45" s="1" customFormat="1" spans="1:13">
      <c r="A45" s="14">
        <v>45847</v>
      </c>
      <c r="B45" s="15">
        <v>21325</v>
      </c>
      <c r="C45" s="16" t="s">
        <v>73</v>
      </c>
      <c r="D45" s="17" t="s">
        <v>16</v>
      </c>
      <c r="E45" s="15">
        <v>60237</v>
      </c>
      <c r="F45" s="36">
        <v>126156.2</v>
      </c>
      <c r="G45" s="19"/>
      <c r="H45" s="19"/>
      <c r="I45" s="14"/>
      <c r="J45" s="36">
        <v>0</v>
      </c>
      <c r="K45" s="25">
        <f>F45+J45</f>
        <v>126156.2</v>
      </c>
      <c r="L45" s="14">
        <v>45847</v>
      </c>
      <c r="M45" s="2"/>
    </row>
    <row r="46" s="1" customFormat="1" spans="1:13">
      <c r="A46" s="14">
        <v>45847</v>
      </c>
      <c r="B46" s="15">
        <v>21326</v>
      </c>
      <c r="C46" s="16" t="s">
        <v>74</v>
      </c>
      <c r="D46" s="17" t="s">
        <v>16</v>
      </c>
      <c r="E46" s="15">
        <v>60247</v>
      </c>
      <c r="F46" s="36">
        <v>50754.95</v>
      </c>
      <c r="G46" s="19"/>
      <c r="H46" s="19"/>
      <c r="I46" s="14"/>
      <c r="J46" s="36">
        <v>0</v>
      </c>
      <c r="K46" s="25">
        <f>F46+J46</f>
        <v>50754.95</v>
      </c>
      <c r="L46" s="14">
        <v>45847</v>
      </c>
      <c r="M46" s="2" t="s">
        <v>75</v>
      </c>
    </row>
    <row r="47" s="1" customFormat="1" spans="6:11">
      <c r="F47" s="37">
        <f>SUM(F43:F46)</f>
        <v>196307.35</v>
      </c>
      <c r="G47" s="2"/>
      <c r="H47" s="2"/>
      <c r="I47" s="2"/>
      <c r="J47" s="39">
        <f>SUM(J43:J46)</f>
        <v>18796.2</v>
      </c>
      <c r="K47" s="37">
        <f>SUM(K43:K46)</f>
        <v>215103.55</v>
      </c>
    </row>
    <row r="48" s="1" customFormat="1" spans="6:11">
      <c r="F48" s="37"/>
      <c r="G48" s="2"/>
      <c r="H48" s="2"/>
      <c r="I48" s="2"/>
      <c r="J48" s="37"/>
      <c r="K48" s="37"/>
    </row>
    <row r="50" s="1" customFormat="1" spans="1:4">
      <c r="A50" s="2" t="s">
        <v>21</v>
      </c>
      <c r="D50" s="2" t="s">
        <v>22</v>
      </c>
    </row>
    <row r="51" s="1" customFormat="1" spans="1:1">
      <c r="A51" s="2"/>
    </row>
    <row r="52" s="1" customFormat="1" spans="1:1">
      <c r="A52" s="2"/>
    </row>
    <row r="53" s="1" customFormat="1" spans="1:4">
      <c r="A53" s="2" t="s">
        <v>24</v>
      </c>
      <c r="D53" s="2" t="s">
        <v>25</v>
      </c>
    </row>
    <row r="54" s="1" customFormat="1" spans="1:4">
      <c r="A54" s="1" t="s">
        <v>27</v>
      </c>
      <c r="D54" s="1" t="s">
        <v>28</v>
      </c>
    </row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3"/>
  <sheetViews>
    <sheetView zoomScale="130" zoomScaleNormal="130" topLeftCell="A30" workbookViewId="0">
      <selection activeCell="A34" sqref="$A34:$XFD6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38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45847</v>
      </c>
      <c r="B7" s="15">
        <v>20615</v>
      </c>
      <c r="C7" s="16" t="s">
        <v>76</v>
      </c>
      <c r="D7" s="17" t="s">
        <v>16</v>
      </c>
      <c r="E7" s="15">
        <v>60114</v>
      </c>
      <c r="F7" s="36"/>
      <c r="G7" s="19" t="s">
        <v>47</v>
      </c>
      <c r="H7" s="19">
        <v>339624</v>
      </c>
      <c r="I7" s="14">
        <v>45460</v>
      </c>
      <c r="J7" s="36">
        <v>56317.04</v>
      </c>
      <c r="K7" s="25">
        <f>F7+J7</f>
        <v>56317.04</v>
      </c>
      <c r="L7" s="14">
        <v>45848</v>
      </c>
      <c r="M7" s="2" t="s">
        <v>77</v>
      </c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39">
        <f t="shared" si="0"/>
        <v>56317.04</v>
      </c>
      <c r="K9" s="37">
        <f t="shared" si="0"/>
        <v>56317.04</v>
      </c>
    </row>
    <row r="10" s="1" customFormat="1" spans="6:11">
      <c r="F10" s="37"/>
      <c r="G10" s="2"/>
      <c r="H10" s="2"/>
      <c r="I10" s="2"/>
      <c r="J10" s="37"/>
      <c r="K10" s="37"/>
    </row>
    <row r="11" spans="9:9">
      <c r="I11" s="1" t="s">
        <v>13</v>
      </c>
    </row>
    <row r="12" spans="8:11">
      <c r="H12" s="2" t="s">
        <v>17</v>
      </c>
      <c r="J12" s="40" t="s">
        <v>18</v>
      </c>
      <c r="K12" s="40" t="s">
        <v>19</v>
      </c>
    </row>
    <row r="13" spans="11:11">
      <c r="K13" s="2"/>
    </row>
    <row r="14" spans="7:11">
      <c r="G14" s="2" t="s">
        <v>20</v>
      </c>
      <c r="I14" s="41">
        <v>1000</v>
      </c>
      <c r="J14" s="42"/>
      <c r="K14" s="43">
        <f t="shared" ref="K14:K24" si="1">J14*I14</f>
        <v>0</v>
      </c>
    </row>
    <row r="15" s="1" customFormat="1" spans="1:11">
      <c r="A15" s="2" t="s">
        <v>21</v>
      </c>
      <c r="D15" s="2" t="s">
        <v>22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23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24</v>
      </c>
      <c r="D18" s="2" t="s">
        <v>25</v>
      </c>
      <c r="G18" s="1" t="s">
        <v>26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27</v>
      </c>
      <c r="D19" s="1" t="s">
        <v>28</v>
      </c>
      <c r="I19" s="41">
        <v>20</v>
      </c>
      <c r="J19" s="42"/>
      <c r="K19" s="43">
        <f t="shared" si="1"/>
        <v>0</v>
      </c>
    </row>
    <row r="20" spans="9:11">
      <c r="I20" s="41">
        <v>10</v>
      </c>
      <c r="J20" s="42"/>
      <c r="K20" s="43">
        <f t="shared" si="1"/>
        <v>0</v>
      </c>
    </row>
    <row r="21" spans="9:11">
      <c r="I21" s="41">
        <v>5</v>
      </c>
      <c r="J21" s="42"/>
      <c r="K21" s="43">
        <f t="shared" si="1"/>
        <v>0</v>
      </c>
    </row>
    <row r="22" spans="9:11">
      <c r="I22" s="41">
        <v>1</v>
      </c>
      <c r="J22" s="42"/>
      <c r="K22" s="43">
        <f t="shared" si="1"/>
        <v>0</v>
      </c>
    </row>
    <row r="23" spans="9:11">
      <c r="I23" s="41">
        <v>0.25</v>
      </c>
      <c r="J23" s="42"/>
      <c r="K23" s="43">
        <f t="shared" si="1"/>
        <v>0</v>
      </c>
    </row>
    <row r="24" spans="9:11">
      <c r="I24" s="44">
        <v>0.05</v>
      </c>
      <c r="J24" s="42"/>
      <c r="K24" s="43">
        <f t="shared" si="1"/>
        <v>0</v>
      </c>
    </row>
    <row r="25" spans="9:11">
      <c r="I25" s="2" t="s">
        <v>29</v>
      </c>
      <c r="K25" s="48">
        <f>SUM(K14:K24)</f>
        <v>0</v>
      </c>
    </row>
    <row r="26" spans="9:11">
      <c r="I26" s="2" t="s">
        <v>30</v>
      </c>
      <c r="K26" s="46">
        <f>J9</f>
        <v>56317.04</v>
      </c>
    </row>
    <row r="27" ht="9.75" spans="11:11">
      <c r="K27" s="47">
        <f>SUM(K25:K26)</f>
        <v>56317.04</v>
      </c>
    </row>
    <row r="28" ht="9.75"/>
    <row r="34" s="1" customFormat="1" spans="1:1">
      <c r="A34" s="2" t="s">
        <v>0</v>
      </c>
    </row>
    <row r="35" s="1" customFormat="1" spans="1:1">
      <c r="A35" s="2" t="s">
        <v>38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45848</v>
      </c>
      <c r="B40" s="15">
        <v>20616</v>
      </c>
      <c r="C40" s="16" t="s">
        <v>78</v>
      </c>
      <c r="D40" s="17" t="s">
        <v>16</v>
      </c>
      <c r="E40" s="15">
        <v>60241</v>
      </c>
      <c r="F40" s="36"/>
      <c r="G40" s="19" t="s">
        <v>79</v>
      </c>
      <c r="H40" s="19">
        <v>272028</v>
      </c>
      <c r="I40" s="14">
        <v>45857</v>
      </c>
      <c r="J40" s="36">
        <v>62724.4</v>
      </c>
      <c r="K40" s="25">
        <f>F40+J40</f>
        <v>62724.4</v>
      </c>
      <c r="L40" s="14">
        <v>45849</v>
      </c>
      <c r="M40" s="2"/>
    </row>
    <row r="41" s="1" customFormat="1" spans="1:13">
      <c r="A41" s="14"/>
      <c r="B41" s="15"/>
      <c r="C41" s="16"/>
      <c r="D41" s="17"/>
      <c r="E41" s="15"/>
      <c r="F41" s="36"/>
      <c r="G41" s="19"/>
      <c r="H41" s="19"/>
      <c r="I41" s="14"/>
      <c r="J41" s="36"/>
      <c r="K41" s="25"/>
      <c r="L41" s="14"/>
      <c r="M41" s="2"/>
    </row>
    <row r="42" s="1" customFormat="1" spans="6:11">
      <c r="F42" s="37">
        <f t="shared" ref="F42:K42" si="2">SUM(F40:F41)</f>
        <v>0</v>
      </c>
      <c r="G42" s="2"/>
      <c r="H42" s="2"/>
      <c r="I42" s="2"/>
      <c r="J42" s="39">
        <f t="shared" si="2"/>
        <v>62724.4</v>
      </c>
      <c r="K42" s="37">
        <f t="shared" si="2"/>
        <v>62724.4</v>
      </c>
    </row>
    <row r="43" s="1" customFormat="1" spans="6:11">
      <c r="F43" s="37"/>
      <c r="G43" s="2"/>
      <c r="H43" s="2"/>
      <c r="I43" s="2"/>
      <c r="J43" s="37"/>
      <c r="K43" s="37"/>
    </row>
    <row r="44" spans="9:9">
      <c r="I44" s="1" t="s">
        <v>13</v>
      </c>
    </row>
    <row r="45" spans="8:11">
      <c r="H45" s="2" t="s">
        <v>17</v>
      </c>
      <c r="J45" s="40" t="s">
        <v>18</v>
      </c>
      <c r="K45" s="40" t="s">
        <v>19</v>
      </c>
    </row>
    <row r="46" spans="11:11">
      <c r="K46" s="2"/>
    </row>
    <row r="47" spans="7:11">
      <c r="G47" s="2" t="s">
        <v>20</v>
      </c>
      <c r="I47" s="41">
        <v>1000</v>
      </c>
      <c r="J47" s="42"/>
      <c r="K47" s="43">
        <f t="shared" ref="K47:K57" si="3">J47*I47</f>
        <v>0</v>
      </c>
    </row>
    <row r="48" s="1" customFormat="1" spans="1:11">
      <c r="A48" s="2" t="s">
        <v>21</v>
      </c>
      <c r="D48" s="2" t="s">
        <v>22</v>
      </c>
      <c r="G48" s="2"/>
      <c r="I48" s="41">
        <v>500</v>
      </c>
      <c r="J48" s="42"/>
      <c r="K48" s="43">
        <f t="shared" si="3"/>
        <v>0</v>
      </c>
    </row>
    <row r="49" s="1" customFormat="1" spans="1:11">
      <c r="A49" s="2"/>
      <c r="G49" s="2"/>
      <c r="I49" s="41">
        <v>200</v>
      </c>
      <c r="J49" s="42"/>
      <c r="K49" s="43">
        <f t="shared" si="3"/>
        <v>0</v>
      </c>
    </row>
    <row r="50" s="1" customFormat="1" spans="1:11">
      <c r="A50" s="2"/>
      <c r="G50" s="2" t="s">
        <v>23</v>
      </c>
      <c r="I50" s="41">
        <v>100</v>
      </c>
      <c r="J50" s="42"/>
      <c r="K50" s="43">
        <f t="shared" si="3"/>
        <v>0</v>
      </c>
    </row>
    <row r="51" s="1" customFormat="1" spans="1:11">
      <c r="A51" s="2" t="s">
        <v>24</v>
      </c>
      <c r="D51" s="2" t="s">
        <v>25</v>
      </c>
      <c r="G51" s="1" t="s">
        <v>26</v>
      </c>
      <c r="I51" s="41">
        <v>50</v>
      </c>
      <c r="J51" s="42"/>
      <c r="K51" s="43">
        <f t="shared" si="3"/>
        <v>0</v>
      </c>
    </row>
    <row r="52" s="1" customFormat="1" spans="1:11">
      <c r="A52" s="1" t="s">
        <v>27</v>
      </c>
      <c r="D52" s="1" t="s">
        <v>28</v>
      </c>
      <c r="I52" s="41">
        <v>20</v>
      </c>
      <c r="J52" s="42"/>
      <c r="K52" s="43">
        <f t="shared" si="3"/>
        <v>0</v>
      </c>
    </row>
    <row r="53" spans="9:11">
      <c r="I53" s="41">
        <v>10</v>
      </c>
      <c r="J53" s="42"/>
      <c r="K53" s="43">
        <f t="shared" si="3"/>
        <v>0</v>
      </c>
    </row>
    <row r="54" spans="9:11">
      <c r="I54" s="41">
        <v>5</v>
      </c>
      <c r="J54" s="42"/>
      <c r="K54" s="43">
        <f t="shared" si="3"/>
        <v>0</v>
      </c>
    </row>
    <row r="55" spans="9:11">
      <c r="I55" s="41">
        <v>1</v>
      </c>
      <c r="J55" s="42"/>
      <c r="K55" s="43">
        <f t="shared" si="3"/>
        <v>0</v>
      </c>
    </row>
    <row r="56" spans="9:11">
      <c r="I56" s="41">
        <v>0.25</v>
      </c>
      <c r="J56" s="42"/>
      <c r="K56" s="43">
        <f t="shared" si="3"/>
        <v>0</v>
      </c>
    </row>
    <row r="57" spans="9:11">
      <c r="I57" s="44">
        <v>0.05</v>
      </c>
      <c r="J57" s="42"/>
      <c r="K57" s="43">
        <f t="shared" si="3"/>
        <v>0</v>
      </c>
    </row>
    <row r="58" spans="9:11">
      <c r="I58" s="2" t="s">
        <v>29</v>
      </c>
      <c r="K58" s="48">
        <f>SUM(K47:K57)</f>
        <v>0</v>
      </c>
    </row>
    <row r="59" spans="9:11">
      <c r="I59" s="2" t="s">
        <v>30</v>
      </c>
      <c r="K59" s="46">
        <f>J42</f>
        <v>62724.4</v>
      </c>
    </row>
    <row r="60" ht="9.75" spans="11:11">
      <c r="K60" s="47">
        <f>SUM(K58:K59)</f>
        <v>62724.4</v>
      </c>
    </row>
    <row r="61" ht="9.75"/>
    <row r="66" spans="1:1">
      <c r="A66" s="2" t="s">
        <v>0</v>
      </c>
    </row>
    <row r="67" spans="1:1">
      <c r="A67" s="2" t="s">
        <v>1</v>
      </c>
    </row>
    <row r="69" spans="1:12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4" t="s">
        <v>8</v>
      </c>
      <c r="H69" s="5"/>
      <c r="I69" s="5"/>
      <c r="J69" s="23"/>
      <c r="K69" s="3" t="s">
        <v>9</v>
      </c>
      <c r="L69" s="3" t="s">
        <v>10</v>
      </c>
    </row>
    <row r="70" spans="1:12">
      <c r="A70" s="6"/>
      <c r="B70" s="6"/>
      <c r="C70" s="6"/>
      <c r="D70" s="6"/>
      <c r="E70" s="6"/>
      <c r="F70" s="6"/>
      <c r="G70" s="3" t="s">
        <v>11</v>
      </c>
      <c r="H70" s="3" t="s">
        <v>12</v>
      </c>
      <c r="I70" s="3" t="s">
        <v>13</v>
      </c>
      <c r="J70" s="3" t="s">
        <v>14</v>
      </c>
      <c r="K70" s="6"/>
      <c r="L70" s="6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14">
        <v>45848</v>
      </c>
      <c r="B72" s="15">
        <v>21327</v>
      </c>
      <c r="C72" s="16" t="s">
        <v>80</v>
      </c>
      <c r="D72" s="17" t="s">
        <v>16</v>
      </c>
      <c r="E72" s="15">
        <v>60229</v>
      </c>
      <c r="F72" s="36"/>
      <c r="G72" s="19" t="s">
        <v>66</v>
      </c>
      <c r="H72" s="19">
        <v>5160977</v>
      </c>
      <c r="I72" s="14">
        <v>45848</v>
      </c>
      <c r="J72" s="36">
        <v>12195</v>
      </c>
      <c r="K72" s="25">
        <f>F72+J72</f>
        <v>12195</v>
      </c>
      <c r="L72" s="14">
        <v>45849</v>
      </c>
    </row>
    <row r="73" spans="1:12">
      <c r="A73" s="14"/>
      <c r="B73" s="15"/>
      <c r="C73" s="16"/>
      <c r="D73" s="17"/>
      <c r="E73" s="15"/>
      <c r="F73" s="36"/>
      <c r="G73" s="19"/>
      <c r="H73" s="19"/>
      <c r="I73" s="14"/>
      <c r="J73" s="36"/>
      <c r="K73" s="25"/>
      <c r="L73" s="14"/>
    </row>
    <row r="74" spans="6:11">
      <c r="F74" s="37">
        <f t="shared" ref="F74:K74" si="4">SUM(F72:F73)</f>
        <v>0</v>
      </c>
      <c r="G74" s="2"/>
      <c r="H74" s="2"/>
      <c r="I74" s="2"/>
      <c r="J74" s="39">
        <f t="shared" si="4"/>
        <v>12195</v>
      </c>
      <c r="K74" s="37">
        <f t="shared" si="4"/>
        <v>12195</v>
      </c>
    </row>
    <row r="75" spans="6:11">
      <c r="F75" s="37"/>
      <c r="G75" s="2"/>
      <c r="H75" s="2"/>
      <c r="I75" s="2"/>
      <c r="J75" s="37"/>
      <c r="K75" s="37"/>
    </row>
    <row r="76" spans="9:9">
      <c r="I76" s="1" t="s">
        <v>13</v>
      </c>
    </row>
    <row r="77" spans="8:11">
      <c r="H77" s="2" t="s">
        <v>17</v>
      </c>
      <c r="J77" s="40" t="s">
        <v>18</v>
      </c>
      <c r="K77" s="40" t="s">
        <v>19</v>
      </c>
    </row>
    <row r="78" spans="11:11">
      <c r="K78" s="2"/>
    </row>
    <row r="79" spans="7:11">
      <c r="G79" s="2" t="s">
        <v>20</v>
      </c>
      <c r="I79" s="41">
        <v>1000</v>
      </c>
      <c r="J79" s="42"/>
      <c r="K79" s="43">
        <f t="shared" ref="K79:K89" si="5">J79*I79</f>
        <v>0</v>
      </c>
    </row>
    <row r="80" spans="1:11">
      <c r="A80" s="2" t="s">
        <v>21</v>
      </c>
      <c r="D80" s="2" t="s">
        <v>22</v>
      </c>
      <c r="G80" s="2"/>
      <c r="I80" s="41">
        <v>500</v>
      </c>
      <c r="J80" s="42"/>
      <c r="K80" s="43">
        <f t="shared" si="5"/>
        <v>0</v>
      </c>
    </row>
    <row r="81" spans="1:11">
      <c r="A81" s="2"/>
      <c r="G81" s="2"/>
      <c r="I81" s="41">
        <v>200</v>
      </c>
      <c r="J81" s="42"/>
      <c r="K81" s="43">
        <f t="shared" si="5"/>
        <v>0</v>
      </c>
    </row>
    <row r="82" spans="1:11">
      <c r="A82" s="2"/>
      <c r="G82" s="2" t="s">
        <v>23</v>
      </c>
      <c r="I82" s="41">
        <v>100</v>
      </c>
      <c r="J82" s="42"/>
      <c r="K82" s="43">
        <f t="shared" si="5"/>
        <v>0</v>
      </c>
    </row>
    <row r="83" spans="1:11">
      <c r="A83" s="2" t="s">
        <v>24</v>
      </c>
      <c r="D83" s="2" t="s">
        <v>25</v>
      </c>
      <c r="G83" s="1" t="s">
        <v>26</v>
      </c>
      <c r="I83" s="41">
        <v>50</v>
      </c>
      <c r="J83" s="42"/>
      <c r="K83" s="43">
        <f t="shared" si="5"/>
        <v>0</v>
      </c>
    </row>
    <row r="84" spans="1:11">
      <c r="A84" s="1" t="s">
        <v>27</v>
      </c>
      <c r="D84" s="1" t="s">
        <v>28</v>
      </c>
      <c r="I84" s="41">
        <v>20</v>
      </c>
      <c r="J84" s="42"/>
      <c r="K84" s="43">
        <f t="shared" si="5"/>
        <v>0</v>
      </c>
    </row>
    <row r="85" spans="9:11">
      <c r="I85" s="41">
        <v>10</v>
      </c>
      <c r="J85" s="42"/>
      <c r="K85" s="43">
        <f t="shared" si="5"/>
        <v>0</v>
      </c>
    </row>
    <row r="86" spans="9:11">
      <c r="I86" s="41">
        <v>5</v>
      </c>
      <c r="J86" s="42"/>
      <c r="K86" s="43">
        <f t="shared" si="5"/>
        <v>0</v>
      </c>
    </row>
    <row r="87" spans="9:11">
      <c r="I87" s="41">
        <v>1</v>
      </c>
      <c r="J87" s="42"/>
      <c r="K87" s="43">
        <f t="shared" si="5"/>
        <v>0</v>
      </c>
    </row>
    <row r="88" spans="9:11">
      <c r="I88" s="41">
        <v>0.25</v>
      </c>
      <c r="J88" s="42"/>
      <c r="K88" s="43">
        <f t="shared" si="5"/>
        <v>0</v>
      </c>
    </row>
    <row r="89" spans="9:11">
      <c r="I89" s="44">
        <v>0.05</v>
      </c>
      <c r="J89" s="42"/>
      <c r="K89" s="43">
        <f t="shared" si="5"/>
        <v>0</v>
      </c>
    </row>
    <row r="90" spans="9:11">
      <c r="I90" s="2" t="s">
        <v>29</v>
      </c>
      <c r="K90" s="48">
        <f>SUM(K79:K89)</f>
        <v>0</v>
      </c>
    </row>
    <row r="91" spans="9:11">
      <c r="I91" s="2" t="s">
        <v>30</v>
      </c>
      <c r="K91" s="46">
        <f>J74</f>
        <v>12195</v>
      </c>
    </row>
    <row r="92" ht="9.75" spans="11:11">
      <c r="K92" s="47">
        <f>SUM(K90:K91)</f>
        <v>12195</v>
      </c>
    </row>
    <row r="93" ht="9.75"/>
  </sheetData>
  <mergeCells count="39">
    <mergeCell ref="G4:J4"/>
    <mergeCell ref="G37:J37"/>
    <mergeCell ref="G69:J69"/>
    <mergeCell ref="A4:A6"/>
    <mergeCell ref="A37:A39"/>
    <mergeCell ref="A69:A71"/>
    <mergeCell ref="B4:B6"/>
    <mergeCell ref="B37:B39"/>
    <mergeCell ref="B69:B71"/>
    <mergeCell ref="C4:C6"/>
    <mergeCell ref="C37:C39"/>
    <mergeCell ref="C69:C71"/>
    <mergeCell ref="D4:D6"/>
    <mergeCell ref="D37:D39"/>
    <mergeCell ref="D69:D71"/>
    <mergeCell ref="E4:E6"/>
    <mergeCell ref="E37:E39"/>
    <mergeCell ref="E69:E71"/>
    <mergeCell ref="F4:F6"/>
    <mergeCell ref="F37:F39"/>
    <mergeCell ref="F69:F71"/>
    <mergeCell ref="G5:G6"/>
    <mergeCell ref="G38:G39"/>
    <mergeCell ref="G70:G71"/>
    <mergeCell ref="H5:H6"/>
    <mergeCell ref="H38:H39"/>
    <mergeCell ref="H70:H71"/>
    <mergeCell ref="I5:I6"/>
    <mergeCell ref="I38:I39"/>
    <mergeCell ref="I70:I71"/>
    <mergeCell ref="J5:J6"/>
    <mergeCell ref="J38:J39"/>
    <mergeCell ref="J70:J71"/>
    <mergeCell ref="K4:K6"/>
    <mergeCell ref="K37:K39"/>
    <mergeCell ref="K69:K71"/>
    <mergeCell ref="L4:L6"/>
    <mergeCell ref="L37:L39"/>
    <mergeCell ref="L69:L71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workbookViewId="0">
      <selection activeCell="D28" sqref="D2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45849</v>
      </c>
      <c r="B7" s="15">
        <v>21328</v>
      </c>
      <c r="C7" s="16" t="s">
        <v>81</v>
      </c>
      <c r="D7" s="17" t="s">
        <v>16</v>
      </c>
      <c r="E7" s="15">
        <v>60254</v>
      </c>
      <c r="F7" s="36"/>
      <c r="G7" s="19"/>
      <c r="H7" s="19"/>
      <c r="I7" s="14"/>
      <c r="J7" s="36">
        <v>22156.59</v>
      </c>
      <c r="K7" s="25">
        <f t="shared" ref="K7:K11" si="0">F7+J7</f>
        <v>22156.59</v>
      </c>
      <c r="L7" s="14">
        <v>45848</v>
      </c>
      <c r="M7" s="2" t="s">
        <v>82</v>
      </c>
    </row>
    <row r="8" s="1" customFormat="1" spans="1:13">
      <c r="A8" s="14">
        <v>45849</v>
      </c>
      <c r="B8" s="15">
        <v>21329</v>
      </c>
      <c r="C8" s="16" t="s">
        <v>83</v>
      </c>
      <c r="D8" s="17" t="s">
        <v>34</v>
      </c>
      <c r="E8" s="15">
        <v>60257</v>
      </c>
      <c r="F8" s="36">
        <v>34596.2</v>
      </c>
      <c r="G8" s="19"/>
      <c r="H8" s="19"/>
      <c r="I8" s="14"/>
      <c r="J8" s="36">
        <v>0</v>
      </c>
      <c r="K8" s="25">
        <f t="shared" si="0"/>
        <v>34596.2</v>
      </c>
      <c r="L8" s="14">
        <v>45849</v>
      </c>
      <c r="M8" s="2"/>
    </row>
    <row r="9" s="1" customFormat="1" spans="1:13">
      <c r="A9" s="14">
        <v>45849</v>
      </c>
      <c r="B9" s="15">
        <v>21330</v>
      </c>
      <c r="C9" s="16" t="s">
        <v>84</v>
      </c>
      <c r="D9" s="17" t="s">
        <v>85</v>
      </c>
      <c r="E9" s="15">
        <v>60252</v>
      </c>
      <c r="F9" s="36">
        <v>50000</v>
      </c>
      <c r="G9" s="19"/>
      <c r="H9" s="19"/>
      <c r="I9" s="14"/>
      <c r="J9" s="36">
        <v>0</v>
      </c>
      <c r="K9" s="25">
        <f t="shared" si="0"/>
        <v>50000</v>
      </c>
      <c r="L9" s="14">
        <v>45849</v>
      </c>
      <c r="M9" s="2"/>
    </row>
    <row r="10" s="1" customFormat="1" spans="1:13">
      <c r="A10" s="14">
        <v>45849</v>
      </c>
      <c r="B10" s="15">
        <v>21331</v>
      </c>
      <c r="C10" s="16" t="s">
        <v>86</v>
      </c>
      <c r="D10" s="17" t="s">
        <v>85</v>
      </c>
      <c r="E10" s="15">
        <v>60258</v>
      </c>
      <c r="F10" s="36">
        <v>50000</v>
      </c>
      <c r="G10" s="19"/>
      <c r="H10" s="19"/>
      <c r="I10" s="14"/>
      <c r="J10" s="36">
        <v>0</v>
      </c>
      <c r="K10" s="25">
        <f t="shared" si="0"/>
        <v>50000</v>
      </c>
      <c r="L10" s="14">
        <v>45849</v>
      </c>
      <c r="M10" s="2"/>
    </row>
    <row r="11" s="1" customFormat="1" spans="1:13">
      <c r="A11" s="14">
        <v>45849</v>
      </c>
      <c r="B11" s="15">
        <v>21332</v>
      </c>
      <c r="C11" s="16" t="s">
        <v>87</v>
      </c>
      <c r="D11" s="17" t="s">
        <v>16</v>
      </c>
      <c r="E11" s="15">
        <v>60256</v>
      </c>
      <c r="F11" s="36">
        <v>61912.4</v>
      </c>
      <c r="G11" s="19"/>
      <c r="H11" s="19"/>
      <c r="I11" s="14"/>
      <c r="J11" s="36">
        <v>0</v>
      </c>
      <c r="K11" s="25">
        <f t="shared" si="0"/>
        <v>61912.4</v>
      </c>
      <c r="L11" s="14">
        <v>45848</v>
      </c>
      <c r="M11" s="2"/>
    </row>
    <row r="12" s="1" customFormat="1" spans="6:11">
      <c r="F12" s="37">
        <f>SUM(F7:F11)</f>
        <v>196508.6</v>
      </c>
      <c r="G12" s="2"/>
      <c r="H12" s="2"/>
      <c r="I12" s="2"/>
      <c r="J12" s="39">
        <f>SUM(J7:J11)</f>
        <v>22156.59</v>
      </c>
      <c r="K12" s="37">
        <f>SUM(K7:K11)</f>
        <v>218665.19</v>
      </c>
    </row>
    <row r="13" s="1" customFormat="1" spans="6:11">
      <c r="F13" s="37"/>
      <c r="G13" s="2"/>
      <c r="H13" s="2"/>
      <c r="I13" s="2"/>
      <c r="J13" s="37"/>
      <c r="K13" s="37"/>
    </row>
    <row r="15" s="1" customFormat="1" spans="1:4">
      <c r="A15" s="2" t="s">
        <v>21</v>
      </c>
      <c r="D15" s="2" t="s">
        <v>22</v>
      </c>
    </row>
    <row r="16" s="1" customFormat="1" spans="1:1">
      <c r="A16" s="2"/>
    </row>
    <row r="17" s="1" customFormat="1" spans="1:1">
      <c r="A17" s="2"/>
    </row>
    <row r="18" s="1" customFormat="1" spans="1:4">
      <c r="A18" s="2" t="s">
        <v>24</v>
      </c>
      <c r="D18" s="2" t="s">
        <v>25</v>
      </c>
    </row>
    <row r="19" s="1" customFormat="1" spans="1:4">
      <c r="A19" s="1" t="s">
        <v>27</v>
      </c>
      <c r="D19" s="1" t="s">
        <v>28</v>
      </c>
    </row>
    <row r="29" s="1" customFormat="1" spans="1:1">
      <c r="A29" s="2" t="s">
        <v>0</v>
      </c>
    </row>
    <row r="30" s="1" customFormat="1" spans="1:1">
      <c r="A30" s="2" t="s">
        <v>64</v>
      </c>
    </row>
    <row r="32" s="1" customFormat="1" spans="1:12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  <c r="G32" s="4" t="s">
        <v>8</v>
      </c>
      <c r="H32" s="5"/>
      <c r="I32" s="5"/>
      <c r="J32" s="23"/>
      <c r="K32" s="3" t="s">
        <v>9</v>
      </c>
      <c r="L32" s="3" t="s">
        <v>10</v>
      </c>
    </row>
    <row r="33" s="1" customFormat="1" spans="1:12">
      <c r="A33" s="6"/>
      <c r="B33" s="6"/>
      <c r="C33" s="6"/>
      <c r="D33" s="6"/>
      <c r="E33" s="6"/>
      <c r="F33" s="6"/>
      <c r="G33" s="3" t="s">
        <v>11</v>
      </c>
      <c r="H33" s="3" t="s">
        <v>12</v>
      </c>
      <c r="I33" s="3" t="s">
        <v>13</v>
      </c>
      <c r="J33" s="3" t="s">
        <v>14</v>
      </c>
      <c r="K33" s="6"/>
      <c r="L33" s="6"/>
    </row>
    <row r="34" s="1" customFormat="1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="1" customFormat="1" spans="1:13">
      <c r="A35" s="14">
        <v>45849</v>
      </c>
      <c r="B35" s="15">
        <v>18916</v>
      </c>
      <c r="C35" s="16" t="s">
        <v>88</v>
      </c>
      <c r="D35" s="17" t="s">
        <v>16</v>
      </c>
      <c r="E35" s="15">
        <v>60218</v>
      </c>
      <c r="F35" s="36"/>
      <c r="G35" s="19" t="s">
        <v>47</v>
      </c>
      <c r="H35" s="19">
        <v>1498653</v>
      </c>
      <c r="I35" s="14">
        <v>45843</v>
      </c>
      <c r="J35" s="36">
        <v>58901.99</v>
      </c>
      <c r="K35" s="25">
        <f t="shared" ref="K35:K37" si="1">F35+J35</f>
        <v>58901.99</v>
      </c>
      <c r="L35" s="14">
        <v>45852</v>
      </c>
      <c r="M35" s="2" t="s">
        <v>89</v>
      </c>
    </row>
    <row r="36" s="1" customFormat="1" spans="1:13">
      <c r="A36" s="14">
        <v>45849</v>
      </c>
      <c r="B36" s="15">
        <v>18917</v>
      </c>
      <c r="C36" s="16" t="s">
        <v>90</v>
      </c>
      <c r="D36" s="17" t="s">
        <v>16</v>
      </c>
      <c r="E36" s="15">
        <v>60249</v>
      </c>
      <c r="F36" s="36"/>
      <c r="G36" s="19" t="s">
        <v>91</v>
      </c>
      <c r="H36" s="19">
        <v>2310914</v>
      </c>
      <c r="I36" s="14">
        <v>45848</v>
      </c>
      <c r="J36" s="36">
        <v>26675.88</v>
      </c>
      <c r="K36" s="25">
        <f t="shared" si="1"/>
        <v>26675.88</v>
      </c>
      <c r="L36" s="14">
        <v>45852</v>
      </c>
      <c r="M36" s="2" t="s">
        <v>92</v>
      </c>
    </row>
    <row r="37" s="1" customFormat="1" spans="1:13">
      <c r="A37" s="14">
        <v>45849</v>
      </c>
      <c r="B37" s="15">
        <v>18918</v>
      </c>
      <c r="C37" s="16" t="s">
        <v>90</v>
      </c>
      <c r="D37" s="17" t="s">
        <v>16</v>
      </c>
      <c r="E37" s="15">
        <v>60250</v>
      </c>
      <c r="F37" s="36"/>
      <c r="G37" s="19" t="s">
        <v>91</v>
      </c>
      <c r="H37" s="19">
        <v>2310913</v>
      </c>
      <c r="I37" s="14">
        <v>45848</v>
      </c>
      <c r="J37" s="36">
        <v>26675.88</v>
      </c>
      <c r="K37" s="25">
        <f t="shared" si="1"/>
        <v>26675.88</v>
      </c>
      <c r="L37" s="14">
        <v>45852</v>
      </c>
      <c r="M37" s="2" t="s">
        <v>92</v>
      </c>
    </row>
    <row r="38" s="1" customFormat="1" spans="6:11">
      <c r="F38" s="37">
        <f t="shared" ref="F38:K38" si="2">SUM(F35:F37)</f>
        <v>0</v>
      </c>
      <c r="G38" s="2"/>
      <c r="H38" s="2"/>
      <c r="I38" s="2"/>
      <c r="J38" s="39">
        <f t="shared" si="2"/>
        <v>112253.75</v>
      </c>
      <c r="K38" s="37">
        <f t="shared" si="2"/>
        <v>112253.75</v>
      </c>
    </row>
    <row r="39" s="1" customFormat="1" spans="6:11">
      <c r="F39" s="37"/>
      <c r="G39" s="2"/>
      <c r="H39" s="2"/>
      <c r="I39" s="2"/>
      <c r="J39" s="37"/>
      <c r="K39" s="37"/>
    </row>
    <row r="40" s="1" customFormat="1" spans="9:9">
      <c r="I40" s="1" t="s">
        <v>13</v>
      </c>
    </row>
    <row r="41" s="1" customFormat="1" spans="8:11">
      <c r="H41" s="2" t="s">
        <v>17</v>
      </c>
      <c r="J41" s="40" t="s">
        <v>18</v>
      </c>
      <c r="K41" s="40" t="s">
        <v>19</v>
      </c>
    </row>
    <row r="42" s="1" customFormat="1" spans="11:11">
      <c r="K42" s="2"/>
    </row>
    <row r="43" s="1" customFormat="1" spans="7:11">
      <c r="G43" s="2" t="s">
        <v>20</v>
      </c>
      <c r="I43" s="41">
        <v>1000</v>
      </c>
      <c r="J43" s="42"/>
      <c r="K43" s="43">
        <f t="shared" ref="K43:K53" si="3">J43*I43</f>
        <v>0</v>
      </c>
    </row>
    <row r="44" s="1" customFormat="1" spans="1:11">
      <c r="A44" s="2" t="s">
        <v>21</v>
      </c>
      <c r="D44" s="2" t="s">
        <v>22</v>
      </c>
      <c r="G44" s="2"/>
      <c r="I44" s="41">
        <v>500</v>
      </c>
      <c r="J44" s="42"/>
      <c r="K44" s="43">
        <f t="shared" si="3"/>
        <v>0</v>
      </c>
    </row>
    <row r="45" s="1" customFormat="1" spans="1:11">
      <c r="A45" s="2"/>
      <c r="G45" s="2"/>
      <c r="I45" s="41">
        <v>200</v>
      </c>
      <c r="J45" s="42"/>
      <c r="K45" s="43">
        <f t="shared" si="3"/>
        <v>0</v>
      </c>
    </row>
    <row r="46" s="1" customFormat="1" spans="1:11">
      <c r="A46" s="2"/>
      <c r="G46" s="2" t="s">
        <v>23</v>
      </c>
      <c r="I46" s="41">
        <v>100</v>
      </c>
      <c r="J46" s="42"/>
      <c r="K46" s="43">
        <f t="shared" si="3"/>
        <v>0</v>
      </c>
    </row>
    <row r="47" s="1" customFormat="1" spans="1:11">
      <c r="A47" s="2" t="s">
        <v>24</v>
      </c>
      <c r="D47" s="2" t="s">
        <v>25</v>
      </c>
      <c r="G47" s="1" t="s">
        <v>26</v>
      </c>
      <c r="I47" s="41">
        <v>50</v>
      </c>
      <c r="J47" s="42"/>
      <c r="K47" s="43">
        <f t="shared" si="3"/>
        <v>0</v>
      </c>
    </row>
    <row r="48" s="1" customFormat="1" spans="1:11">
      <c r="A48" s="1" t="s">
        <v>27</v>
      </c>
      <c r="D48" s="1" t="s">
        <v>28</v>
      </c>
      <c r="I48" s="41">
        <v>20</v>
      </c>
      <c r="J48" s="42"/>
      <c r="K48" s="43">
        <f t="shared" si="3"/>
        <v>0</v>
      </c>
    </row>
    <row r="49" s="1" customFormat="1" spans="9:11">
      <c r="I49" s="41">
        <v>10</v>
      </c>
      <c r="J49" s="42"/>
      <c r="K49" s="43">
        <f t="shared" si="3"/>
        <v>0</v>
      </c>
    </row>
    <row r="50" s="1" customFormat="1" spans="9:11">
      <c r="I50" s="41">
        <v>5</v>
      </c>
      <c r="J50" s="42"/>
      <c r="K50" s="43">
        <f t="shared" si="3"/>
        <v>0</v>
      </c>
    </row>
    <row r="51" s="1" customFormat="1" spans="9:11">
      <c r="I51" s="41">
        <v>1</v>
      </c>
      <c r="J51" s="42"/>
      <c r="K51" s="43">
        <f t="shared" si="3"/>
        <v>0</v>
      </c>
    </row>
    <row r="52" s="1" customFormat="1" spans="9:11">
      <c r="I52" s="41">
        <v>0.25</v>
      </c>
      <c r="J52" s="42"/>
      <c r="K52" s="43">
        <f t="shared" si="3"/>
        <v>0</v>
      </c>
    </row>
    <row r="53" s="1" customFormat="1" spans="9:11">
      <c r="I53" s="44">
        <v>0.05</v>
      </c>
      <c r="J53" s="42"/>
      <c r="K53" s="43">
        <f t="shared" si="3"/>
        <v>0</v>
      </c>
    </row>
    <row r="54" s="1" customFormat="1" spans="9:11">
      <c r="I54" s="2" t="s">
        <v>29</v>
      </c>
      <c r="K54" s="48">
        <f>SUM(K43:K53)</f>
        <v>0</v>
      </c>
    </row>
    <row r="55" s="1" customFormat="1" spans="9:11">
      <c r="I55" s="2" t="s">
        <v>30</v>
      </c>
      <c r="K55" s="46">
        <f>J38</f>
        <v>112253.75</v>
      </c>
    </row>
    <row r="56" s="1" customFormat="1" ht="9.75" spans="11:11">
      <c r="K56" s="47">
        <f>SUM(K54:K55)</f>
        <v>112253.75</v>
      </c>
    </row>
    <row r="57" s="1" customFormat="1" ht="9.75"/>
  </sheetData>
  <mergeCells count="26">
    <mergeCell ref="G4:J4"/>
    <mergeCell ref="G32:J32"/>
    <mergeCell ref="A4:A6"/>
    <mergeCell ref="A32:A34"/>
    <mergeCell ref="B4:B6"/>
    <mergeCell ref="B32:B34"/>
    <mergeCell ref="C4:C6"/>
    <mergeCell ref="C32:C34"/>
    <mergeCell ref="D4:D6"/>
    <mergeCell ref="D32:D34"/>
    <mergeCell ref="E4:E6"/>
    <mergeCell ref="E32:E34"/>
    <mergeCell ref="F4:F6"/>
    <mergeCell ref="F32:F34"/>
    <mergeCell ref="G5:G6"/>
    <mergeCell ref="G33:G34"/>
    <mergeCell ref="H5:H6"/>
    <mergeCell ref="H33:H34"/>
    <mergeCell ref="I5:I6"/>
    <mergeCell ref="I33:I34"/>
    <mergeCell ref="J5:J6"/>
    <mergeCell ref="J33:J34"/>
    <mergeCell ref="K4:K6"/>
    <mergeCell ref="K32:K34"/>
    <mergeCell ref="L4:L6"/>
    <mergeCell ref="L32:L34"/>
  </mergeCells>
  <pageMargins left="0.25" right="0.25" top="0.75" bottom="0.75" header="0.3" footer="0.3"/>
  <pageSetup paperSize="1" scale="82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JULY 1</vt:lpstr>
      <vt:lpstr>JULY 2</vt:lpstr>
      <vt:lpstr>JULY 3</vt:lpstr>
      <vt:lpstr>JULY 4</vt:lpstr>
      <vt:lpstr>JULY 7</vt:lpstr>
      <vt:lpstr>JULY 8</vt:lpstr>
      <vt:lpstr>JULY 9</vt:lpstr>
      <vt:lpstr>JULY 10</vt:lpstr>
      <vt:lpstr>JULY 11</vt:lpstr>
      <vt:lpstr>JULY 14</vt:lpstr>
      <vt:lpstr>JULY 15</vt:lpstr>
      <vt:lpstr>JULY 16</vt:lpstr>
      <vt:lpstr>JULY 17</vt:lpstr>
      <vt:lpstr>JULY 18</vt:lpstr>
      <vt:lpstr>JULY 21</vt:lpstr>
      <vt:lpstr>JULY 23</vt:lpstr>
      <vt:lpstr>JULY 24</vt:lpstr>
      <vt:lpstr>JULY 25</vt:lpstr>
      <vt:lpstr>JULY 28</vt:lpstr>
      <vt:lpstr>JULY 29</vt:lpstr>
      <vt:lpstr>JULY 30</vt:lpstr>
      <vt:lpstr>JULY 31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2025-07-01T00:17:00Z</dcterms:created>
  <dcterms:modified xsi:type="dcterms:W3CDTF">2025-08-01T06:48:56Z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285FEEB5F186426E9A3CCF6AA8582A55_11</vt:lpwstr>
  </property>
  <property fmtid="{D5CDD505-2E9C-101B-9397-08002B2CF9AE}" pid="3" name="KSOProductBuildVer">
    <vt:lpwstr>1033-12.2.0.20795</vt:lpwstr>
  </property>
</Properties>
</file>