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Class B and C" sheetId="2" r:id="rId2"/>
    <sheet name="Sheet3" sheetId="3" r:id="rId3"/>
  </sheets>
  <definedNames>
    <definedName name="_xlnm.Print_Area" localSheetId="1">'Class B and C'!$A$1:$E$80</definedName>
    <definedName name="_xlnm.Print_Area" localSheetId="0">Sheet1!$A$1113:$E$1362</definedName>
  </definedNames>
  <calcPr calcId="124519"/>
</workbook>
</file>

<file path=xl/calcChain.xml><?xml version="1.0" encoding="utf-8"?>
<calcChain xmlns="http://schemas.openxmlformats.org/spreadsheetml/2006/main">
  <c r="H1306" i="1"/>
  <c r="C1306"/>
  <c r="C1273"/>
  <c r="C1272"/>
  <c r="C1271"/>
  <c r="C1267"/>
  <c r="C1266"/>
  <c r="C1179"/>
  <c r="C1178"/>
  <c r="C1177"/>
  <c r="C1176"/>
  <c r="C1175"/>
  <c r="C1296"/>
  <c r="C1297"/>
  <c r="C1298"/>
  <c r="C1299"/>
  <c r="C1295"/>
  <c r="C1248"/>
  <c r="C1249"/>
  <c r="C1250"/>
  <c r="C1251"/>
  <c r="C1247"/>
  <c r="C1222"/>
  <c r="C1223"/>
  <c r="C1224"/>
  <c r="C1221"/>
  <c r="C1313"/>
  <c r="C1311"/>
  <c r="C1310"/>
  <c r="C1330"/>
  <c r="C1324"/>
  <c r="C1325"/>
  <c r="C1326"/>
  <c r="C1323"/>
  <c r="C1336"/>
  <c r="C1334"/>
  <c r="H1334"/>
  <c r="C1304"/>
  <c r="C1305"/>
  <c r="H1304"/>
  <c r="H1305"/>
  <c r="G1285"/>
  <c r="H1285"/>
  <c r="C1285"/>
  <c r="C1290"/>
  <c r="C1289"/>
  <c r="C1280"/>
  <c r="C1278"/>
  <c r="H1259"/>
  <c r="C1259"/>
  <c r="H1261"/>
  <c r="H1262"/>
  <c r="H1260"/>
  <c r="H1258"/>
  <c r="H1257"/>
  <c r="H1256"/>
  <c r="H1255"/>
  <c r="H1247"/>
  <c r="H1248"/>
  <c r="H1249"/>
  <c r="H1250"/>
  <c r="H1251"/>
  <c r="H1243"/>
  <c r="H1242"/>
  <c r="H1241"/>
  <c r="H1240"/>
  <c r="H1239"/>
  <c r="H1235"/>
  <c r="H1234"/>
  <c r="H1233"/>
  <c r="H1232"/>
  <c r="H1231"/>
  <c r="H1224"/>
  <c r="H1223"/>
  <c r="H1222"/>
  <c r="H1221"/>
  <c r="H1215"/>
  <c r="H1216"/>
  <c r="H1217"/>
  <c r="H1214"/>
  <c r="H1195"/>
  <c r="H1194"/>
  <c r="H1193"/>
  <c r="H1192"/>
  <c r="H1191"/>
  <c r="H1204"/>
  <c r="H1203"/>
  <c r="H1202"/>
  <c r="H1201"/>
  <c r="H1200"/>
  <c r="H1184"/>
  <c r="H1185"/>
  <c r="H1186"/>
  <c r="H1187"/>
  <c r="H1183"/>
  <c r="G1179"/>
  <c r="H1179"/>
  <c r="H1178"/>
  <c r="G1178"/>
  <c r="H1177"/>
  <c r="G1177"/>
  <c r="H1176"/>
  <c r="G1176"/>
  <c r="H1175"/>
  <c r="G1175"/>
  <c r="H1140"/>
  <c r="H1141"/>
  <c r="H1142"/>
  <c r="H1143"/>
  <c r="H1144"/>
  <c r="H1145"/>
  <c r="H1146"/>
  <c r="H1139"/>
  <c r="G1140"/>
  <c r="G1141"/>
  <c r="G1142"/>
  <c r="G1143"/>
  <c r="G1144"/>
  <c r="G1145"/>
  <c r="G1146"/>
  <c r="G1139"/>
  <c r="C1146"/>
  <c r="C1145"/>
  <c r="C1144"/>
  <c r="C1143"/>
  <c r="C1142"/>
  <c r="C1141"/>
  <c r="C1140"/>
  <c r="C1139"/>
  <c r="C1279"/>
  <c r="C1277"/>
  <c r="C1260"/>
  <c r="C1191"/>
  <c r="C1184"/>
  <c r="C1157"/>
  <c r="C1156"/>
  <c r="C1150"/>
  <c r="C1128"/>
  <c r="H57" i="2"/>
  <c r="H58"/>
  <c r="H59"/>
  <c r="H60"/>
  <c r="H56"/>
  <c r="H49"/>
  <c r="H50"/>
  <c r="H51"/>
  <c r="H48"/>
  <c r="H35"/>
  <c r="H36"/>
  <c r="H37"/>
  <c r="H38"/>
  <c r="H39"/>
  <c r="H40"/>
  <c r="H41"/>
  <c r="H42"/>
  <c r="H43"/>
  <c r="H44"/>
  <c r="H34"/>
  <c r="H28"/>
  <c r="H29"/>
  <c r="H30"/>
  <c r="H27"/>
  <c r="H23"/>
  <c r="H22"/>
  <c r="H16"/>
  <c r="H17"/>
  <c r="H18"/>
  <c r="H15"/>
  <c r="I49"/>
  <c r="I50"/>
  <c r="I51"/>
  <c r="I48"/>
  <c r="G35"/>
  <c r="G36"/>
  <c r="G37"/>
  <c r="G38"/>
  <c r="G39"/>
  <c r="G40"/>
  <c r="G41"/>
  <c r="G42"/>
  <c r="G43"/>
  <c r="G44"/>
  <c r="G34"/>
  <c r="I22"/>
  <c r="I23"/>
  <c r="I16"/>
  <c r="I17"/>
  <c r="I18"/>
  <c r="I15"/>
  <c r="C28"/>
  <c r="C29"/>
  <c r="C30"/>
  <c r="C27"/>
  <c r="G57"/>
  <c r="I57"/>
  <c r="G58"/>
  <c r="I58"/>
  <c r="G59"/>
  <c r="I59"/>
  <c r="G60"/>
  <c r="I60"/>
  <c r="I56"/>
  <c r="G56"/>
  <c r="G49"/>
  <c r="G50"/>
  <c r="G51"/>
  <c r="G48"/>
  <c r="I28"/>
  <c r="I29"/>
  <c r="I30"/>
  <c r="I27"/>
  <c r="G28"/>
  <c r="G29"/>
  <c r="G30"/>
  <c r="G27"/>
  <c r="G22"/>
  <c r="G23"/>
  <c r="G16"/>
  <c r="G17"/>
  <c r="G18"/>
  <c r="G15"/>
  <c r="I44"/>
  <c r="I43"/>
  <c r="I42"/>
  <c r="I41"/>
  <c r="I40"/>
  <c r="I39"/>
  <c r="I38"/>
  <c r="I37"/>
  <c r="I36"/>
  <c r="I35"/>
  <c r="I34"/>
  <c r="C60"/>
  <c r="C59"/>
  <c r="C58"/>
  <c r="C57"/>
  <c r="C56"/>
  <c r="C41"/>
  <c r="C40"/>
  <c r="C34"/>
  <c r="C16"/>
  <c r="G1014" i="1"/>
  <c r="C903"/>
  <c r="C1046"/>
  <c r="C1047"/>
  <c r="C1048"/>
  <c r="C1049"/>
  <c r="C1050"/>
  <c r="C1051"/>
  <c r="C1045"/>
  <c r="C1037"/>
  <c r="C1024"/>
  <c r="C1025"/>
  <c r="C1026"/>
  <c r="C1027"/>
  <c r="C1023"/>
  <c r="C995"/>
  <c r="C996"/>
  <c r="C997"/>
  <c r="C994"/>
  <c r="C979"/>
  <c r="C980"/>
  <c r="C981"/>
  <c r="C978"/>
  <c r="C950"/>
  <c r="C949"/>
  <c r="C951"/>
  <c r="C952"/>
  <c r="C953"/>
  <c r="G1071"/>
  <c r="C1071"/>
  <c r="C1017"/>
  <c r="C1015"/>
  <c r="G1018"/>
  <c r="G1017"/>
  <c r="G1016"/>
  <c r="G1015"/>
  <c r="G1009"/>
  <c r="G1008"/>
  <c r="G1007"/>
  <c r="G1006"/>
  <c r="G1005"/>
  <c r="C987"/>
  <c r="G990"/>
  <c r="G989"/>
  <c r="G988"/>
  <c r="G987"/>
  <c r="G986"/>
  <c r="G972"/>
  <c r="G971"/>
  <c r="G970"/>
  <c r="G969"/>
  <c r="G968"/>
  <c r="C968"/>
  <c r="G961"/>
  <c r="H962"/>
  <c r="G962"/>
  <c r="C959"/>
  <c r="H961"/>
  <c r="H960"/>
  <c r="G960"/>
  <c r="H959"/>
  <c r="G959"/>
  <c r="H958"/>
  <c r="G958"/>
  <c r="H939"/>
  <c r="G939"/>
  <c r="H938"/>
  <c r="G938"/>
  <c r="H937"/>
  <c r="G937"/>
  <c r="H936"/>
  <c r="G936"/>
  <c r="G922"/>
  <c r="H922"/>
  <c r="G923"/>
  <c r="H923"/>
  <c r="G924"/>
  <c r="H924"/>
  <c r="G925"/>
  <c r="H925"/>
  <c r="G926"/>
  <c r="H926"/>
  <c r="G927"/>
  <c r="H927"/>
  <c r="G928"/>
  <c r="H928"/>
  <c r="G929"/>
  <c r="H929"/>
  <c r="G930"/>
  <c r="H930"/>
  <c r="G931"/>
  <c r="H931"/>
  <c r="H921"/>
  <c r="G921"/>
  <c r="C928"/>
  <c r="C927"/>
  <c r="C921"/>
  <c r="H904"/>
  <c r="G904"/>
  <c r="H905"/>
  <c r="G905"/>
  <c r="H903"/>
  <c r="G903"/>
  <c r="H902"/>
  <c r="G902"/>
  <c r="C1084"/>
  <c r="C1083"/>
  <c r="C1079"/>
  <c r="C1075"/>
  <c r="C1069"/>
  <c r="C1068"/>
  <c r="C1059"/>
  <c r="C917"/>
  <c r="C916"/>
  <c r="C915"/>
  <c r="C914"/>
  <c r="C688"/>
  <c r="C689"/>
  <c r="C690"/>
  <c r="C687"/>
  <c r="F853"/>
  <c r="C853"/>
  <c r="C858"/>
  <c r="C857"/>
  <c r="C849"/>
  <c r="F845"/>
  <c r="C845"/>
  <c r="C843"/>
  <c r="C842"/>
  <c r="C819"/>
  <c r="C820"/>
  <c r="C821"/>
  <c r="C822"/>
  <c r="C823"/>
  <c r="C824"/>
  <c r="C818"/>
  <c r="C808"/>
  <c r="C809"/>
  <c r="C810"/>
  <c r="C807"/>
  <c r="C797"/>
  <c r="C798"/>
  <c r="C799"/>
  <c r="C800"/>
  <c r="C796"/>
  <c r="C768"/>
  <c r="C769"/>
  <c r="C770"/>
  <c r="C767"/>
  <c r="C752"/>
  <c r="C753"/>
  <c r="C754"/>
  <c r="C751"/>
  <c r="C723"/>
  <c r="C724"/>
  <c r="C725"/>
  <c r="C726"/>
  <c r="C722"/>
  <c r="F842"/>
  <c r="F838"/>
  <c r="G833"/>
  <c r="F833"/>
  <c r="C833"/>
  <c r="F824"/>
  <c r="F823"/>
  <c r="F822"/>
  <c r="F821"/>
  <c r="F820"/>
  <c r="F818"/>
  <c r="F812"/>
  <c r="F811"/>
  <c r="F810"/>
  <c r="F809"/>
  <c r="F808"/>
  <c r="F807"/>
  <c r="F806"/>
  <c r="F800"/>
  <c r="F799"/>
  <c r="F798"/>
  <c r="F797"/>
  <c r="F796"/>
  <c r="G791"/>
  <c r="F791"/>
  <c r="G790"/>
  <c r="F790"/>
  <c r="G789"/>
  <c r="F789"/>
  <c r="G788"/>
  <c r="F788"/>
  <c r="G787"/>
  <c r="F787"/>
  <c r="G782"/>
  <c r="F782"/>
  <c r="G781"/>
  <c r="F781"/>
  <c r="G780"/>
  <c r="F780"/>
  <c r="G779"/>
  <c r="F779"/>
  <c r="G778"/>
  <c r="F778"/>
  <c r="F770"/>
  <c r="F769"/>
  <c r="F768"/>
  <c r="F767"/>
  <c r="G762"/>
  <c r="F762"/>
  <c r="G761"/>
  <c r="F761"/>
  <c r="G760"/>
  <c r="F760"/>
  <c r="G759"/>
  <c r="F759"/>
  <c r="F754"/>
  <c r="F753"/>
  <c r="F752"/>
  <c r="F751"/>
  <c r="F745"/>
  <c r="F744"/>
  <c r="F743"/>
  <c r="F742"/>
  <c r="F741"/>
  <c r="C741"/>
  <c r="F735"/>
  <c r="F734"/>
  <c r="G733"/>
  <c r="F733"/>
  <c r="G732"/>
  <c r="F732"/>
  <c r="F731"/>
  <c r="G726"/>
  <c r="F726"/>
  <c r="G725"/>
  <c r="F725"/>
  <c r="G724"/>
  <c r="F724"/>
  <c r="G723"/>
  <c r="F723"/>
  <c r="G722"/>
  <c r="F722"/>
  <c r="G712"/>
  <c r="F712"/>
  <c r="G711"/>
  <c r="F711"/>
  <c r="G710"/>
  <c r="F710"/>
  <c r="G709"/>
  <c r="F709"/>
  <c r="C709"/>
  <c r="G704"/>
  <c r="F704"/>
  <c r="G703"/>
  <c r="F703"/>
  <c r="G702"/>
  <c r="F702"/>
  <c r="G701"/>
  <c r="F701"/>
  <c r="E701"/>
  <c r="C701"/>
  <c r="G700"/>
  <c r="F700"/>
  <c r="C700"/>
  <c r="G699"/>
  <c r="F699"/>
  <c r="G698"/>
  <c r="F698"/>
  <c r="G697"/>
  <c r="F697"/>
  <c r="G696"/>
  <c r="F696"/>
  <c r="G695"/>
  <c r="F695"/>
  <c r="G694"/>
  <c r="F694"/>
  <c r="C694"/>
  <c r="F690"/>
  <c r="F689"/>
  <c r="F688"/>
  <c r="F687"/>
  <c r="F683"/>
  <c r="F682"/>
  <c r="F678"/>
  <c r="F677"/>
  <c r="F676"/>
  <c r="F675"/>
  <c r="G536"/>
  <c r="G537"/>
  <c r="G538"/>
  <c r="G535"/>
  <c r="C572"/>
  <c r="C584"/>
  <c r="C585"/>
  <c r="C586"/>
  <c r="C583"/>
  <c r="G610"/>
  <c r="F616"/>
  <c r="F630"/>
  <c r="C620"/>
  <c r="C626"/>
  <c r="C630"/>
  <c r="F598"/>
  <c r="F599"/>
  <c r="F597"/>
  <c r="F596"/>
  <c r="F595"/>
  <c r="C597"/>
  <c r="C594"/>
  <c r="C599"/>
  <c r="C598"/>
  <c r="C596"/>
  <c r="C595"/>
  <c r="F594"/>
  <c r="F576"/>
  <c r="F575"/>
  <c r="F574"/>
  <c r="F573"/>
  <c r="F572"/>
  <c r="F544"/>
  <c r="F545"/>
  <c r="F546"/>
  <c r="F543"/>
  <c r="G564"/>
  <c r="G565"/>
  <c r="G566"/>
  <c r="G567"/>
  <c r="G563"/>
  <c r="G555"/>
  <c r="G556"/>
  <c r="G557"/>
  <c r="G558"/>
  <c r="G554"/>
  <c r="C544"/>
  <c r="C545"/>
  <c r="C546"/>
  <c r="C543"/>
  <c r="F528"/>
  <c r="F529"/>
  <c r="F530"/>
  <c r="F527"/>
  <c r="C529"/>
  <c r="C528"/>
  <c r="C527"/>
  <c r="F518"/>
  <c r="F519"/>
  <c r="F520"/>
  <c r="F521"/>
  <c r="F517"/>
  <c r="C517"/>
  <c r="G508"/>
  <c r="F499"/>
  <c r="F500"/>
  <c r="F501"/>
  <c r="F502"/>
  <c r="F498"/>
  <c r="G499"/>
  <c r="G500"/>
  <c r="G501"/>
  <c r="G502"/>
  <c r="G498"/>
  <c r="C499"/>
  <c r="C500"/>
  <c r="C501"/>
  <c r="C502"/>
  <c r="C498"/>
  <c r="G488"/>
  <c r="F488"/>
  <c r="G487"/>
  <c r="F487"/>
  <c r="G486"/>
  <c r="F486"/>
  <c r="G485"/>
  <c r="F485"/>
  <c r="C488"/>
  <c r="C485"/>
  <c r="G471"/>
  <c r="G472"/>
  <c r="G473"/>
  <c r="G474"/>
  <c r="G475"/>
  <c r="G476"/>
  <c r="G477"/>
  <c r="G478"/>
  <c r="G479"/>
  <c r="G480"/>
  <c r="E477"/>
  <c r="G470"/>
  <c r="C474"/>
  <c r="C471"/>
  <c r="C476"/>
  <c r="C477"/>
  <c r="C470"/>
  <c r="F463"/>
  <c r="F466"/>
  <c r="C466"/>
  <c r="C458"/>
  <c r="G509"/>
  <c r="F508"/>
  <c r="F509"/>
  <c r="F510"/>
  <c r="F511"/>
  <c r="F507"/>
  <c r="F558"/>
  <c r="F557"/>
  <c r="F556"/>
  <c r="F555"/>
  <c r="F554"/>
  <c r="F564"/>
  <c r="F565"/>
  <c r="F566"/>
  <c r="F567"/>
  <c r="C573"/>
  <c r="C574"/>
  <c r="C575"/>
  <c r="C576"/>
  <c r="F620"/>
  <c r="F610"/>
  <c r="F621"/>
  <c r="C621"/>
  <c r="F588"/>
  <c r="F587"/>
  <c r="F586"/>
  <c r="F585"/>
  <c r="F583"/>
  <c r="F584"/>
  <c r="F582"/>
  <c r="F563"/>
  <c r="F536"/>
  <c r="F537"/>
  <c r="F538"/>
  <c r="F535"/>
  <c r="C530"/>
  <c r="F459"/>
  <c r="F458"/>
  <c r="C610"/>
  <c r="F480"/>
  <c r="F479"/>
  <c r="F478"/>
  <c r="F477"/>
  <c r="F476"/>
  <c r="F475"/>
  <c r="F474"/>
  <c r="F473"/>
  <c r="F472"/>
  <c r="F471"/>
  <c r="F470"/>
  <c r="F465"/>
  <c r="C465"/>
  <c r="F464"/>
  <c r="C464"/>
  <c r="C463"/>
  <c r="F454"/>
  <c r="F453"/>
  <c r="F452"/>
  <c r="F451"/>
  <c r="C247"/>
  <c r="C275"/>
  <c r="C276"/>
  <c r="C277"/>
  <c r="C274"/>
  <c r="F247"/>
  <c r="C248"/>
  <c r="C414"/>
  <c r="C415"/>
  <c r="C413"/>
  <c r="C340"/>
  <c r="C341"/>
  <c r="C342"/>
  <c r="C343"/>
  <c r="F320"/>
  <c r="F319"/>
  <c r="F318"/>
  <c r="F317"/>
  <c r="F301"/>
  <c r="F302"/>
  <c r="F303"/>
  <c r="F304"/>
  <c r="F300"/>
  <c r="C283"/>
  <c r="C284"/>
  <c r="C285"/>
  <c r="F274"/>
  <c r="F277"/>
  <c r="F276"/>
  <c r="F275"/>
  <c r="F236"/>
  <c r="F235"/>
  <c r="F234"/>
  <c r="F233"/>
  <c r="F232"/>
  <c r="F231"/>
  <c r="F230"/>
  <c r="F229"/>
  <c r="F228"/>
  <c r="F227"/>
  <c r="F241"/>
  <c r="F242"/>
  <c r="F243"/>
  <c r="F240"/>
  <c r="F248"/>
  <c r="F254"/>
  <c r="F253"/>
  <c r="F252"/>
  <c r="F259"/>
  <c r="F260"/>
  <c r="F261"/>
  <c r="F262"/>
  <c r="F263"/>
  <c r="F264"/>
  <c r="F265"/>
  <c r="F266"/>
  <c r="F267"/>
  <c r="F268"/>
  <c r="F258"/>
  <c r="C259"/>
  <c r="C260"/>
  <c r="C261"/>
  <c r="C262"/>
  <c r="C263"/>
  <c r="C264"/>
  <c r="C265"/>
  <c r="C266"/>
  <c r="C267"/>
  <c r="C268"/>
  <c r="C254"/>
  <c r="C253"/>
  <c r="C420"/>
  <c r="C403"/>
  <c r="C393"/>
  <c r="C365"/>
  <c r="C364"/>
  <c r="C362"/>
  <c r="C361"/>
  <c r="C360"/>
  <c r="C359"/>
  <c r="C358"/>
  <c r="C355"/>
  <c r="C353"/>
  <c r="C352"/>
  <c r="C351"/>
  <c r="C350"/>
  <c r="C349"/>
  <c r="C348"/>
  <c r="C339"/>
  <c r="C320"/>
  <c r="C319"/>
  <c r="C318"/>
  <c r="C317"/>
  <c r="C303"/>
  <c r="C302"/>
  <c r="C301"/>
  <c r="C300"/>
  <c r="C282"/>
  <c r="C281"/>
  <c r="C258"/>
  <c r="C252"/>
  <c r="F124"/>
  <c r="F123"/>
  <c r="F122"/>
  <c r="F121"/>
  <c r="F120"/>
  <c r="F104"/>
  <c r="F103"/>
  <c r="F102"/>
  <c r="F101"/>
  <c r="F85"/>
  <c r="F86"/>
  <c r="F87"/>
  <c r="F88"/>
  <c r="F84"/>
  <c r="F62"/>
  <c r="F61"/>
  <c r="F60"/>
  <c r="F59"/>
  <c r="F46"/>
  <c r="F47"/>
  <c r="F48"/>
  <c r="F49"/>
  <c r="F50"/>
  <c r="F51"/>
  <c r="F52"/>
  <c r="F53"/>
  <c r="F45"/>
  <c r="F44"/>
  <c r="F43"/>
  <c r="F38"/>
  <c r="F39"/>
  <c r="F37"/>
  <c r="C44"/>
  <c r="C45"/>
  <c r="C46"/>
  <c r="C47"/>
  <c r="C48"/>
  <c r="C49"/>
  <c r="C50"/>
  <c r="C51"/>
  <c r="C52"/>
  <c r="C53"/>
  <c r="C43"/>
  <c r="C38"/>
  <c r="C39"/>
  <c r="C37"/>
  <c r="C191"/>
  <c r="C192"/>
  <c r="C190"/>
  <c r="C197"/>
  <c r="F180"/>
  <c r="C180"/>
  <c r="F170"/>
  <c r="C170"/>
  <c r="C121"/>
  <c r="C122"/>
  <c r="C123"/>
  <c r="C124"/>
  <c r="C120"/>
  <c r="C146"/>
  <c r="F142"/>
  <c r="F143"/>
  <c r="C142"/>
  <c r="C143"/>
  <c r="F140"/>
  <c r="F141"/>
  <c r="C140"/>
  <c r="C141"/>
  <c r="F137"/>
  <c r="F138"/>
  <c r="F139"/>
  <c r="C139"/>
  <c r="F136"/>
  <c r="C136"/>
  <c r="F135"/>
  <c r="C130"/>
  <c r="C131"/>
  <c r="C132"/>
  <c r="C133"/>
  <c r="C134"/>
  <c r="C145"/>
  <c r="F130"/>
  <c r="F131"/>
  <c r="F132"/>
  <c r="F133"/>
  <c r="F134"/>
  <c r="F144"/>
  <c r="F145"/>
  <c r="F146"/>
  <c r="F129"/>
  <c r="C129"/>
  <c r="C102"/>
  <c r="C103"/>
  <c r="C104"/>
  <c r="C101"/>
  <c r="C85"/>
  <c r="C86"/>
  <c r="C87"/>
  <c r="C88"/>
  <c r="C84"/>
  <c r="C61"/>
  <c r="C62"/>
  <c r="C60"/>
  <c r="C68"/>
  <c r="C67"/>
</calcChain>
</file>

<file path=xl/sharedStrings.xml><?xml version="1.0" encoding="utf-8"?>
<sst xmlns="http://schemas.openxmlformats.org/spreadsheetml/2006/main" count="1330" uniqueCount="299">
  <si>
    <t>Please find below the revised Class A and Class B prices.</t>
  </si>
  <si>
    <t>MODEL/DESCRIPTION</t>
  </si>
  <si>
    <t>SRP</t>
  </si>
  <si>
    <t xml:space="preserve"> CLASS A PRICE</t>
  </si>
  <si>
    <t>NEW CLASS B PRICE</t>
  </si>
  <si>
    <t>WINDOW TYPE AIRCON E-SERIES</t>
  </si>
  <si>
    <t xml:space="preserve">Less 40% </t>
  </si>
  <si>
    <t>Less 50%</t>
  </si>
  <si>
    <t>KAG-80DRE   (3/4 HP) w/ remote</t>
  </si>
  <si>
    <t>KAG-100DRE (1.0 HP) w/ remote</t>
  </si>
  <si>
    <t>KAG-150DRE (1.5 HP) w/ remote</t>
  </si>
  <si>
    <t>KAG-190DRE (2.0 HP) w/ remote</t>
  </si>
  <si>
    <t>KAG-60DME   (.06 HP) mechanical</t>
  </si>
  <si>
    <t>KAG-80DME   (3/4 HP) mechanical</t>
  </si>
  <si>
    <t>KAG-100DME (1.0 HP) mechanical</t>
  </si>
  <si>
    <t>KAG-150DME (1.5 HP) mechanical</t>
  </si>
  <si>
    <t>KAG-190DME (2.0 HP) mechanical</t>
  </si>
  <si>
    <t>KAG-250DME (2.5 HP) mechanical</t>
  </si>
  <si>
    <t xml:space="preserve">TO               : KMI/ PLANT ACCOUNTING </t>
  </si>
  <si>
    <t>FROM           : KOLIN MARKETING INC.</t>
  </si>
  <si>
    <t>SUBJECT      : Revised Price Class A &amp; B</t>
  </si>
  <si>
    <t>REF             : KMI-000-21-09-090</t>
  </si>
  <si>
    <t>CC               : DCO/OMF/Sales</t>
  </si>
  <si>
    <t>WINDOW TYPE AIRCON S-SERIES</t>
  </si>
  <si>
    <t>KAG-120RS (1.0 HP) w/ remote</t>
  </si>
  <si>
    <t>KAG-160RS (1.5 HP) w/ remote</t>
  </si>
  <si>
    <t>KAG-210RS (2.0 HP) w/ remote</t>
  </si>
  <si>
    <t>KAG-260RS (2.5 HP) w/ remote</t>
  </si>
  <si>
    <t>WINDOW TYPE AIRCON COMPACT SERIES</t>
  </si>
  <si>
    <t>Less 18%</t>
  </si>
  <si>
    <t>Less 20 Less 15%</t>
  </si>
  <si>
    <t>KAM-55CMC32</t>
  </si>
  <si>
    <t>KAM-75BMC</t>
  </si>
  <si>
    <t>KAM-95BMC</t>
  </si>
  <si>
    <t>KAG-80HRE4   (3/4 HP) w/ remote</t>
  </si>
  <si>
    <t>KAG-100HRE4 (1.0 HP) w/ remote</t>
  </si>
  <si>
    <t>KAG-150HRE4 (1.5 HP) w/ remote</t>
  </si>
  <si>
    <t>KAG-200HRE4 (2.0 HP) w/ remote</t>
  </si>
  <si>
    <t>KAG-250HRE4 (2.5 HP) w/ remote</t>
  </si>
  <si>
    <t>KAG-60HME4   (.06 HP) mechanical</t>
  </si>
  <si>
    <t>KAG-80HME4   (3/4 HP) mechanical</t>
  </si>
  <si>
    <t>KAG-100HME4 (1.0 HP) mechanical</t>
  </si>
  <si>
    <t>KAG-150HME4 (1.5 HP) mechanical</t>
  </si>
  <si>
    <t>KAG-200HME4 (2.0 HP) mechanical</t>
  </si>
  <si>
    <t>KAG-250HME4 (2.5 HP) mechanical</t>
  </si>
  <si>
    <t>WINDOW TYPE AIRCON S-SERIES INVERTER</t>
  </si>
  <si>
    <t>KAG-110RSINV (1.0 HP) w/ remote inverter</t>
  </si>
  <si>
    <t>KAG-145RSINV (1.5 HP) w/ remote inverter</t>
  </si>
  <si>
    <t>KAG-200RSINV (2.0 HP) w/ remote inverter</t>
  </si>
  <si>
    <t>KAG-240RSINV (2.5 HP) w/ remote inverter</t>
  </si>
  <si>
    <t>WINDOW TYPE AIRCON QUAD-SERIES INVERTER</t>
  </si>
  <si>
    <t>KAG-75CWINV(0.75 HP) w/ remote inverter</t>
  </si>
  <si>
    <t>KAG-100CWINV (1.0HP) w/ remote inverter</t>
  </si>
  <si>
    <t>SPLIT TYPE AIRCON REGULAR (Old Model)</t>
  </si>
  <si>
    <t>Less 35%</t>
  </si>
  <si>
    <t>KSG-100B1G (1.0 HP SPLIT TYPE REGULAR)</t>
  </si>
  <si>
    <t>KSG-150B1G (1.5 HP SPLIT TYPE REGULAR)</t>
  </si>
  <si>
    <t>KSG-200B1G (2.0 HP SPLIT TYPE REGULAR)</t>
  </si>
  <si>
    <t>KSG-250B1G (2.5 HP SPLIT TYPE REGULAR)</t>
  </si>
  <si>
    <t>KSG-300BIF (3.0 HP SPLIT TYPE REGULAR)</t>
  </si>
  <si>
    <t>SPLIT TYPE AIRCON REGULAR (New Model)</t>
  </si>
  <si>
    <t>KSM-SW10-5G1M (1.0 HP SPLIT TYPE REGULAR)</t>
  </si>
  <si>
    <t>KSM-SW15-5G1M (1.5 HP SPLIT TYPE REGULAR)</t>
  </si>
  <si>
    <t>KSM-SW20-5G1M (2.0 HP SPLIT TYPE REGULAR)</t>
  </si>
  <si>
    <t>KSM-SW25-5G1M (2.5 HP SPLIT TYPE REGULAR)</t>
  </si>
  <si>
    <t>KSG-SW30-6H1M (3.0 HP SPLIT TYPE REGULAR)</t>
  </si>
  <si>
    <t>Less 40%</t>
  </si>
  <si>
    <t>SPLIT TYPE AIRCON INVERTER (Old Model)</t>
  </si>
  <si>
    <t>KSM-IW10-4F1M  (1.0 HP SPLIT TYPE INVERTER)</t>
  </si>
  <si>
    <t>KSM-IW15-4F1M ( 1.5 HP SPLIT TYPE INVERTER)</t>
  </si>
  <si>
    <t>KSM-IW20-4F1M  (2.0 HP SPLIT TYPE INVERTER)</t>
  </si>
  <si>
    <t>KSM-IW25-4F1M  (2.5 HP SPLIT TYPE INVERTER)</t>
  </si>
  <si>
    <t>SPLIT TYPE AIRCON INVERTER (New Model)</t>
  </si>
  <si>
    <t>KSM-IW10-6H1M (1.0 HP SPLIT TYPE INVERTER)</t>
  </si>
  <si>
    <t>KSM-IW15-6H1M  (1.5 HP SPLIT TYPE INVERTER)</t>
  </si>
  <si>
    <t>KSM-IW20-6H1M  (2.0 HP SPLIT TYPE INVERTER)</t>
  </si>
  <si>
    <t>KSM-IW25-6H1M  (2.5 HP SPLIT TYPE INVERTER)</t>
  </si>
  <si>
    <t>SPLIT TYPE AIRCON INVERTER (Old Primus)</t>
  </si>
  <si>
    <t>KSM-IW10AE-5G1M (1.0 HP SPLIT TYPE INVERTER)</t>
  </si>
  <si>
    <t>KSM-IW15AE-5G1M (1.5 HP SPLIT TYPE INVERTER)</t>
  </si>
  <si>
    <t>KSM-IW20AE-5G1M (2.0 HP SPLIT TYPE INVERTER)</t>
  </si>
  <si>
    <t>KSG-IW25AE-5G1M (2.5 HP SPLIT TYPE INVERTER)</t>
  </si>
  <si>
    <t>KSM-IW30AE-5G1M (3.0 HP SPLIT TYPE INVERTER)</t>
  </si>
  <si>
    <t>LIGHT COMMERCIAL TYPE AIRCON</t>
  </si>
  <si>
    <t xml:space="preserve">        </t>
  </si>
  <si>
    <t>Net Price</t>
  </si>
  <si>
    <t>KLM-IC30-2C1M (2.0TR FLOOR/CEILING INV)</t>
  </si>
  <si>
    <t>KLM-IC40-2C1M (3.0TR FLOOR/CEILING INV)</t>
  </si>
  <si>
    <t>KLM-SS25-2C1M (2.0TR CEILING CASSETTE REG)</t>
  </si>
  <si>
    <t>KLM-IS40-3D1M (3.0TR CEILING CASSETTE INV)</t>
  </si>
  <si>
    <t>KLM-IS70-3D3M (5.0TR CEILING CASSETTE INV)</t>
  </si>
  <si>
    <t xml:space="preserve">KLG-SF40-3D1M (3.0TR FLOOR MOUNTED REG)          </t>
  </si>
  <si>
    <t>KLG-SF70-3D1M (5.0TR FLOOR MOUNTED REG)</t>
  </si>
  <si>
    <t xml:space="preserve">KLG-IF40-3D1M (3.0TR FLOOR MOUNTED INV)   </t>
  </si>
  <si>
    <t>KLG-IF70-2C1M (5.0TR FLOOR MOUNTED INV)</t>
  </si>
  <si>
    <t>KLM-IF70-3D3M (5.0TR FLOOR MOUNTED INV)</t>
  </si>
  <si>
    <t xml:space="preserve">KLM-SC40-2C1T (3.0TR FLOOR/CEILING REG) </t>
  </si>
  <si>
    <t>KLM-SC40-3D1M (3.0TR FLOOR/CEILING REG)</t>
  </si>
  <si>
    <t>KLM-SC70-3D3T (5.0TR FLOOR/CEILING REG)</t>
  </si>
  <si>
    <t>KLM-SC70-4F3M (5.0TR FLOOR/CEILING REG)</t>
  </si>
  <si>
    <t>KOLIN LED TV</t>
  </si>
  <si>
    <t>KLE-32SE30 (32" Wide Screen LED with bracket)</t>
  </si>
  <si>
    <t>KLE-32DTE32  (32" Wide Screen LED with bracket)</t>
  </si>
  <si>
    <t>KLE-43DTE32  (43" Wide Screen LED with bracket)</t>
  </si>
  <si>
    <t>SHOWCASE CHILLER</t>
  </si>
  <si>
    <t>KSF-275B1L (9.7 cu.ft No Frost Chiller)</t>
  </si>
  <si>
    <t>Less 75%</t>
  </si>
  <si>
    <t>KSF-415B1L (14.6 cu.ft No Frost Chiller)</t>
  </si>
  <si>
    <t>KSF-790B2L (27.88 cu.ft No Frost Chiller)</t>
  </si>
  <si>
    <t>REFRIGERATOR</t>
  </si>
  <si>
    <t xml:space="preserve">             Less 20%</t>
  </si>
  <si>
    <t>KRD-70A (Personal Ref 2.3 cuft.)</t>
  </si>
  <si>
    <t>FREEZER</t>
  </si>
  <si>
    <t>Less 60%</t>
  </si>
  <si>
    <t>KCD-235H1 (8.3 cu ft. Chest freezer)</t>
  </si>
  <si>
    <t>KCD-355H1 (12.5 cu ft. Chest freezer)</t>
  </si>
  <si>
    <t>WATER DISPENSER</t>
  </si>
  <si>
    <t>Less 20%</t>
  </si>
  <si>
    <t>KWD-32B (WATER DISPENSER)</t>
  </si>
  <si>
    <t>ELECTRIC FAN</t>
  </si>
  <si>
    <t>KF-16DFB (16" DESK FAN)</t>
  </si>
  <si>
    <t>KF-16SB (16" STAND FAN)</t>
  </si>
  <si>
    <t>KF-18ISF (18" INDUSTRIAL STAND FAN)</t>
  </si>
  <si>
    <t>AIR PURIFIER</t>
  </si>
  <si>
    <t>Less 30%</t>
  </si>
  <si>
    <t>KAP-475BHCP (MINI AIR PURIFIER)</t>
  </si>
  <si>
    <t>KAP-1050AHCP (SMOG BUSTER)</t>
  </si>
  <si>
    <t>DEHUMIDUFIER</t>
  </si>
  <si>
    <t>KDM-20LES (DEHUMIDIFIER)</t>
  </si>
  <si>
    <t>Please be guided. Thank you very much.</t>
  </si>
  <si>
    <t>Prepared By:</t>
  </si>
  <si>
    <t>Approved By:</t>
  </si>
  <si>
    <t>Mart Nathaniel R. Flores</t>
  </si>
  <si>
    <t>Mr. Oliver M. Filoteo</t>
  </si>
  <si>
    <t xml:space="preserve">Asst. Supervisor </t>
  </si>
  <si>
    <t>Executive Vice President</t>
  </si>
  <si>
    <t xml:space="preserve">KLG-SF40-5G1M (3.0TR FLOOR MOUNTED REG)          </t>
  </si>
  <si>
    <t>KLM-SC40-4F1M (3.0TR FLOOR/CEILING REG)</t>
  </si>
  <si>
    <t>KLM-SS40-4F1M (3.0TR CEILING CASSETTE REG)</t>
  </si>
  <si>
    <t>KLM-SS70-4F3M (5.0TR CEILING CASSETTE REG)</t>
  </si>
  <si>
    <t>SPLIT TYPE AIRCON INVERTER (Primus w/ WIFI)</t>
  </si>
  <si>
    <t>KSM-IW10WAE-7J1M (1.0 HP SPLIT TYPE INVERTER)</t>
  </si>
  <si>
    <t>KSM-IW15WAE-7J1M (1.5 HP SPLIT TYPE INVERTER)</t>
  </si>
  <si>
    <t>KSM-IW20WAE-7J1M (2.0 HP SPLIT TYPE INVERTER)</t>
  </si>
  <si>
    <t>KSM-IW26WAE-7J1M (2.5 HP SPLIT TYPE INVERTER)</t>
  </si>
  <si>
    <t>KSM-IW30WAE-7J1M (3.0 HP SPLIT TYPE INVERTER)</t>
  </si>
  <si>
    <t>KAP-500CHCPUV (MINI AIR PURIFIER W/ UV)</t>
  </si>
  <si>
    <t>Less 20 Less 20%</t>
  </si>
  <si>
    <t>DATE           : September 28, 2021</t>
  </si>
  <si>
    <t>DATE           : March 14, 2022</t>
  </si>
  <si>
    <t>REF             : KMI-000-22-03-020</t>
  </si>
  <si>
    <t>Less 70%</t>
  </si>
  <si>
    <t>NET PRICE</t>
  </si>
  <si>
    <t>KAM-75CMC32</t>
  </si>
  <si>
    <t>KAM-95CMC32</t>
  </si>
  <si>
    <t>NEW CLASS C PRICE</t>
  </si>
  <si>
    <t>SUBJECT      : Revised Price Class A,B &amp; C</t>
  </si>
  <si>
    <t>WINDOW TYPE AIRCON E-SERIES (OLD)</t>
  </si>
  <si>
    <t>WINDOW TYPE AIRCON S-SERIES (OLD)</t>
  </si>
  <si>
    <t>WINDOW TYPE AIRCON COMPACT SERIES (NEW)</t>
  </si>
  <si>
    <t>WINDOW TYPE AIRCON COMPACT SERIES (OLD)</t>
  </si>
  <si>
    <t>Less 25%</t>
  </si>
  <si>
    <t>KAG-75CWINV(0.75 HP) w/wifi remote inverter</t>
  </si>
  <si>
    <t>KAG-100CWINV (1.0HP) w/wifi remote inverter</t>
  </si>
  <si>
    <t>KAG-145CWINV (1.5HP) w/wifi remote inverter</t>
  </si>
  <si>
    <t>KAG-200CWINV (2.0HP) w/wifi remote inverter</t>
  </si>
  <si>
    <t>KAG-250CWINV (2.5HP) w/wifi remote inverter</t>
  </si>
  <si>
    <t>WINDOW TYPE AIRCON S-SERIES INVERTER (OLD)</t>
  </si>
  <si>
    <t>WINDOW TYPE AIRCON QUAD-SERIES INVERTER (NEW)</t>
  </si>
  <si>
    <t>Please find below the revised Class A, Class B and Class C prices.</t>
  </si>
  <si>
    <t>Less  40%</t>
  </si>
  <si>
    <t>Less  50%</t>
  </si>
  <si>
    <t>KSM-SW25-6H1M32 (2.5 HP SPLIT TYPE REGULAR)</t>
  </si>
  <si>
    <t>SPLIT TYPE AIRCON INVERTER (Aptus Model)</t>
  </si>
  <si>
    <t>KSM-IW10-9L1M (1.0 HP SPLIT TYPE INVERTER)</t>
  </si>
  <si>
    <t>KSM-IW15-9L1M  (1.5 HP SPLIT TYPE INVERTER)</t>
  </si>
  <si>
    <t>KSM-IW20-9L1M  (2.0 HP SPLIT TYPE INVERTER)</t>
  </si>
  <si>
    <t>KSM-IW25-9L1M  (2.5 HP SPLIT TYPE INVERTER)</t>
  </si>
  <si>
    <t>SPLIT TYPE AIRCON INVERTER (Primus Gold w/ WIFI)</t>
  </si>
  <si>
    <t>KSG-IWF-10WFY-8K1M32 (1.0 HP SPLIT TYPE INVERTER)</t>
  </si>
  <si>
    <t>KSG-IWF-15WFY-8K1M32 (1.5 HP SPLIT TYPE INVERTER)</t>
  </si>
  <si>
    <t>KSG-IWF-20WFY-8K1M32 (2.0 HP SPLIT TYPE INVERTER)</t>
  </si>
  <si>
    <t>KSG-IWF-25WFY-8K1M32 (2.5 HP SPLIT TYPE INVERTER)</t>
  </si>
  <si>
    <t>KSG-IWF-30WFY-8K1M32 (3.0 HP SPLIT TYPE INVERTER)</t>
  </si>
  <si>
    <t>KLG-SF70-4D3M (5.0TR FLOOR MOUNTED REG)</t>
  </si>
  <si>
    <t>KLG-IF70-5G1M32 (5.0TR FLOOR MOUNTED INV)1PH</t>
  </si>
  <si>
    <t>KLM-IF70-4F3M410 (5.0TR FLOOR MOUNTED INV)3PH</t>
  </si>
  <si>
    <t>KLM-IC40-3D1M410 (3.0TR FLOOR/CEILING INV)</t>
  </si>
  <si>
    <t>KLM-IS40-4F1M410 (3.0TR CEILING CASSETTE INV)</t>
  </si>
  <si>
    <t>AIR CURTAIN</t>
  </si>
  <si>
    <t>KAC-36RG (36" AIR CURTAIN)</t>
  </si>
  <si>
    <t>KAC-48RG (48" AIR CURTAIN)</t>
  </si>
  <si>
    <t>DATE           : January 06, 2023</t>
  </si>
  <si>
    <t>REF             : KMI-000-23-01-000</t>
  </si>
  <si>
    <t>Please find below the revised Class A, Class B and Class C prices effective January 1, 2023.</t>
  </si>
  <si>
    <t>KAM-150CMC32</t>
  </si>
  <si>
    <t>SPLIT TYPE AIRCON REGULAR (Old model)</t>
  </si>
  <si>
    <t>WINDOW TYPE AIRCON E-SERIES (Old model)</t>
  </si>
  <si>
    <t>SPLIT TYPE AIRCON REGULAR (New model)</t>
  </si>
  <si>
    <t>KSM-SW10-6H1M32 (1.0 HP SPLIT TYPE REGULAR)</t>
  </si>
  <si>
    <t>KSM-SW15-6H1M32 (1.5 HP SPLIT TYPE REGULAR)</t>
  </si>
  <si>
    <t>KSM-SW20-6H1M32 (2.0 HP SPLIT TYPE REGULAR)</t>
  </si>
  <si>
    <t>LIGHT COMMERCIAL TYPE AIRCON (Old model)</t>
  </si>
  <si>
    <t>LIGHT COMMERCIAL TYPE AIRCON (New model)</t>
  </si>
  <si>
    <t xml:space="preserve">KLG-IF40-5G1M32 (3.0TR FLOOR MOUNTED INV)   </t>
  </si>
  <si>
    <t>Less 22%</t>
  </si>
  <si>
    <t>KWD-TL28SB (TOP LOAD)</t>
  </si>
  <si>
    <t>KWD-BL59BSS (BOTTOM LOAD)</t>
  </si>
  <si>
    <t>TO               : All Concerned Department</t>
  </si>
  <si>
    <t>Noted By:</t>
  </si>
  <si>
    <t>Editha M. Flores</t>
  </si>
  <si>
    <t>Assistant Vice President</t>
  </si>
  <si>
    <t xml:space="preserve">KMI Supervisor </t>
  </si>
  <si>
    <r>
      <t xml:space="preserve">KAC-36TCRM (36" AIR CURTAIN) </t>
    </r>
    <r>
      <rPr>
        <b/>
        <sz val="11"/>
        <color theme="1"/>
        <rFont val="Calibri"/>
        <family val="2"/>
        <scheme val="minor"/>
      </rPr>
      <t>New Model</t>
    </r>
  </si>
  <si>
    <r>
      <t xml:space="preserve">KAC-48TCRM (48" AIR CURTAIN) </t>
    </r>
    <r>
      <rPr>
        <b/>
        <sz val="11"/>
        <color theme="1"/>
        <rFont val="Calibri"/>
        <family val="2"/>
        <scheme val="minor"/>
      </rPr>
      <t>New Model</t>
    </r>
  </si>
  <si>
    <t>AIR CIRCULATOR</t>
  </si>
  <si>
    <t>KCF-10SRD (10" STAND TYPE)</t>
  </si>
  <si>
    <t>KCF-10TRD (10" TRIPOD TYPE)</t>
  </si>
  <si>
    <t xml:space="preserve">*KLG-SF70-4F1M410 (5.0TR FLOOR MOUNTED REG)          </t>
  </si>
  <si>
    <r>
      <t xml:space="preserve">KAC-48RG (48" AIR CURTAIN) </t>
    </r>
    <r>
      <rPr>
        <b/>
        <sz val="11"/>
        <color theme="1"/>
        <rFont val="Calibri"/>
        <family val="2"/>
        <scheme val="minor"/>
      </rPr>
      <t>Old Model</t>
    </r>
  </si>
  <si>
    <t>DATE           : May 17, 2023</t>
  </si>
  <si>
    <t>REF             : KMI-000-23-05-038</t>
  </si>
  <si>
    <t>Less 80%</t>
  </si>
  <si>
    <t>Less 65%</t>
  </si>
  <si>
    <t>Less  60%</t>
  </si>
  <si>
    <t>**Less 22%</t>
  </si>
  <si>
    <t>**Less 50%</t>
  </si>
  <si>
    <t xml:space="preserve">KLG-SF70-4F1M410 (5.0TR FLOOR MOUNTED REG)          </t>
  </si>
  <si>
    <t xml:space="preserve">**Less 50% </t>
  </si>
  <si>
    <t>Legend: ** New discounted price</t>
  </si>
  <si>
    <t>DATE           : June 21, 2023</t>
  </si>
  <si>
    <t>REF             : KMI-000-23-06-049</t>
  </si>
  <si>
    <t>CLASS B PRICE</t>
  </si>
  <si>
    <t>Less  70%</t>
  </si>
  <si>
    <t>SUBJECT      : Revised Price Class  C</t>
  </si>
  <si>
    <t>DATE           : March 13, 2024</t>
  </si>
  <si>
    <t>Note: No warranty for Class C model.</t>
  </si>
  <si>
    <t>Please find below the revised Class C prices for window type Aircon.</t>
  </si>
  <si>
    <t>REF             : KMI-000-24-03-023</t>
  </si>
  <si>
    <t>NEW SRP</t>
  </si>
  <si>
    <t>KAM-75DRC32</t>
  </si>
  <si>
    <t>KAM-95DRC32</t>
  </si>
  <si>
    <t>KAM-150DRC32</t>
  </si>
  <si>
    <t>KAM-200DRC32</t>
  </si>
  <si>
    <t>WINDOW TYPE AIRCON COMPACT SERIES (NEW) ***</t>
  </si>
  <si>
    <t>**Less 30%/5k</t>
  </si>
  <si>
    <t xml:space="preserve">SPLIT TYPE AIRCON REGULAR </t>
  </si>
  <si>
    <t>**Less 40%/6k</t>
  </si>
  <si>
    <t>WINDOW TYPE AIRCON QUAD-SERIES INVERTER***</t>
  </si>
  <si>
    <t>KSM-IW10-WCT10M1M32 (1.0 HP SPLIT TYPE INVERTER)</t>
  </si>
  <si>
    <t>KSM-IW15-WCT10M1M32 (1.5 HP SPLIT TYPE INVERTER)</t>
  </si>
  <si>
    <t>KSM-IW20-WCT10M1M32 (2.0 HP SPLIT TYPE INVERTER)</t>
  </si>
  <si>
    <t>KSM-IW25-WCT10M1M32 (2.5 HP SPLIT TYPE INVERTER)</t>
  </si>
  <si>
    <t>SPLIT TYPE AIRCON INVERTER (Certus Model)***</t>
  </si>
  <si>
    <t>**Less 70%</t>
  </si>
  <si>
    <t xml:space="preserve">KLG-SF40-WBR6H1M32 (3.0TR FLOOR MOUNTED REG)          </t>
  </si>
  <si>
    <t>KLM-IC40-AA1M32 (3.0TR FLOOR/CEILING INV)</t>
  </si>
  <si>
    <t>KLM-IS40-AA1M32  (3.0TR CEILING CASSETTE INV)</t>
  </si>
  <si>
    <t>KLM-IC60-AA1M32 (5.0TR FLOOR/CEILING INV)</t>
  </si>
  <si>
    <t>KLM-IS60-AA1M32  (5.0TR CEILING CASSETTE INV)</t>
  </si>
  <si>
    <t>REFRIGERATOR (New Model)</t>
  </si>
  <si>
    <t>KRD-80GPC600  (Personal Ref 2.8 cuft.)</t>
  </si>
  <si>
    <t>KRD-80BVC600  (Personal Ref 2.8 cuft.)</t>
  </si>
  <si>
    <t xml:space="preserve">             Less 30%</t>
  </si>
  <si>
    <t xml:space="preserve">             **Less 30%</t>
  </si>
  <si>
    <t>**Less 30%</t>
  </si>
  <si>
    <t>KCB-BLC-8859T (Coffee Tea Bar)</t>
  </si>
  <si>
    <t>**Less 25%</t>
  </si>
  <si>
    <r>
      <t xml:space="preserve">KDM-20LWRC290 (DEHUMIDIFIER) </t>
    </r>
    <r>
      <rPr>
        <b/>
        <sz val="11"/>
        <color theme="1"/>
        <rFont val="Calibri"/>
        <family val="2"/>
        <scheme val="minor"/>
      </rPr>
      <t>New Model</t>
    </r>
  </si>
  <si>
    <t>KDM-20LES (DEHUMIDIFIER) Old Model</t>
  </si>
  <si>
    <t>Less 30%/500-TRD/300-SRD</t>
  </si>
  <si>
    <t>AIR COOLER</t>
  </si>
  <si>
    <t>KEA-25BWR  (Standing Air cooler 2500 CMH)</t>
  </si>
  <si>
    <t>KEA-50BLRDCA (Standing Air cooler 5000 CMH)</t>
  </si>
  <si>
    <t>KEA-60BDRDCA (Standing Air cooler 6000 CMH)</t>
  </si>
  <si>
    <t>KEA-120BDR (Standing Air cooler 12000 CMH)</t>
  </si>
  <si>
    <t>**Less 30%/3K</t>
  </si>
  <si>
    <t>**SHOWCASE CHILLER</t>
  </si>
  <si>
    <t>KSD-200MG1 ( Direct Cooling 7.0 cu ft)</t>
  </si>
  <si>
    <t>KSD-240MG1 ( Direct Cooling 8.0 cu ft)</t>
  </si>
  <si>
    <t xml:space="preserve">Less 50% </t>
  </si>
  <si>
    <t>**Less 22%/4K</t>
  </si>
  <si>
    <t xml:space="preserve">             **Less 25%</t>
  </si>
  <si>
    <t>KSIF-255WB1 ( No frost Inverter 9.0 cu ft)</t>
  </si>
  <si>
    <t>KSIF-315WB1 ( No frost Inverter 11.0 cu ft)</t>
  </si>
  <si>
    <t>KSIF-405WB1 ( No frost Inverter 14.0 cu ft)</t>
  </si>
  <si>
    <t>DATE           : July 22, 2024</t>
  </si>
  <si>
    <t>REF             : KMI-000-24-07-054</t>
  </si>
  <si>
    <t>Chief Executive Officer</t>
  </si>
  <si>
    <t>Please be guided. Thank you</t>
  </si>
  <si>
    <t>LIGHT COMMERCIAL TYPE AIRCON FAC NON INVERTER</t>
  </si>
  <si>
    <t>LIGHT COMMERCIAL TYPE AIRCON FAC INVERTER</t>
  </si>
  <si>
    <t>**Less 22% / 3.0TR-2.5K/ 5.0TR-3K</t>
  </si>
  <si>
    <t>**Less 22% / 3.0TR - 7K/5.0TR - 8K</t>
  </si>
  <si>
    <t xml:space="preserve"> 1.8K 2.0Hp - 2.5Hp</t>
  </si>
  <si>
    <t xml:space="preserve">1.3K .75Hp - 1.5Hp </t>
  </si>
  <si>
    <t>KWD-BLC-2088B (BOTTOM LOAD COLOR BLACK)</t>
  </si>
  <si>
    <t>**KWD-BLC-3088S (BOTTOM LOAD COLOR SILVER)</t>
  </si>
  <si>
    <t>Less 22%/Net Sell out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</si>
</sst>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8"/>
      <color theme="1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6" fillId="0" borderId="0" xfId="0" applyFont="1"/>
    <xf numFmtId="43" fontId="0" fillId="0" borderId="0" xfId="0" applyNumberFormat="1"/>
    <xf numFmtId="4" fontId="6" fillId="0" borderId="0" xfId="0" applyNumberFormat="1" applyFont="1"/>
    <xf numFmtId="0" fontId="0" fillId="0" borderId="0" xfId="0" applyFont="1"/>
    <xf numFmtId="0" fontId="0" fillId="0" borderId="0" xfId="0" applyFont="1" applyAlignment="1">
      <alignment vertical="top" wrapText="1"/>
    </xf>
    <xf numFmtId="43" fontId="6" fillId="0" borderId="0" xfId="1" applyFont="1" applyAlignment="1">
      <alignment horizontal="center"/>
    </xf>
    <xf numFmtId="43" fontId="6" fillId="0" borderId="0" xfId="1" applyFont="1"/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 inden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0" fillId="0" borderId="0" xfId="0" applyNumberFormat="1"/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3" fontId="1" fillId="0" borderId="0" xfId="1" applyFont="1"/>
    <xf numFmtId="0" fontId="4" fillId="0" borderId="0" xfId="0" applyFont="1" applyAlignment="1">
      <alignment horizontal="center" vertical="top" wrapText="1"/>
    </xf>
    <xf numFmtId="9" fontId="0" fillId="0" borderId="0" xfId="2" applyFont="1"/>
    <xf numFmtId="0" fontId="4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0" fillId="2" borderId="0" xfId="0" applyFill="1"/>
    <xf numFmtId="43" fontId="6" fillId="2" borderId="0" xfId="1" applyFont="1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0" fontId="4" fillId="0" borderId="0" xfId="0" applyFont="1" applyAlignment="1">
      <alignment horizontal="center" vertical="top" wrapText="1"/>
    </xf>
    <xf numFmtId="43" fontId="6" fillId="0" borderId="0" xfId="1" applyFont="1" applyAlignment="1">
      <alignment horizontal="left"/>
    </xf>
    <xf numFmtId="43" fontId="6" fillId="0" borderId="0" xfId="1" applyFont="1" applyAlignment="1"/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 indent="1"/>
    </xf>
    <xf numFmtId="0" fontId="5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62"/>
  <sheetViews>
    <sheetView tabSelected="1" topLeftCell="A1305" workbookViewId="0">
      <selection activeCell="B1310" sqref="B1310:B1311"/>
    </sheetView>
  </sheetViews>
  <sheetFormatPr defaultRowHeight="14.4"/>
  <cols>
    <col min="1" max="1" width="45.6640625" customWidth="1"/>
    <col min="2" max="2" width="12.109375" customWidth="1"/>
    <col min="3" max="3" width="17.77734375" customWidth="1"/>
    <col min="4" max="4" width="17.109375" customWidth="1"/>
    <col min="5" max="5" width="16.5546875" customWidth="1"/>
    <col min="6" max="6" width="11.109375" bestFit="1" customWidth="1"/>
    <col min="7" max="7" width="10.5546875" bestFit="1" customWidth="1"/>
    <col min="8" max="8" width="10.21875" customWidth="1"/>
  </cols>
  <sheetData>
    <row r="1" spans="1:4">
      <c r="A1" s="1" t="s">
        <v>18</v>
      </c>
      <c r="C1" s="1"/>
    </row>
    <row r="2" spans="1:4">
      <c r="A2" s="1" t="s">
        <v>19</v>
      </c>
      <c r="C2" s="1"/>
    </row>
    <row r="3" spans="1:4">
      <c r="A3" s="1" t="s">
        <v>20</v>
      </c>
      <c r="C3" s="1"/>
    </row>
    <row r="4" spans="1:4">
      <c r="A4" s="1" t="s">
        <v>148</v>
      </c>
      <c r="C4" s="1"/>
    </row>
    <row r="5" spans="1:4">
      <c r="A5" s="1" t="s">
        <v>21</v>
      </c>
      <c r="C5" s="1"/>
    </row>
    <row r="6" spans="1:4">
      <c r="A6" s="1" t="s">
        <v>22</v>
      </c>
      <c r="C6" s="1"/>
    </row>
    <row r="7" spans="1:4">
      <c r="A7" s="2"/>
    </row>
    <row r="8" spans="1:4">
      <c r="A8" s="2"/>
    </row>
    <row r="9" spans="1:4">
      <c r="A9" s="1" t="s">
        <v>0</v>
      </c>
    </row>
    <row r="10" spans="1:4">
      <c r="A10" s="1"/>
    </row>
    <row r="11" spans="1:4">
      <c r="A11" s="3" t="s">
        <v>1</v>
      </c>
      <c r="B11" s="3" t="s">
        <v>2</v>
      </c>
      <c r="C11" s="3" t="s">
        <v>3</v>
      </c>
      <c r="D11" s="3" t="s">
        <v>4</v>
      </c>
    </row>
    <row r="12" spans="1:4">
      <c r="A12" s="36"/>
      <c r="B12" s="36"/>
      <c r="C12" s="36"/>
      <c r="D12" s="36"/>
    </row>
    <row r="13" spans="1:4" ht="4.5" customHeight="1">
      <c r="A13" s="36"/>
      <c r="B13" s="36"/>
      <c r="C13" s="36"/>
      <c r="D13" s="36"/>
    </row>
    <row r="14" spans="1:4" ht="19.5" customHeight="1">
      <c r="A14" s="36" t="s">
        <v>5</v>
      </c>
      <c r="B14" s="37"/>
      <c r="C14" s="36" t="s">
        <v>6</v>
      </c>
      <c r="D14" s="38" t="s">
        <v>7</v>
      </c>
    </row>
    <row r="15" spans="1:4" hidden="1">
      <c r="A15" s="36"/>
      <c r="B15" s="37"/>
      <c r="C15" s="36"/>
      <c r="D15" s="38"/>
    </row>
    <row r="17" spans="1:4">
      <c r="A17" t="s">
        <v>8</v>
      </c>
      <c r="B17" s="5">
        <v>14930</v>
      </c>
      <c r="C17" s="5"/>
      <c r="D17" s="5">
        <v>7500</v>
      </c>
    </row>
    <row r="18" spans="1:4">
      <c r="A18" t="s">
        <v>9</v>
      </c>
      <c r="B18" s="5">
        <v>17100</v>
      </c>
      <c r="C18" s="5"/>
      <c r="D18" s="5">
        <v>8500</v>
      </c>
    </row>
    <row r="19" spans="1:4">
      <c r="A19" t="s">
        <v>10</v>
      </c>
      <c r="B19" s="5">
        <v>20500</v>
      </c>
      <c r="C19" s="5"/>
      <c r="D19" s="5">
        <v>10200</v>
      </c>
    </row>
    <row r="20" spans="1:4">
      <c r="A20" t="s">
        <v>11</v>
      </c>
      <c r="B20" s="5">
        <v>25185</v>
      </c>
      <c r="C20" s="5">
        <v>15100</v>
      </c>
      <c r="D20" s="5">
        <v>12500</v>
      </c>
    </row>
    <row r="21" spans="1:4">
      <c r="A21" t="s">
        <v>12</v>
      </c>
      <c r="B21" s="5">
        <v>9130</v>
      </c>
      <c r="C21" s="5"/>
      <c r="D21" s="5">
        <v>4500</v>
      </c>
    </row>
    <row r="22" spans="1:4">
      <c r="A22" t="s">
        <v>13</v>
      </c>
      <c r="B22" s="5">
        <v>12985</v>
      </c>
      <c r="C22" s="5"/>
      <c r="D22" s="5">
        <v>6500</v>
      </c>
    </row>
    <row r="23" spans="1:4">
      <c r="A23" t="s">
        <v>14</v>
      </c>
      <c r="B23" s="5">
        <v>15710</v>
      </c>
      <c r="C23" s="5"/>
      <c r="D23" s="5">
        <v>7800</v>
      </c>
    </row>
    <row r="24" spans="1:4">
      <c r="A24" t="s">
        <v>15</v>
      </c>
      <c r="B24" s="5">
        <v>18630</v>
      </c>
      <c r="C24" s="5"/>
      <c r="D24" s="5">
        <v>9300</v>
      </c>
    </row>
    <row r="25" spans="1:4">
      <c r="A25" t="s">
        <v>16</v>
      </c>
      <c r="B25" s="5">
        <v>23450</v>
      </c>
      <c r="C25" s="5"/>
      <c r="D25" s="5">
        <v>11700</v>
      </c>
    </row>
    <row r="26" spans="1:4">
      <c r="A26" t="s">
        <v>17</v>
      </c>
      <c r="B26" s="5">
        <v>26655</v>
      </c>
      <c r="C26" s="5"/>
      <c r="D26" s="5">
        <v>13300</v>
      </c>
    </row>
    <row r="27" spans="1:4">
      <c r="B27" s="5"/>
      <c r="C27" s="5"/>
      <c r="D27" s="5"/>
    </row>
    <row r="28" spans="1:4">
      <c r="A28" s="7" t="s">
        <v>23</v>
      </c>
      <c r="B28" s="5"/>
      <c r="C28" s="5"/>
      <c r="D28" s="5"/>
    </row>
    <row r="29" spans="1:4">
      <c r="B29" s="5"/>
      <c r="C29" s="12" t="s">
        <v>6</v>
      </c>
      <c r="D29" s="12" t="s">
        <v>7</v>
      </c>
    </row>
    <row r="30" spans="1:4">
      <c r="A30" t="s">
        <v>24</v>
      </c>
      <c r="B30" s="5">
        <v>19260</v>
      </c>
      <c r="C30" s="5"/>
      <c r="D30" s="5">
        <v>9600</v>
      </c>
    </row>
    <row r="31" spans="1:4">
      <c r="A31" t="s">
        <v>25</v>
      </c>
      <c r="B31" s="5">
        <v>22910</v>
      </c>
      <c r="C31" s="5">
        <v>13700</v>
      </c>
      <c r="D31" s="5">
        <v>11400</v>
      </c>
    </row>
    <row r="32" spans="1:4">
      <c r="A32" t="s">
        <v>26</v>
      </c>
      <c r="B32" s="5">
        <v>27205</v>
      </c>
      <c r="C32" s="5"/>
      <c r="D32" s="5">
        <v>13600</v>
      </c>
    </row>
    <row r="33" spans="1:6">
      <c r="A33" t="s">
        <v>27</v>
      </c>
      <c r="B33" s="5">
        <v>30760</v>
      </c>
      <c r="C33" s="5">
        <v>18500</v>
      </c>
      <c r="D33" s="5">
        <v>15300</v>
      </c>
    </row>
    <row r="34" spans="1:6">
      <c r="B34" s="5"/>
      <c r="C34" s="5"/>
      <c r="D34" s="5"/>
    </row>
    <row r="35" spans="1:6">
      <c r="A35" s="7" t="s">
        <v>28</v>
      </c>
      <c r="B35" s="5"/>
      <c r="C35" s="12" t="s">
        <v>29</v>
      </c>
      <c r="D35" s="12" t="s">
        <v>30</v>
      </c>
    </row>
    <row r="36" spans="1:6">
      <c r="B36" s="5"/>
      <c r="C36" s="5"/>
      <c r="D36" s="5"/>
    </row>
    <row r="37" spans="1:6">
      <c r="A37" t="s">
        <v>31</v>
      </c>
      <c r="B37" s="5">
        <v>9525</v>
      </c>
      <c r="C37" s="5">
        <f>B37*0.82</f>
        <v>7810.4999999999991</v>
      </c>
      <c r="D37" s="5">
        <v>6450</v>
      </c>
      <c r="F37" s="8">
        <f>B37*0.8*0.85</f>
        <v>6477</v>
      </c>
    </row>
    <row r="38" spans="1:6">
      <c r="A38" t="s">
        <v>32</v>
      </c>
      <c r="B38" s="5">
        <v>12995</v>
      </c>
      <c r="C38" s="5">
        <f t="shared" ref="C38:C39" si="0">B38*0.82</f>
        <v>10655.9</v>
      </c>
      <c r="D38" s="5">
        <v>8800</v>
      </c>
      <c r="F38" s="8">
        <f t="shared" ref="F38:F39" si="1">B38*0.8*0.85</f>
        <v>8836.6</v>
      </c>
    </row>
    <row r="39" spans="1:6">
      <c r="A39" t="s">
        <v>33</v>
      </c>
      <c r="B39" s="5">
        <v>14195</v>
      </c>
      <c r="C39" s="5">
        <f t="shared" si="0"/>
        <v>11639.9</v>
      </c>
      <c r="D39" s="5">
        <v>9650</v>
      </c>
      <c r="F39" s="8">
        <f t="shared" si="1"/>
        <v>9652.6</v>
      </c>
    </row>
    <row r="40" spans="1:6">
      <c r="B40" s="5"/>
      <c r="C40" s="5"/>
      <c r="D40" s="5"/>
    </row>
    <row r="41" spans="1:6">
      <c r="A41" s="7" t="s">
        <v>5</v>
      </c>
      <c r="B41" s="5"/>
      <c r="C41" s="12" t="s">
        <v>29</v>
      </c>
      <c r="D41" s="12" t="s">
        <v>30</v>
      </c>
    </row>
    <row r="42" spans="1:6">
      <c r="B42" s="5"/>
      <c r="C42" s="5"/>
      <c r="D42" s="5"/>
    </row>
    <row r="43" spans="1:6">
      <c r="A43" t="s">
        <v>34</v>
      </c>
      <c r="B43" s="5">
        <v>16425</v>
      </c>
      <c r="C43" s="5">
        <f>B43*0.82</f>
        <v>13468.5</v>
      </c>
      <c r="D43" s="5">
        <v>11200</v>
      </c>
      <c r="F43" s="8">
        <f>B43*0.8*0.85</f>
        <v>11169</v>
      </c>
    </row>
    <row r="44" spans="1:6">
      <c r="A44" t="s">
        <v>35</v>
      </c>
      <c r="B44" s="5">
        <v>18930</v>
      </c>
      <c r="C44" s="5">
        <f t="shared" ref="C44:C53" si="2">B44*0.82</f>
        <v>15522.599999999999</v>
      </c>
      <c r="D44" s="5">
        <v>12900</v>
      </c>
      <c r="F44" s="8">
        <f t="shared" ref="F44:F53" si="3">B44*0.8*0.85</f>
        <v>12872.4</v>
      </c>
    </row>
    <row r="45" spans="1:6">
      <c r="A45" t="s">
        <v>36</v>
      </c>
      <c r="B45" s="5">
        <v>22345</v>
      </c>
      <c r="C45" s="5">
        <f t="shared" si="2"/>
        <v>18322.899999999998</v>
      </c>
      <c r="D45" s="5">
        <v>15200</v>
      </c>
      <c r="F45" s="8">
        <f t="shared" si="3"/>
        <v>15194.6</v>
      </c>
    </row>
    <row r="46" spans="1:6">
      <c r="A46" t="s">
        <v>37</v>
      </c>
      <c r="B46" s="5">
        <v>27725</v>
      </c>
      <c r="C46" s="5">
        <f t="shared" si="2"/>
        <v>22734.5</v>
      </c>
      <c r="D46" s="5">
        <v>18850</v>
      </c>
      <c r="F46" s="8">
        <f t="shared" si="3"/>
        <v>18853</v>
      </c>
    </row>
    <row r="47" spans="1:6">
      <c r="A47" t="s">
        <v>38</v>
      </c>
      <c r="B47" s="5">
        <v>31650</v>
      </c>
      <c r="C47" s="5">
        <f t="shared" si="2"/>
        <v>25953</v>
      </c>
      <c r="D47" s="5">
        <v>21500</v>
      </c>
      <c r="F47" s="8">
        <f t="shared" si="3"/>
        <v>21522</v>
      </c>
    </row>
    <row r="48" spans="1:6">
      <c r="A48" t="s">
        <v>39</v>
      </c>
      <c r="B48" s="5">
        <v>10605</v>
      </c>
      <c r="C48" s="5">
        <f t="shared" si="2"/>
        <v>8696.1</v>
      </c>
      <c r="D48" s="5">
        <v>7200</v>
      </c>
      <c r="F48" s="8">
        <f t="shared" si="3"/>
        <v>7211.4</v>
      </c>
    </row>
    <row r="49" spans="1:6">
      <c r="A49" t="s">
        <v>40</v>
      </c>
      <c r="B49" s="5">
        <v>15045</v>
      </c>
      <c r="C49" s="5">
        <f t="shared" si="2"/>
        <v>12336.9</v>
      </c>
      <c r="D49" s="5">
        <v>10200</v>
      </c>
      <c r="F49" s="8">
        <f t="shared" si="3"/>
        <v>10230.6</v>
      </c>
    </row>
    <row r="50" spans="1:6">
      <c r="A50" t="s">
        <v>41</v>
      </c>
      <c r="B50" s="5">
        <v>17590</v>
      </c>
      <c r="C50" s="5">
        <f t="shared" si="2"/>
        <v>14423.8</v>
      </c>
      <c r="D50" s="5">
        <v>12000</v>
      </c>
      <c r="F50" s="8">
        <f t="shared" si="3"/>
        <v>11961.199999999999</v>
      </c>
    </row>
    <row r="51" spans="1:6">
      <c r="A51" t="s">
        <v>42</v>
      </c>
      <c r="B51" s="5">
        <v>20370</v>
      </c>
      <c r="C51" s="5">
        <f t="shared" si="2"/>
        <v>16703.399999999998</v>
      </c>
      <c r="D51" s="5">
        <v>13900</v>
      </c>
      <c r="F51" s="8">
        <f t="shared" si="3"/>
        <v>13851.6</v>
      </c>
    </row>
    <row r="52" spans="1:6">
      <c r="A52" t="s">
        <v>43</v>
      </c>
      <c r="B52" s="5">
        <v>26655</v>
      </c>
      <c r="C52" s="5">
        <f t="shared" si="2"/>
        <v>21857.1</v>
      </c>
      <c r="D52" s="5">
        <v>18100</v>
      </c>
      <c r="F52" s="8">
        <f t="shared" si="3"/>
        <v>18125.399999999998</v>
      </c>
    </row>
    <row r="53" spans="1:6">
      <c r="A53" t="s">
        <v>44</v>
      </c>
      <c r="B53" s="5">
        <v>30345</v>
      </c>
      <c r="C53" s="5">
        <f t="shared" si="2"/>
        <v>24882.899999999998</v>
      </c>
      <c r="D53" s="5">
        <v>20600</v>
      </c>
      <c r="F53" s="8">
        <f t="shared" si="3"/>
        <v>20634.599999999999</v>
      </c>
    </row>
    <row r="54" spans="1:6">
      <c r="B54" s="5"/>
      <c r="C54" s="5"/>
      <c r="D54" s="5"/>
    </row>
    <row r="55" spans="1:6">
      <c r="A55" s="7" t="s">
        <v>1</v>
      </c>
      <c r="B55" s="12" t="s">
        <v>2</v>
      </c>
      <c r="C55" s="12" t="s">
        <v>3</v>
      </c>
      <c r="D55" s="12" t="s">
        <v>4</v>
      </c>
    </row>
    <row r="56" spans="1:6">
      <c r="B56" s="5"/>
      <c r="C56" s="5"/>
      <c r="D56" s="5"/>
    </row>
    <row r="57" spans="1:6">
      <c r="A57" s="7" t="s">
        <v>45</v>
      </c>
      <c r="B57" s="5"/>
      <c r="C57" s="12" t="s">
        <v>29</v>
      </c>
      <c r="D57" s="12" t="s">
        <v>30</v>
      </c>
    </row>
    <row r="58" spans="1:6">
      <c r="B58" s="5"/>
      <c r="C58" s="5"/>
      <c r="D58" s="5"/>
    </row>
    <row r="59" spans="1:6">
      <c r="A59" t="s">
        <v>46</v>
      </c>
      <c r="B59" s="5">
        <v>27995</v>
      </c>
      <c r="C59" s="5"/>
      <c r="D59" s="5">
        <v>19000</v>
      </c>
      <c r="F59" s="8">
        <f t="shared" ref="F59:F62" si="4">B59*0.8*0.85</f>
        <v>19036.599999999999</v>
      </c>
    </row>
    <row r="60" spans="1:6">
      <c r="A60" t="s">
        <v>47</v>
      </c>
      <c r="B60" s="5">
        <v>29295</v>
      </c>
      <c r="C60" s="5">
        <f>B60*0.82</f>
        <v>24021.899999999998</v>
      </c>
      <c r="D60" s="5">
        <v>20800</v>
      </c>
      <c r="F60" s="8">
        <f t="shared" si="4"/>
        <v>19920.599999999999</v>
      </c>
    </row>
    <row r="61" spans="1:6">
      <c r="A61" t="s">
        <v>48</v>
      </c>
      <c r="B61" s="5">
        <v>40030</v>
      </c>
      <c r="C61" s="5">
        <f t="shared" ref="C61:C62" si="5">B61*0.82</f>
        <v>32824.6</v>
      </c>
      <c r="D61" s="5">
        <v>27200</v>
      </c>
      <c r="F61" s="8">
        <f t="shared" si="4"/>
        <v>27220.399999999998</v>
      </c>
    </row>
    <row r="62" spans="1:6">
      <c r="A62" t="s">
        <v>49</v>
      </c>
      <c r="B62" s="5">
        <v>44420</v>
      </c>
      <c r="C62" s="5">
        <f t="shared" si="5"/>
        <v>36424.400000000001</v>
      </c>
      <c r="D62" s="5">
        <v>30200</v>
      </c>
      <c r="F62" s="8">
        <f t="shared" si="4"/>
        <v>30205.599999999999</v>
      </c>
    </row>
    <row r="63" spans="1:6">
      <c r="B63" s="5"/>
      <c r="C63" s="5"/>
      <c r="D63" s="5"/>
    </row>
    <row r="64" spans="1:6">
      <c r="B64" s="5"/>
      <c r="C64" s="5"/>
      <c r="D64" s="5"/>
    </row>
    <row r="65" spans="1:4">
      <c r="A65" s="7" t="s">
        <v>50</v>
      </c>
      <c r="B65" s="5"/>
      <c r="C65" s="12" t="s">
        <v>29</v>
      </c>
      <c r="D65" s="12"/>
    </row>
    <row r="66" spans="1:4">
      <c r="B66" s="5"/>
      <c r="C66" s="5"/>
      <c r="D66" s="5"/>
    </row>
    <row r="67" spans="1:4">
      <c r="A67" t="s">
        <v>51</v>
      </c>
      <c r="B67" s="5">
        <v>23995</v>
      </c>
      <c r="C67" s="5">
        <f>B67*0.82</f>
        <v>19675.899999999998</v>
      </c>
      <c r="D67" s="5"/>
    </row>
    <row r="68" spans="1:4">
      <c r="A68" t="s">
        <v>52</v>
      </c>
      <c r="B68" s="5">
        <v>26495</v>
      </c>
      <c r="C68" s="5">
        <f>B68*0.82</f>
        <v>21725.899999999998</v>
      </c>
      <c r="D68" s="5"/>
    </row>
    <row r="69" spans="1:4">
      <c r="B69" s="5"/>
      <c r="C69" s="5"/>
      <c r="D69" s="5"/>
    </row>
    <row r="70" spans="1:4">
      <c r="B70" s="5"/>
      <c r="C70" s="5"/>
      <c r="D70" s="5"/>
    </row>
    <row r="71" spans="1:4">
      <c r="A71" s="7" t="s">
        <v>53</v>
      </c>
      <c r="B71" s="5"/>
      <c r="C71" s="12" t="s">
        <v>54</v>
      </c>
      <c r="D71" s="12" t="s">
        <v>7</v>
      </c>
    </row>
    <row r="72" spans="1:4">
      <c r="B72" s="5"/>
      <c r="C72" s="5"/>
      <c r="D72" s="5"/>
    </row>
    <row r="73" spans="1:4">
      <c r="B73" s="5"/>
      <c r="C73" s="5"/>
      <c r="D73" s="5"/>
    </row>
    <row r="74" spans="1:4">
      <c r="A74" t="s">
        <v>55</v>
      </c>
      <c r="B74" s="5">
        <v>22820</v>
      </c>
      <c r="C74" s="5">
        <v>14800</v>
      </c>
      <c r="D74" s="5">
        <v>11400</v>
      </c>
    </row>
    <row r="75" spans="1:4">
      <c r="A75" t="s">
        <v>56</v>
      </c>
      <c r="B75" s="5">
        <v>27055</v>
      </c>
      <c r="C75" s="5">
        <v>17600</v>
      </c>
      <c r="D75" s="5">
        <v>13500</v>
      </c>
    </row>
    <row r="76" spans="1:4">
      <c r="A76" t="s">
        <v>57</v>
      </c>
      <c r="B76" s="5">
        <v>35255</v>
      </c>
      <c r="C76" s="5">
        <v>22900</v>
      </c>
      <c r="D76" s="5">
        <v>17600</v>
      </c>
    </row>
    <row r="77" spans="1:4">
      <c r="A77" t="s">
        <v>58</v>
      </c>
      <c r="B77" s="5">
        <v>44345</v>
      </c>
      <c r="C77" s="5"/>
      <c r="D77" s="5">
        <v>22200</v>
      </c>
    </row>
    <row r="78" spans="1:4">
      <c r="A78" t="s">
        <v>59</v>
      </c>
      <c r="B78" s="5">
        <v>49220</v>
      </c>
      <c r="C78" s="5"/>
      <c r="D78" s="5">
        <v>24600</v>
      </c>
    </row>
    <row r="79" spans="1:4">
      <c r="B79" s="5"/>
      <c r="C79" s="5"/>
      <c r="D79" s="5"/>
    </row>
    <row r="80" spans="1:4">
      <c r="B80" s="5"/>
      <c r="C80" s="5"/>
      <c r="D80" s="5"/>
    </row>
    <row r="81" spans="1:6">
      <c r="A81" s="7" t="s">
        <v>60</v>
      </c>
      <c r="B81" s="5"/>
      <c r="C81" s="12" t="s">
        <v>29</v>
      </c>
      <c r="D81" s="12" t="s">
        <v>147</v>
      </c>
    </row>
    <row r="82" spans="1:6">
      <c r="B82" s="5"/>
      <c r="C82" s="5"/>
      <c r="D82" s="5"/>
    </row>
    <row r="83" spans="1:6">
      <c r="B83" s="5"/>
      <c r="C83" s="5"/>
      <c r="D83" s="5"/>
    </row>
    <row r="84" spans="1:6">
      <c r="A84" t="s">
        <v>61</v>
      </c>
      <c r="B84" s="5">
        <v>23505</v>
      </c>
      <c r="C84" s="5">
        <f>B84*0.82</f>
        <v>19274.099999999999</v>
      </c>
      <c r="D84" s="5">
        <v>15000</v>
      </c>
      <c r="F84" s="8">
        <f>B84*0.8*0.8</f>
        <v>15043.2</v>
      </c>
    </row>
    <row r="85" spans="1:6">
      <c r="A85" t="s">
        <v>62</v>
      </c>
      <c r="B85" s="5">
        <v>27870</v>
      </c>
      <c r="C85" s="5">
        <f t="shared" ref="C85:C88" si="6">B85*0.82</f>
        <v>22853.399999999998</v>
      </c>
      <c r="D85" s="5">
        <v>17800</v>
      </c>
      <c r="F85" s="8">
        <f t="shared" ref="F85:F88" si="7">B85*0.8*0.8</f>
        <v>17836.8</v>
      </c>
    </row>
    <row r="86" spans="1:6">
      <c r="A86" t="s">
        <v>63</v>
      </c>
      <c r="B86" s="5">
        <v>36315</v>
      </c>
      <c r="C86" s="5">
        <f t="shared" si="6"/>
        <v>29778.3</v>
      </c>
      <c r="D86" s="5">
        <v>23200</v>
      </c>
      <c r="F86" s="8">
        <f t="shared" si="7"/>
        <v>23241.600000000002</v>
      </c>
    </row>
    <row r="87" spans="1:6">
      <c r="A87" t="s">
        <v>64</v>
      </c>
      <c r="B87" s="5">
        <v>45675</v>
      </c>
      <c r="C87" s="5">
        <f t="shared" si="6"/>
        <v>37453.5</v>
      </c>
      <c r="D87" s="5">
        <v>29200</v>
      </c>
      <c r="F87" s="8">
        <f t="shared" si="7"/>
        <v>29232</v>
      </c>
    </row>
    <row r="88" spans="1:6">
      <c r="A88" t="s">
        <v>65</v>
      </c>
      <c r="B88" s="5">
        <v>50700</v>
      </c>
      <c r="C88" s="5">
        <f t="shared" si="6"/>
        <v>41574</v>
      </c>
      <c r="D88" s="5">
        <v>32450</v>
      </c>
      <c r="F88" s="8">
        <f t="shared" si="7"/>
        <v>32448</v>
      </c>
    </row>
    <row r="89" spans="1:6">
      <c r="B89" s="5"/>
      <c r="C89" s="5"/>
      <c r="D89" s="5"/>
    </row>
    <row r="90" spans="1:6">
      <c r="B90" s="5"/>
      <c r="C90" s="5"/>
      <c r="D90" s="5"/>
    </row>
    <row r="91" spans="1:6">
      <c r="A91" s="7" t="s">
        <v>67</v>
      </c>
      <c r="B91" s="5"/>
      <c r="C91" s="12" t="s">
        <v>54</v>
      </c>
      <c r="D91" s="12" t="s">
        <v>7</v>
      </c>
    </row>
    <row r="92" spans="1:6">
      <c r="B92" s="5"/>
      <c r="C92" s="5"/>
      <c r="D92" s="5"/>
    </row>
    <row r="93" spans="1:6">
      <c r="A93" t="s">
        <v>68</v>
      </c>
      <c r="B93" s="5">
        <v>31785</v>
      </c>
      <c r="C93" s="5">
        <v>20600</v>
      </c>
      <c r="D93" s="5">
        <v>15900</v>
      </c>
    </row>
    <row r="94" spans="1:6">
      <c r="A94" t="s">
        <v>69</v>
      </c>
      <c r="B94" s="5">
        <v>35945</v>
      </c>
      <c r="C94" s="5">
        <v>23400</v>
      </c>
      <c r="D94" s="5">
        <v>18000</v>
      </c>
    </row>
    <row r="95" spans="1:6">
      <c r="A95" t="s">
        <v>70</v>
      </c>
      <c r="B95" s="5">
        <v>46465</v>
      </c>
      <c r="C95" s="5"/>
      <c r="D95" s="5">
        <v>23200</v>
      </c>
    </row>
    <row r="96" spans="1:6">
      <c r="A96" t="s">
        <v>71</v>
      </c>
      <c r="B96" s="5">
        <v>53380</v>
      </c>
      <c r="C96" s="5">
        <v>34700</v>
      </c>
      <c r="D96" s="5">
        <v>26700</v>
      </c>
    </row>
    <row r="97" spans="1:6">
      <c r="B97" s="5"/>
      <c r="C97" s="5"/>
      <c r="D97" s="5"/>
    </row>
    <row r="98" spans="1:6">
      <c r="B98" s="5"/>
      <c r="C98" s="5"/>
      <c r="D98" s="5"/>
    </row>
    <row r="99" spans="1:6">
      <c r="A99" s="7" t="s">
        <v>72</v>
      </c>
      <c r="B99" s="5"/>
      <c r="C99" s="12" t="s">
        <v>29</v>
      </c>
      <c r="D99" s="12" t="s">
        <v>147</v>
      </c>
    </row>
    <row r="100" spans="1:6">
      <c r="B100" s="5"/>
      <c r="C100" s="5"/>
      <c r="D100" s="5"/>
    </row>
    <row r="101" spans="1:6">
      <c r="A101" t="s">
        <v>73</v>
      </c>
      <c r="B101" s="5">
        <v>32740</v>
      </c>
      <c r="C101" s="5">
        <f>B101*0.82</f>
        <v>26846.799999999999</v>
      </c>
      <c r="D101" s="5">
        <v>20950</v>
      </c>
      <c r="F101" s="8">
        <f t="shared" ref="F101:F104" si="8">B101*0.8*0.8</f>
        <v>20953.600000000002</v>
      </c>
    </row>
    <row r="102" spans="1:6">
      <c r="A102" t="s">
        <v>74</v>
      </c>
      <c r="B102" s="5">
        <v>37025</v>
      </c>
      <c r="C102" s="5">
        <f t="shared" ref="C102:C104" si="9">B102*0.82</f>
        <v>30360.5</v>
      </c>
      <c r="D102" s="5">
        <v>23700</v>
      </c>
      <c r="F102" s="8">
        <f t="shared" si="8"/>
        <v>23696</v>
      </c>
    </row>
    <row r="103" spans="1:6">
      <c r="A103" t="s">
        <v>75</v>
      </c>
      <c r="B103" s="5">
        <v>47860</v>
      </c>
      <c r="C103" s="5">
        <f t="shared" si="9"/>
        <v>39245.199999999997</v>
      </c>
      <c r="D103" s="5">
        <v>30600</v>
      </c>
      <c r="F103" s="8">
        <f t="shared" si="8"/>
        <v>30630.400000000001</v>
      </c>
    </row>
    <row r="104" spans="1:6">
      <c r="A104" t="s">
        <v>76</v>
      </c>
      <c r="B104" s="5">
        <v>54980</v>
      </c>
      <c r="C104" s="5">
        <f t="shared" si="9"/>
        <v>45083.6</v>
      </c>
      <c r="D104" s="5">
        <v>35200</v>
      </c>
      <c r="F104" s="8">
        <f t="shared" si="8"/>
        <v>35187.200000000004</v>
      </c>
    </row>
    <row r="105" spans="1:6">
      <c r="B105" s="5"/>
      <c r="C105" s="5"/>
      <c r="D105" s="5"/>
    </row>
    <row r="106" spans="1:6">
      <c r="B106" s="5"/>
      <c r="C106" s="5"/>
      <c r="D106" s="5"/>
    </row>
    <row r="107" spans="1:6">
      <c r="A107" s="7" t="s">
        <v>1</v>
      </c>
      <c r="B107" s="12" t="s">
        <v>2</v>
      </c>
      <c r="C107" s="12" t="s">
        <v>3</v>
      </c>
      <c r="D107" s="12" t="s">
        <v>4</v>
      </c>
    </row>
    <row r="108" spans="1:6">
      <c r="A108" s="7"/>
      <c r="B108" s="12"/>
      <c r="C108" s="12"/>
      <c r="D108" s="12"/>
    </row>
    <row r="109" spans="1:6">
      <c r="A109" s="7" t="s">
        <v>77</v>
      </c>
      <c r="B109" s="5"/>
      <c r="C109" s="12" t="s">
        <v>54</v>
      </c>
      <c r="D109" s="12" t="s">
        <v>7</v>
      </c>
    </row>
    <row r="110" spans="1:6">
      <c r="B110" s="5"/>
      <c r="C110" s="5"/>
      <c r="D110" s="5"/>
    </row>
    <row r="111" spans="1:6">
      <c r="A111" t="s">
        <v>78</v>
      </c>
      <c r="B111" s="5">
        <v>37435</v>
      </c>
      <c r="C111" s="5">
        <v>24300</v>
      </c>
      <c r="D111" s="5">
        <v>18700</v>
      </c>
    </row>
    <row r="112" spans="1:6">
      <c r="A112" t="s">
        <v>79</v>
      </c>
      <c r="B112" s="5">
        <v>41815</v>
      </c>
      <c r="C112" s="5">
        <v>27200</v>
      </c>
      <c r="D112" s="5">
        <v>20900</v>
      </c>
    </row>
    <row r="113" spans="1:6">
      <c r="A113" t="s">
        <v>80</v>
      </c>
      <c r="B113" s="5">
        <v>51200</v>
      </c>
      <c r="C113" s="5">
        <v>33300</v>
      </c>
      <c r="D113" s="5">
        <v>25600</v>
      </c>
    </row>
    <row r="114" spans="1:6">
      <c r="A114" t="s">
        <v>81</v>
      </c>
      <c r="B114" s="5">
        <v>58515</v>
      </c>
      <c r="C114" s="5">
        <v>38000</v>
      </c>
      <c r="D114" s="5">
        <v>29200</v>
      </c>
    </row>
    <row r="115" spans="1:6">
      <c r="A115" t="s">
        <v>82</v>
      </c>
      <c r="B115" s="5">
        <v>69995</v>
      </c>
      <c r="C115" s="5"/>
      <c r="D115" s="5">
        <v>35000</v>
      </c>
    </row>
    <row r="116" spans="1:6">
      <c r="B116" s="5"/>
      <c r="C116" s="5"/>
      <c r="D116" s="5"/>
    </row>
    <row r="117" spans="1:6">
      <c r="B117" s="5"/>
      <c r="C117" s="5"/>
      <c r="D117" s="5"/>
    </row>
    <row r="118" spans="1:6">
      <c r="A118" s="7" t="s">
        <v>140</v>
      </c>
      <c r="B118" s="5"/>
      <c r="C118" s="12" t="s">
        <v>29</v>
      </c>
      <c r="D118" s="12" t="s">
        <v>147</v>
      </c>
    </row>
    <row r="119" spans="1:6">
      <c r="B119" s="5"/>
      <c r="C119" s="5"/>
      <c r="D119" s="5"/>
    </row>
    <row r="120" spans="1:6">
      <c r="A120" t="s">
        <v>141</v>
      </c>
      <c r="B120" s="5">
        <v>38385</v>
      </c>
      <c r="C120" s="5">
        <f>B120*0.82</f>
        <v>31475.699999999997</v>
      </c>
      <c r="D120" s="5">
        <v>24600</v>
      </c>
      <c r="F120" s="8">
        <f t="shared" ref="F120:F124" si="10">B120*0.8*0.8</f>
        <v>24566.400000000001</v>
      </c>
    </row>
    <row r="121" spans="1:6">
      <c r="A121" t="s">
        <v>142</v>
      </c>
      <c r="B121" s="5">
        <v>42765</v>
      </c>
      <c r="C121" s="5">
        <f t="shared" ref="C121:C124" si="11">B121*0.82</f>
        <v>35067.299999999996</v>
      </c>
      <c r="D121" s="5">
        <v>27400</v>
      </c>
      <c r="F121" s="8">
        <f t="shared" si="10"/>
        <v>27369.600000000002</v>
      </c>
    </row>
    <row r="122" spans="1:6">
      <c r="A122" t="s">
        <v>143</v>
      </c>
      <c r="B122" s="5">
        <v>52150</v>
      </c>
      <c r="C122" s="5">
        <f t="shared" si="11"/>
        <v>42763</v>
      </c>
      <c r="D122" s="5">
        <v>33400</v>
      </c>
      <c r="F122" s="8">
        <f t="shared" si="10"/>
        <v>33376</v>
      </c>
    </row>
    <row r="123" spans="1:6">
      <c r="A123" t="s">
        <v>144</v>
      </c>
      <c r="B123" s="5">
        <v>60995</v>
      </c>
      <c r="C123" s="5">
        <f t="shared" si="11"/>
        <v>50015.899999999994</v>
      </c>
      <c r="D123" s="5">
        <v>39000</v>
      </c>
      <c r="F123" s="8">
        <f t="shared" si="10"/>
        <v>39036.800000000003</v>
      </c>
    </row>
    <row r="124" spans="1:6">
      <c r="A124" t="s">
        <v>145</v>
      </c>
      <c r="B124" s="5">
        <v>70945</v>
      </c>
      <c r="C124" s="5">
        <f t="shared" si="11"/>
        <v>58174.899999999994</v>
      </c>
      <c r="D124" s="5">
        <v>45400</v>
      </c>
      <c r="F124" s="8">
        <f t="shared" si="10"/>
        <v>45404.800000000003</v>
      </c>
    </row>
    <row r="125" spans="1:6">
      <c r="B125" s="5"/>
      <c r="C125" s="5"/>
      <c r="D125" s="5"/>
    </row>
    <row r="126" spans="1:6">
      <c r="A126" s="7" t="s">
        <v>83</v>
      </c>
      <c r="B126" s="5" t="s">
        <v>84</v>
      </c>
      <c r="C126" s="12" t="s">
        <v>29</v>
      </c>
      <c r="D126" s="12" t="s">
        <v>66</v>
      </c>
    </row>
    <row r="127" spans="1:6">
      <c r="B127" s="5"/>
      <c r="C127" s="5"/>
      <c r="D127" s="5"/>
    </row>
    <row r="128" spans="1:6">
      <c r="B128" s="5"/>
      <c r="C128" s="5"/>
      <c r="D128" s="5"/>
    </row>
    <row r="129" spans="1:6">
      <c r="A129" t="s">
        <v>91</v>
      </c>
      <c r="B129" s="5">
        <v>69995</v>
      </c>
      <c r="C129" s="5">
        <f>B129*0.82</f>
        <v>57395.899999999994</v>
      </c>
      <c r="D129" s="5">
        <v>42000</v>
      </c>
      <c r="F129" s="8">
        <f>B129*0.6</f>
        <v>41997</v>
      </c>
    </row>
    <row r="130" spans="1:6">
      <c r="A130" t="s">
        <v>136</v>
      </c>
      <c r="B130" s="5">
        <v>71065</v>
      </c>
      <c r="C130" s="5">
        <f t="shared" ref="C130:C146" si="12">B130*0.82</f>
        <v>58273.299999999996</v>
      </c>
      <c r="D130" s="5"/>
      <c r="F130" s="8">
        <f t="shared" ref="F130:F146" si="13">B130*0.6</f>
        <v>42639</v>
      </c>
    </row>
    <row r="131" spans="1:6">
      <c r="A131" t="s">
        <v>92</v>
      </c>
      <c r="B131" s="5">
        <v>97305</v>
      </c>
      <c r="C131" s="5">
        <f t="shared" si="12"/>
        <v>79790.099999999991</v>
      </c>
      <c r="D131" s="5">
        <v>58400</v>
      </c>
      <c r="F131" s="8">
        <f t="shared" si="13"/>
        <v>58383</v>
      </c>
    </row>
    <row r="132" spans="1:6">
      <c r="A132" t="s">
        <v>93</v>
      </c>
      <c r="B132" s="5">
        <v>102995</v>
      </c>
      <c r="C132" s="5">
        <f t="shared" si="12"/>
        <v>84455.9</v>
      </c>
      <c r="D132" s="5">
        <v>61800</v>
      </c>
      <c r="F132" s="8">
        <f t="shared" si="13"/>
        <v>61797</v>
      </c>
    </row>
    <row r="133" spans="1:6">
      <c r="A133" t="s">
        <v>94</v>
      </c>
      <c r="B133" s="5">
        <v>156230</v>
      </c>
      <c r="C133" s="5">
        <f t="shared" si="12"/>
        <v>128108.59999999999</v>
      </c>
      <c r="D133" s="5">
        <v>93700</v>
      </c>
      <c r="F133" s="8">
        <f t="shared" si="13"/>
        <v>93738</v>
      </c>
    </row>
    <row r="134" spans="1:6">
      <c r="A134" t="s">
        <v>95</v>
      </c>
      <c r="B134" s="5">
        <v>154735</v>
      </c>
      <c r="C134" s="5">
        <f t="shared" si="12"/>
        <v>126882.7</v>
      </c>
      <c r="D134" s="5">
        <v>92800</v>
      </c>
      <c r="F134" s="8">
        <f t="shared" si="13"/>
        <v>92841</v>
      </c>
    </row>
    <row r="135" spans="1:6">
      <c r="A135" t="s">
        <v>86</v>
      </c>
      <c r="B135" s="5">
        <v>69890</v>
      </c>
      <c r="C135" s="5"/>
      <c r="D135" s="5">
        <v>42500</v>
      </c>
      <c r="F135" s="8">
        <f t="shared" si="13"/>
        <v>41934</v>
      </c>
    </row>
    <row r="136" spans="1:6">
      <c r="A136" t="s">
        <v>87</v>
      </c>
      <c r="B136" s="5">
        <v>113025</v>
      </c>
      <c r="C136" s="5">
        <f t="shared" si="12"/>
        <v>92680.5</v>
      </c>
      <c r="D136" s="5">
        <v>67800</v>
      </c>
      <c r="F136" s="8">
        <f>B136*0.6</f>
        <v>67815</v>
      </c>
    </row>
    <row r="137" spans="1:6">
      <c r="A137" t="s">
        <v>96</v>
      </c>
      <c r="B137" s="5">
        <v>70310</v>
      </c>
      <c r="C137" s="5"/>
      <c r="D137" s="5">
        <v>43000</v>
      </c>
      <c r="F137" s="8">
        <f t="shared" ref="F137:F143" si="14">B137*0.6</f>
        <v>42186</v>
      </c>
    </row>
    <row r="138" spans="1:6">
      <c r="A138" t="s">
        <v>97</v>
      </c>
      <c r="B138" s="5">
        <v>69970</v>
      </c>
      <c r="C138" s="5"/>
      <c r="D138" s="5">
        <v>42800</v>
      </c>
      <c r="F138" s="8">
        <f t="shared" si="14"/>
        <v>41982</v>
      </c>
    </row>
    <row r="139" spans="1:6">
      <c r="A139" t="s">
        <v>137</v>
      </c>
      <c r="B139" s="5">
        <v>72070</v>
      </c>
      <c r="C139" s="5">
        <f t="shared" si="12"/>
        <v>59097.399999999994</v>
      </c>
      <c r="D139" s="5">
        <v>43200</v>
      </c>
      <c r="F139" s="8">
        <f t="shared" si="14"/>
        <v>43242</v>
      </c>
    </row>
    <row r="140" spans="1:6">
      <c r="A140" t="s">
        <v>98</v>
      </c>
      <c r="B140" s="5">
        <v>100850</v>
      </c>
      <c r="C140" s="5">
        <f t="shared" si="12"/>
        <v>82697</v>
      </c>
      <c r="D140" s="5">
        <v>60500</v>
      </c>
      <c r="F140" s="8">
        <f t="shared" si="14"/>
        <v>60510</v>
      </c>
    </row>
    <row r="141" spans="1:6">
      <c r="A141" t="s">
        <v>99</v>
      </c>
      <c r="B141" s="5">
        <v>100850</v>
      </c>
      <c r="C141" s="5">
        <f t="shared" si="12"/>
        <v>82697</v>
      </c>
      <c r="D141" s="5">
        <v>60500</v>
      </c>
      <c r="F141" s="8">
        <f t="shared" si="14"/>
        <v>60510</v>
      </c>
    </row>
    <row r="142" spans="1:6">
      <c r="A142" t="s">
        <v>89</v>
      </c>
      <c r="B142" s="5">
        <v>111930</v>
      </c>
      <c r="C142" s="5">
        <f t="shared" si="12"/>
        <v>91782.599999999991</v>
      </c>
      <c r="D142" s="5">
        <v>67200</v>
      </c>
      <c r="F142" s="8">
        <f t="shared" si="14"/>
        <v>67158</v>
      </c>
    </row>
    <row r="143" spans="1:6">
      <c r="A143" t="s">
        <v>90</v>
      </c>
      <c r="B143" s="5">
        <v>155055</v>
      </c>
      <c r="C143" s="5">
        <f t="shared" si="12"/>
        <v>127145.09999999999</v>
      </c>
      <c r="D143" s="5">
        <v>93000</v>
      </c>
      <c r="F143" s="8">
        <f t="shared" si="14"/>
        <v>93033</v>
      </c>
    </row>
    <row r="144" spans="1:6">
      <c r="A144" t="s">
        <v>88</v>
      </c>
      <c r="B144" s="5">
        <v>58470</v>
      </c>
      <c r="C144" s="5"/>
      <c r="D144" s="5">
        <v>35000</v>
      </c>
      <c r="F144" s="8">
        <f t="shared" si="13"/>
        <v>35082</v>
      </c>
    </row>
    <row r="145" spans="1:6">
      <c r="A145" t="s">
        <v>138</v>
      </c>
      <c r="B145" s="5">
        <v>81530</v>
      </c>
      <c r="C145" s="5">
        <f t="shared" si="12"/>
        <v>66854.599999999991</v>
      </c>
      <c r="D145" s="5">
        <v>48900</v>
      </c>
      <c r="F145" s="8">
        <f t="shared" si="13"/>
        <v>48918</v>
      </c>
    </row>
    <row r="146" spans="1:6">
      <c r="A146" t="s">
        <v>139</v>
      </c>
      <c r="B146" s="5">
        <v>102315</v>
      </c>
      <c r="C146" s="5">
        <f t="shared" si="12"/>
        <v>83898.299999999988</v>
      </c>
      <c r="D146" s="6">
        <v>61400</v>
      </c>
      <c r="F146" s="8">
        <f t="shared" si="13"/>
        <v>61389</v>
      </c>
    </row>
    <row r="147" spans="1:6">
      <c r="A147" s="4"/>
      <c r="B147" s="5"/>
      <c r="C147" s="5"/>
      <c r="D147" s="5"/>
    </row>
    <row r="148" spans="1:6">
      <c r="A148" s="4"/>
      <c r="B148" s="5"/>
      <c r="C148" s="5"/>
      <c r="D148" s="5"/>
    </row>
    <row r="149" spans="1:6">
      <c r="A149" s="9" t="s">
        <v>100</v>
      </c>
      <c r="B149" s="5"/>
      <c r="C149" s="5"/>
      <c r="D149" s="5"/>
    </row>
    <row r="150" spans="1:6">
      <c r="A150" s="4"/>
      <c r="B150" s="5"/>
      <c r="C150" s="5"/>
      <c r="D150" s="5"/>
    </row>
    <row r="151" spans="1:6">
      <c r="A151" s="4"/>
      <c r="B151" s="5"/>
      <c r="C151" s="5"/>
      <c r="D151" s="5"/>
    </row>
    <row r="152" spans="1:6">
      <c r="A152" s="4" t="s">
        <v>102</v>
      </c>
      <c r="B152" s="5">
        <v>11995</v>
      </c>
      <c r="C152" s="5">
        <v>3800</v>
      </c>
      <c r="D152" s="5"/>
    </row>
    <row r="153" spans="1:6">
      <c r="A153" t="s">
        <v>103</v>
      </c>
      <c r="B153" s="5">
        <v>18995</v>
      </c>
      <c r="C153" s="5">
        <v>6000</v>
      </c>
      <c r="D153" s="5"/>
    </row>
    <row r="154" spans="1:6">
      <c r="A154" t="s">
        <v>101</v>
      </c>
      <c r="B154" s="5">
        <v>11595</v>
      </c>
      <c r="C154" s="5">
        <v>3500</v>
      </c>
      <c r="D154" s="5"/>
    </row>
    <row r="155" spans="1:6">
      <c r="B155" s="5"/>
      <c r="C155" s="5"/>
      <c r="D155" s="5"/>
    </row>
    <row r="156" spans="1:6">
      <c r="A156" s="4"/>
      <c r="B156" s="5"/>
      <c r="C156" s="5"/>
      <c r="D156" s="5"/>
    </row>
    <row r="157" spans="1:6">
      <c r="A157" s="4"/>
      <c r="B157" s="5"/>
      <c r="C157" s="5"/>
      <c r="D157" s="5"/>
    </row>
    <row r="158" spans="1:6">
      <c r="A158" s="9"/>
      <c r="B158" s="13"/>
      <c r="C158" s="13"/>
      <c r="D158" s="13"/>
      <c r="E158" s="7"/>
    </row>
    <row r="159" spans="1:6">
      <c r="A159" s="9" t="s">
        <v>1</v>
      </c>
      <c r="B159" s="13" t="s">
        <v>2</v>
      </c>
      <c r="C159" s="13" t="s">
        <v>3</v>
      </c>
      <c r="D159" s="13" t="s">
        <v>4</v>
      </c>
    </row>
    <row r="160" spans="1:6">
      <c r="B160" s="5"/>
      <c r="C160" s="5"/>
      <c r="D160" s="5"/>
    </row>
    <row r="161" spans="1:6">
      <c r="A161" s="7" t="s">
        <v>104</v>
      </c>
      <c r="B161" s="5"/>
      <c r="C161" s="12" t="s">
        <v>124</v>
      </c>
      <c r="D161" s="12" t="s">
        <v>106</v>
      </c>
    </row>
    <row r="162" spans="1:6">
      <c r="B162" s="5"/>
      <c r="C162" s="5"/>
      <c r="D162" s="5"/>
    </row>
    <row r="163" spans="1:6">
      <c r="A163" s="10" t="s">
        <v>105</v>
      </c>
      <c r="B163" s="5">
        <v>24155</v>
      </c>
      <c r="C163" s="5">
        <v>16900</v>
      </c>
      <c r="D163" s="5">
        <v>6350</v>
      </c>
    </row>
    <row r="164" spans="1:6">
      <c r="A164" s="11" t="s">
        <v>107</v>
      </c>
      <c r="B164" s="5">
        <v>29425</v>
      </c>
      <c r="C164" s="5"/>
      <c r="D164" s="5">
        <v>7300</v>
      </c>
    </row>
    <row r="165" spans="1:6">
      <c r="A165" s="11" t="s">
        <v>108</v>
      </c>
      <c r="B165" s="5">
        <v>55825</v>
      </c>
      <c r="C165" s="5"/>
      <c r="D165" s="5">
        <v>14350</v>
      </c>
    </row>
    <row r="166" spans="1:6">
      <c r="B166" s="5"/>
      <c r="C166" s="5"/>
      <c r="D166" s="5"/>
    </row>
    <row r="167" spans="1:6">
      <c r="B167" s="5"/>
      <c r="C167" s="5"/>
      <c r="D167" s="5"/>
    </row>
    <row r="168" spans="1:6">
      <c r="A168" s="7" t="s">
        <v>109</v>
      </c>
      <c r="B168" s="5"/>
      <c r="C168" s="12" t="s">
        <v>110</v>
      </c>
      <c r="D168" s="12" t="s">
        <v>85</v>
      </c>
    </row>
    <row r="169" spans="1:6">
      <c r="B169" s="5"/>
      <c r="C169" s="5"/>
      <c r="D169" s="5"/>
    </row>
    <row r="170" spans="1:6">
      <c r="A170" t="s">
        <v>111</v>
      </c>
      <c r="B170" s="5">
        <v>6495</v>
      </c>
      <c r="C170" s="5">
        <f>B170*0.8</f>
        <v>5196</v>
      </c>
      <c r="D170" s="5">
        <v>3900</v>
      </c>
      <c r="F170">
        <f>B170*0.6</f>
        <v>3897</v>
      </c>
    </row>
    <row r="171" spans="1:6">
      <c r="A171" s="4"/>
      <c r="B171" s="5"/>
      <c r="C171" s="5"/>
      <c r="D171" s="5"/>
    </row>
    <row r="172" spans="1:6">
      <c r="A172" s="9" t="s">
        <v>112</v>
      </c>
      <c r="B172" s="5"/>
      <c r="C172" s="12" t="s">
        <v>66</v>
      </c>
      <c r="D172" s="12" t="s">
        <v>113</v>
      </c>
    </row>
    <row r="173" spans="1:6">
      <c r="B173" s="5"/>
      <c r="C173" s="5"/>
      <c r="D173" s="5"/>
    </row>
    <row r="174" spans="1:6">
      <c r="A174" t="s">
        <v>114</v>
      </c>
      <c r="B174" s="5">
        <v>15615</v>
      </c>
      <c r="C174" s="5"/>
      <c r="D174" s="5">
        <v>6200</v>
      </c>
    </row>
    <row r="175" spans="1:6">
      <c r="A175" t="s">
        <v>115</v>
      </c>
      <c r="B175" s="5">
        <v>19330</v>
      </c>
      <c r="C175" s="5"/>
      <c r="D175" s="5">
        <v>7700</v>
      </c>
    </row>
    <row r="176" spans="1:6">
      <c r="B176" s="5"/>
      <c r="C176" s="5"/>
      <c r="D176" s="5"/>
    </row>
    <row r="177" spans="1:6">
      <c r="B177" s="5"/>
      <c r="C177" s="5"/>
      <c r="D177" s="5"/>
    </row>
    <row r="178" spans="1:6">
      <c r="A178" s="7" t="s">
        <v>116</v>
      </c>
      <c r="B178" s="5"/>
      <c r="C178" s="12" t="s">
        <v>117</v>
      </c>
      <c r="D178" s="12" t="s">
        <v>66</v>
      </c>
    </row>
    <row r="179" spans="1:6">
      <c r="B179" s="5"/>
      <c r="C179" s="5"/>
      <c r="D179" s="5"/>
    </row>
    <row r="180" spans="1:6">
      <c r="A180" t="s">
        <v>118</v>
      </c>
      <c r="B180" s="5">
        <v>5215</v>
      </c>
      <c r="C180" s="5">
        <f>B180*0.8</f>
        <v>4172</v>
      </c>
      <c r="D180" s="5">
        <v>3100</v>
      </c>
      <c r="F180">
        <f>B180*0.6</f>
        <v>3129</v>
      </c>
    </row>
    <row r="181" spans="1:6">
      <c r="B181" s="5"/>
      <c r="C181" s="5"/>
      <c r="D181" s="5"/>
    </row>
    <row r="182" spans="1:6">
      <c r="A182" s="7" t="s">
        <v>119</v>
      </c>
      <c r="B182" s="5"/>
      <c r="C182" s="12" t="s">
        <v>85</v>
      </c>
      <c r="D182" s="5"/>
    </row>
    <row r="183" spans="1:6">
      <c r="B183" s="5"/>
      <c r="C183" s="5"/>
      <c r="D183" s="5"/>
    </row>
    <row r="184" spans="1:6">
      <c r="A184" t="s">
        <v>120</v>
      </c>
      <c r="B184" s="5">
        <v>695</v>
      </c>
      <c r="C184" s="5">
        <v>620</v>
      </c>
      <c r="D184" s="5"/>
    </row>
    <row r="185" spans="1:6">
      <c r="A185" t="s">
        <v>121</v>
      </c>
      <c r="B185" s="5">
        <v>1050</v>
      </c>
      <c r="C185" s="5">
        <v>950</v>
      </c>
      <c r="D185" s="5"/>
    </row>
    <row r="186" spans="1:6">
      <c r="A186" t="s">
        <v>122</v>
      </c>
      <c r="B186" s="5">
        <v>1695</v>
      </c>
      <c r="C186" s="5">
        <v>1400</v>
      </c>
      <c r="D186" s="5"/>
    </row>
    <row r="187" spans="1:6">
      <c r="B187" s="5"/>
      <c r="C187" s="5"/>
      <c r="D187" s="5"/>
    </row>
    <row r="188" spans="1:6">
      <c r="A188" s="7" t="s">
        <v>123</v>
      </c>
      <c r="B188" s="5"/>
      <c r="C188" s="5"/>
      <c r="D188" s="5"/>
    </row>
    <row r="189" spans="1:6">
      <c r="B189" s="5"/>
      <c r="C189" s="12" t="s">
        <v>124</v>
      </c>
      <c r="D189" s="5"/>
    </row>
    <row r="190" spans="1:6">
      <c r="A190" t="s">
        <v>125</v>
      </c>
      <c r="B190" s="5">
        <v>12950</v>
      </c>
      <c r="C190" s="5">
        <f>B190*0.7</f>
        <v>9065</v>
      </c>
      <c r="D190" s="5"/>
      <c r="F190" s="4"/>
    </row>
    <row r="191" spans="1:6">
      <c r="A191" t="s">
        <v>146</v>
      </c>
      <c r="B191" s="5">
        <v>11650</v>
      </c>
      <c r="C191" s="5">
        <f t="shared" ref="C191:C192" si="15">B191*0.7</f>
        <v>8154.9999999999991</v>
      </c>
      <c r="D191" s="5"/>
      <c r="F191" s="4"/>
    </row>
    <row r="192" spans="1:6">
      <c r="A192" t="s">
        <v>126</v>
      </c>
      <c r="B192" s="5">
        <v>31950</v>
      </c>
      <c r="C192" s="5">
        <f t="shared" si="15"/>
        <v>22365</v>
      </c>
      <c r="D192" s="5"/>
      <c r="F192" s="4"/>
    </row>
    <row r="193" spans="1:4">
      <c r="B193" s="5"/>
      <c r="C193" s="5"/>
      <c r="D193" s="5"/>
    </row>
    <row r="194" spans="1:4">
      <c r="B194" s="5"/>
      <c r="C194" s="5"/>
      <c r="D194" s="5"/>
    </row>
    <row r="195" spans="1:4">
      <c r="A195" s="7" t="s">
        <v>127</v>
      </c>
      <c r="B195" s="5"/>
      <c r="C195" s="12" t="s">
        <v>29</v>
      </c>
      <c r="D195" s="12" t="s">
        <v>66</v>
      </c>
    </row>
    <row r="196" spans="1:4">
      <c r="B196" s="5"/>
      <c r="C196" s="5"/>
      <c r="D196" s="5"/>
    </row>
    <row r="197" spans="1:4">
      <c r="A197" t="s">
        <v>128</v>
      </c>
      <c r="B197" s="5">
        <v>12950</v>
      </c>
      <c r="C197" s="5">
        <f>B197*0.82</f>
        <v>10619</v>
      </c>
      <c r="D197" s="5">
        <v>7800</v>
      </c>
    </row>
    <row r="200" spans="1:4">
      <c r="A200" t="s">
        <v>129</v>
      </c>
    </row>
    <row r="203" spans="1:4">
      <c r="A203" s="7" t="s">
        <v>130</v>
      </c>
      <c r="B203" s="7"/>
      <c r="C203" s="7" t="s">
        <v>131</v>
      </c>
    </row>
    <row r="204" spans="1:4">
      <c r="A204" s="7"/>
      <c r="B204" s="7"/>
      <c r="C204" s="7"/>
    </row>
    <row r="205" spans="1:4">
      <c r="A205" s="7"/>
      <c r="B205" s="7"/>
      <c r="C205" s="7"/>
    </row>
    <row r="206" spans="1:4">
      <c r="A206" s="7"/>
      <c r="B206" s="7"/>
      <c r="C206" s="7"/>
    </row>
    <row r="207" spans="1:4">
      <c r="A207" s="7" t="s">
        <v>132</v>
      </c>
      <c r="B207" s="7"/>
      <c r="C207" s="7" t="s">
        <v>133</v>
      </c>
    </row>
    <row r="208" spans="1:4">
      <c r="A208" s="7" t="s">
        <v>134</v>
      </c>
      <c r="B208" s="7"/>
      <c r="C208" s="7" t="s">
        <v>135</v>
      </c>
    </row>
    <row r="213" spans="1:5">
      <c r="A213" s="1" t="s">
        <v>18</v>
      </c>
      <c r="C213" s="1"/>
    </row>
    <row r="214" spans="1:5">
      <c r="A214" s="1" t="s">
        <v>19</v>
      </c>
      <c r="C214" s="1"/>
    </row>
    <row r="215" spans="1:5">
      <c r="A215" s="1" t="s">
        <v>156</v>
      </c>
      <c r="C215" s="1"/>
    </row>
    <row r="216" spans="1:5">
      <c r="A216" s="1" t="s">
        <v>149</v>
      </c>
      <c r="C216" s="1"/>
    </row>
    <row r="217" spans="1:5">
      <c r="A217" s="1" t="s">
        <v>150</v>
      </c>
      <c r="C217" s="1"/>
    </row>
    <row r="218" spans="1:5">
      <c r="A218" s="1" t="s">
        <v>22</v>
      </c>
      <c r="C218" s="1"/>
    </row>
    <row r="219" spans="1:5">
      <c r="A219" s="2"/>
    </row>
    <row r="220" spans="1:5">
      <c r="A220" s="2"/>
    </row>
    <row r="221" spans="1:5">
      <c r="A221" s="1" t="s">
        <v>169</v>
      </c>
    </row>
    <row r="222" spans="1:5">
      <c r="A222" s="1"/>
    </row>
    <row r="223" spans="1:5">
      <c r="A223" s="14" t="s">
        <v>1</v>
      </c>
      <c r="B223" s="14" t="s">
        <v>2</v>
      </c>
      <c r="C223" s="14" t="s">
        <v>3</v>
      </c>
      <c r="D223" s="14" t="s">
        <v>4</v>
      </c>
      <c r="E223" s="14" t="s">
        <v>155</v>
      </c>
    </row>
    <row r="224" spans="1:5">
      <c r="A224" s="14"/>
      <c r="B224" s="14"/>
      <c r="C224" s="14"/>
      <c r="D224" s="14"/>
    </row>
    <row r="225" spans="1:6">
      <c r="A225" s="14" t="s">
        <v>157</v>
      </c>
      <c r="B225" s="15"/>
      <c r="C225" s="14" t="s">
        <v>6</v>
      </c>
      <c r="D225" s="16" t="s">
        <v>152</v>
      </c>
      <c r="E225" s="16" t="s">
        <v>151</v>
      </c>
    </row>
    <row r="227" spans="1:6">
      <c r="A227" t="s">
        <v>8</v>
      </c>
      <c r="B227" s="5">
        <v>14930</v>
      </c>
      <c r="C227" s="5"/>
      <c r="D227" s="5">
        <v>7000</v>
      </c>
      <c r="E227" s="5">
        <v>4500</v>
      </c>
      <c r="F227" s="8">
        <f t="shared" ref="F227:F236" si="16">B227*0.3</f>
        <v>4479</v>
      </c>
    </row>
    <row r="228" spans="1:6">
      <c r="A228" t="s">
        <v>9</v>
      </c>
      <c r="B228" s="5">
        <v>17100</v>
      </c>
      <c r="C228" s="5"/>
      <c r="D228" s="5">
        <v>8000</v>
      </c>
      <c r="E228" s="5">
        <v>5100</v>
      </c>
      <c r="F228" s="8">
        <f t="shared" si="16"/>
        <v>5130</v>
      </c>
    </row>
    <row r="229" spans="1:6">
      <c r="A229" t="s">
        <v>10</v>
      </c>
      <c r="B229" s="5">
        <v>20500</v>
      </c>
      <c r="C229" s="5"/>
      <c r="D229" s="5">
        <v>9700</v>
      </c>
      <c r="E229" s="5">
        <v>6150</v>
      </c>
      <c r="F229" s="8">
        <f t="shared" si="16"/>
        <v>6150</v>
      </c>
    </row>
    <row r="230" spans="1:6">
      <c r="A230" t="s">
        <v>11</v>
      </c>
      <c r="B230" s="5">
        <v>25185</v>
      </c>
      <c r="C230" s="5">
        <v>15100</v>
      </c>
      <c r="D230" s="5">
        <v>12000</v>
      </c>
      <c r="E230" s="5">
        <v>7550</v>
      </c>
      <c r="F230" s="8">
        <f t="shared" si="16"/>
        <v>7555.5</v>
      </c>
    </row>
    <row r="231" spans="1:6">
      <c r="A231" t="s">
        <v>12</v>
      </c>
      <c r="B231" s="5">
        <v>9130</v>
      </c>
      <c r="C231" s="5"/>
      <c r="D231" s="5">
        <v>4500</v>
      </c>
      <c r="E231" s="5">
        <v>2750</v>
      </c>
      <c r="F231" s="8">
        <f t="shared" si="16"/>
        <v>2739</v>
      </c>
    </row>
    <row r="232" spans="1:6">
      <c r="A232" t="s">
        <v>13</v>
      </c>
      <c r="B232" s="5">
        <v>12985</v>
      </c>
      <c r="C232" s="5"/>
      <c r="D232" s="5">
        <v>6000</v>
      </c>
      <c r="E232" s="5">
        <v>3900</v>
      </c>
      <c r="F232" s="8">
        <f t="shared" si="16"/>
        <v>3895.5</v>
      </c>
    </row>
    <row r="233" spans="1:6">
      <c r="A233" t="s">
        <v>14</v>
      </c>
      <c r="B233" s="5">
        <v>15710</v>
      </c>
      <c r="C233" s="5"/>
      <c r="D233" s="5">
        <v>7300</v>
      </c>
      <c r="E233" s="5">
        <v>4700</v>
      </c>
      <c r="F233" s="8">
        <f t="shared" si="16"/>
        <v>4713</v>
      </c>
    </row>
    <row r="234" spans="1:6">
      <c r="A234" t="s">
        <v>15</v>
      </c>
      <c r="B234" s="5">
        <v>18630</v>
      </c>
      <c r="C234" s="5"/>
      <c r="D234" s="5">
        <v>8800</v>
      </c>
      <c r="E234" s="5">
        <v>5600</v>
      </c>
      <c r="F234" s="8">
        <f t="shared" si="16"/>
        <v>5589</v>
      </c>
    </row>
    <row r="235" spans="1:6">
      <c r="A235" t="s">
        <v>16</v>
      </c>
      <c r="B235" s="5">
        <v>23450</v>
      </c>
      <c r="C235" s="5"/>
      <c r="D235" s="5">
        <v>11200</v>
      </c>
      <c r="E235" s="5">
        <v>7000</v>
      </c>
      <c r="F235" s="8">
        <f t="shared" si="16"/>
        <v>7035</v>
      </c>
    </row>
    <row r="236" spans="1:6">
      <c r="A236" t="s">
        <v>17</v>
      </c>
      <c r="B236" s="5">
        <v>26655</v>
      </c>
      <c r="C236" s="5"/>
      <c r="D236" s="5">
        <v>12800</v>
      </c>
      <c r="E236" s="5">
        <v>8000</v>
      </c>
      <c r="F236" s="8">
        <f t="shared" si="16"/>
        <v>7996.5</v>
      </c>
    </row>
    <row r="237" spans="1:6">
      <c r="B237" s="5"/>
      <c r="C237" s="5"/>
      <c r="D237" s="5"/>
    </row>
    <row r="238" spans="1:6">
      <c r="A238" s="7" t="s">
        <v>158</v>
      </c>
      <c r="B238" s="5"/>
      <c r="C238" s="12" t="s">
        <v>6</v>
      </c>
      <c r="D238" s="12" t="s">
        <v>7</v>
      </c>
      <c r="E238" s="12" t="s">
        <v>151</v>
      </c>
    </row>
    <row r="239" spans="1:6">
      <c r="B239" s="5"/>
    </row>
    <row r="240" spans="1:6">
      <c r="A240" t="s">
        <v>24</v>
      </c>
      <c r="B240" s="5">
        <v>19260</v>
      </c>
      <c r="C240" s="5"/>
      <c r="D240" s="5">
        <v>9600</v>
      </c>
      <c r="E240" s="5">
        <v>5800</v>
      </c>
      <c r="F240" s="8">
        <f>B240*0.3</f>
        <v>5778</v>
      </c>
    </row>
    <row r="241" spans="1:6">
      <c r="A241" t="s">
        <v>25</v>
      </c>
      <c r="B241" s="5">
        <v>22910</v>
      </c>
      <c r="C241" s="5">
        <v>13700</v>
      </c>
      <c r="D241" s="5">
        <v>11400</v>
      </c>
      <c r="E241" s="5">
        <v>6900</v>
      </c>
      <c r="F241" s="8">
        <f t="shared" ref="F241:F243" si="17">B241*0.3</f>
        <v>6873</v>
      </c>
    </row>
    <row r="242" spans="1:6">
      <c r="A242" t="s">
        <v>26</v>
      </c>
      <c r="B242" s="5">
        <v>27205</v>
      </c>
      <c r="C242" s="5"/>
      <c r="D242" s="5">
        <v>13600</v>
      </c>
      <c r="E242" s="5">
        <v>8150</v>
      </c>
      <c r="F242" s="8">
        <f t="shared" si="17"/>
        <v>8161.5</v>
      </c>
    </row>
    <row r="243" spans="1:6">
      <c r="A243" t="s">
        <v>27</v>
      </c>
      <c r="B243" s="5">
        <v>30760</v>
      </c>
      <c r="C243" s="5">
        <v>18500</v>
      </c>
      <c r="D243" s="5">
        <v>15300</v>
      </c>
      <c r="E243" s="5">
        <v>9200</v>
      </c>
      <c r="F243" s="8">
        <f t="shared" si="17"/>
        <v>9228</v>
      </c>
    </row>
    <row r="244" spans="1:6">
      <c r="B244" s="5"/>
      <c r="C244" s="5"/>
      <c r="D244" s="5"/>
    </row>
    <row r="245" spans="1:6">
      <c r="A245" s="7" t="s">
        <v>160</v>
      </c>
      <c r="B245" s="5"/>
      <c r="C245" s="12" t="s">
        <v>124</v>
      </c>
      <c r="D245" s="12" t="s">
        <v>66</v>
      </c>
      <c r="E245" s="12" t="s">
        <v>7</v>
      </c>
    </row>
    <row r="246" spans="1:6">
      <c r="B246" s="5"/>
      <c r="C246" s="5"/>
      <c r="D246" s="5"/>
    </row>
    <row r="247" spans="1:6">
      <c r="A247" t="s">
        <v>32</v>
      </c>
      <c r="B247" s="5">
        <v>12499</v>
      </c>
      <c r="C247" s="5">
        <f>B247*0.7</f>
        <v>8749.2999999999993</v>
      </c>
      <c r="D247" s="5">
        <v>7500</v>
      </c>
      <c r="E247" s="5">
        <v>6250</v>
      </c>
      <c r="F247" s="8">
        <f>B247*0.5</f>
        <v>6249.5</v>
      </c>
    </row>
    <row r="248" spans="1:6">
      <c r="A248" t="s">
        <v>33</v>
      </c>
      <c r="B248" s="5">
        <v>13499</v>
      </c>
      <c r="C248" s="5">
        <f>B248*0.7</f>
        <v>9449.2999999999993</v>
      </c>
      <c r="D248" s="5">
        <v>8000</v>
      </c>
      <c r="E248" s="5">
        <v>6750</v>
      </c>
      <c r="F248" s="8">
        <f t="shared" ref="F248" si="18">B248*0.5</f>
        <v>6749.5</v>
      </c>
    </row>
    <row r="250" spans="1:6">
      <c r="A250" s="7" t="s">
        <v>159</v>
      </c>
      <c r="B250" s="5"/>
      <c r="C250" s="12" t="s">
        <v>29</v>
      </c>
      <c r="D250" s="12" t="s">
        <v>30</v>
      </c>
      <c r="E250" s="12" t="s">
        <v>7</v>
      </c>
    </row>
    <row r="251" spans="1:6">
      <c r="A251" s="7"/>
      <c r="B251" s="5"/>
      <c r="C251" s="12"/>
      <c r="D251" s="12"/>
    </row>
    <row r="252" spans="1:6">
      <c r="A252" t="s">
        <v>31</v>
      </c>
      <c r="B252" s="5">
        <v>9895</v>
      </c>
      <c r="C252" s="5">
        <f>B252*0.82</f>
        <v>8113.9</v>
      </c>
      <c r="D252" s="5">
        <v>6750</v>
      </c>
      <c r="E252" s="5">
        <v>4950</v>
      </c>
      <c r="F252" s="8">
        <f t="shared" ref="F252:F254" si="19">B252*0.5</f>
        <v>4947.5</v>
      </c>
    </row>
    <row r="253" spans="1:6">
      <c r="A253" t="s">
        <v>153</v>
      </c>
      <c r="B253" s="5">
        <v>13525</v>
      </c>
      <c r="C253" s="5">
        <f t="shared" ref="C253:C254" si="20">B253*0.82</f>
        <v>11090.5</v>
      </c>
      <c r="D253" s="5">
        <v>9200</v>
      </c>
      <c r="E253" s="5">
        <v>6800</v>
      </c>
      <c r="F253" s="8">
        <f t="shared" si="19"/>
        <v>6762.5</v>
      </c>
    </row>
    <row r="254" spans="1:6">
      <c r="A254" t="s">
        <v>154</v>
      </c>
      <c r="B254" s="5">
        <v>14765</v>
      </c>
      <c r="C254" s="5">
        <f t="shared" si="20"/>
        <v>12107.3</v>
      </c>
      <c r="D254" s="5">
        <v>10000</v>
      </c>
      <c r="E254" s="5">
        <v>7400</v>
      </c>
      <c r="F254" s="8">
        <f t="shared" si="19"/>
        <v>7382.5</v>
      </c>
    </row>
    <row r="255" spans="1:6">
      <c r="B255" s="5"/>
      <c r="C255" s="5"/>
      <c r="D255" s="5"/>
    </row>
    <row r="256" spans="1:6">
      <c r="A256" s="7" t="s">
        <v>5</v>
      </c>
      <c r="B256" s="5"/>
      <c r="C256" s="12" t="s">
        <v>29</v>
      </c>
      <c r="D256" s="12" t="s">
        <v>30</v>
      </c>
      <c r="E256" s="12" t="s">
        <v>7</v>
      </c>
    </row>
    <row r="257" spans="1:6">
      <c r="B257" s="5"/>
      <c r="C257" s="5"/>
      <c r="D257" s="5"/>
    </row>
    <row r="258" spans="1:6">
      <c r="A258" t="s">
        <v>34</v>
      </c>
      <c r="B258" s="5">
        <v>16925</v>
      </c>
      <c r="C258" s="5">
        <f>B258*0.82</f>
        <v>13878.5</v>
      </c>
      <c r="D258" s="5">
        <v>11500</v>
      </c>
      <c r="E258" s="5">
        <v>8450</v>
      </c>
      <c r="F258" s="8">
        <f>B258*0.5</f>
        <v>8462.5</v>
      </c>
    </row>
    <row r="259" spans="1:6">
      <c r="A259" t="s">
        <v>35</v>
      </c>
      <c r="B259" s="5">
        <v>19505</v>
      </c>
      <c r="C259" s="5">
        <f t="shared" ref="C259:C268" si="21">B259*0.82</f>
        <v>15994.099999999999</v>
      </c>
      <c r="D259" s="5">
        <v>13250</v>
      </c>
      <c r="E259" s="5">
        <v>9750</v>
      </c>
      <c r="F259" s="8">
        <f t="shared" ref="F259:F268" si="22">B259*0.5</f>
        <v>9752.5</v>
      </c>
    </row>
    <row r="260" spans="1:6">
      <c r="A260" t="s">
        <v>36</v>
      </c>
      <c r="B260" s="5">
        <v>23025</v>
      </c>
      <c r="C260" s="5">
        <f t="shared" si="21"/>
        <v>18880.5</v>
      </c>
      <c r="D260" s="5">
        <v>15650</v>
      </c>
      <c r="E260" s="5">
        <v>11500</v>
      </c>
      <c r="F260" s="8">
        <f t="shared" si="22"/>
        <v>11512.5</v>
      </c>
    </row>
    <row r="261" spans="1:6">
      <c r="A261" t="s">
        <v>37</v>
      </c>
      <c r="B261" s="5">
        <v>28565</v>
      </c>
      <c r="C261" s="5">
        <f t="shared" si="21"/>
        <v>23423.3</v>
      </c>
      <c r="D261" s="5">
        <v>19400</v>
      </c>
      <c r="E261" s="5">
        <v>14300</v>
      </c>
      <c r="F261" s="8">
        <f t="shared" si="22"/>
        <v>14282.5</v>
      </c>
    </row>
    <row r="262" spans="1:6">
      <c r="A262" t="s">
        <v>38</v>
      </c>
      <c r="B262" s="5">
        <v>32605</v>
      </c>
      <c r="C262" s="5">
        <f t="shared" si="21"/>
        <v>26736.1</v>
      </c>
      <c r="D262" s="5">
        <v>22200</v>
      </c>
      <c r="E262" s="5">
        <v>16300</v>
      </c>
      <c r="F262" s="8">
        <f t="shared" si="22"/>
        <v>16302.5</v>
      </c>
    </row>
    <row r="263" spans="1:6">
      <c r="A263" t="s">
        <v>39</v>
      </c>
      <c r="B263" s="5">
        <v>10935</v>
      </c>
      <c r="C263" s="5">
        <f t="shared" si="21"/>
        <v>8966.6999999999989</v>
      </c>
      <c r="D263" s="5">
        <v>7400</v>
      </c>
      <c r="E263" s="5">
        <v>5450</v>
      </c>
      <c r="F263" s="8">
        <f t="shared" si="22"/>
        <v>5467.5</v>
      </c>
    </row>
    <row r="264" spans="1:6">
      <c r="A264" t="s">
        <v>40</v>
      </c>
      <c r="B264" s="5">
        <v>15505</v>
      </c>
      <c r="C264" s="5">
        <f t="shared" si="21"/>
        <v>12714.099999999999</v>
      </c>
      <c r="D264" s="5">
        <v>10500</v>
      </c>
      <c r="E264" s="5">
        <v>7750</v>
      </c>
      <c r="F264" s="8">
        <f t="shared" si="22"/>
        <v>7752.5</v>
      </c>
    </row>
    <row r="265" spans="1:6">
      <c r="A265" t="s">
        <v>41</v>
      </c>
      <c r="B265" s="5">
        <v>18125</v>
      </c>
      <c r="C265" s="5">
        <f t="shared" si="21"/>
        <v>14862.5</v>
      </c>
      <c r="D265" s="5">
        <v>12300</v>
      </c>
      <c r="E265" s="5">
        <v>9050</v>
      </c>
      <c r="F265" s="8">
        <f t="shared" si="22"/>
        <v>9062.5</v>
      </c>
    </row>
    <row r="266" spans="1:6">
      <c r="A266" t="s">
        <v>42</v>
      </c>
      <c r="B266" s="5">
        <v>20995</v>
      </c>
      <c r="C266" s="5">
        <f t="shared" si="21"/>
        <v>17215.899999999998</v>
      </c>
      <c r="D266" s="5">
        <v>14250</v>
      </c>
      <c r="E266" s="5">
        <v>10500</v>
      </c>
      <c r="F266" s="8">
        <f t="shared" si="22"/>
        <v>10497.5</v>
      </c>
    </row>
    <row r="267" spans="1:6">
      <c r="A267" t="s">
        <v>43</v>
      </c>
      <c r="B267" s="5">
        <v>27465</v>
      </c>
      <c r="C267" s="5">
        <f t="shared" si="21"/>
        <v>22521.3</v>
      </c>
      <c r="D267" s="5">
        <v>18700</v>
      </c>
      <c r="E267" s="5">
        <v>13700</v>
      </c>
      <c r="F267" s="8">
        <f t="shared" si="22"/>
        <v>13732.5</v>
      </c>
    </row>
    <row r="268" spans="1:6">
      <c r="A268" t="s">
        <v>44</v>
      </c>
      <c r="B268" s="5">
        <v>31265</v>
      </c>
      <c r="C268" s="5">
        <f t="shared" si="21"/>
        <v>25637.3</v>
      </c>
      <c r="D268" s="5">
        <v>21250</v>
      </c>
      <c r="E268" s="5">
        <v>15600</v>
      </c>
      <c r="F268" s="8">
        <f t="shared" si="22"/>
        <v>15632.5</v>
      </c>
    </row>
    <row r="269" spans="1:6">
      <c r="B269" s="5"/>
      <c r="C269" s="5"/>
      <c r="D269" s="5"/>
    </row>
    <row r="270" spans="1:6">
      <c r="A270" s="7" t="s">
        <v>1</v>
      </c>
      <c r="B270" s="12" t="s">
        <v>2</v>
      </c>
      <c r="C270" s="12" t="s">
        <v>3</v>
      </c>
      <c r="D270" s="12" t="s">
        <v>4</v>
      </c>
      <c r="E270" s="17" t="s">
        <v>155</v>
      </c>
    </row>
    <row r="271" spans="1:6">
      <c r="B271" s="5"/>
      <c r="C271" s="5"/>
      <c r="D271" s="5"/>
    </row>
    <row r="272" spans="1:6">
      <c r="A272" s="7" t="s">
        <v>167</v>
      </c>
      <c r="B272" s="5"/>
      <c r="C272" s="12" t="s">
        <v>124</v>
      </c>
      <c r="D272" s="12" t="s">
        <v>170</v>
      </c>
      <c r="E272" s="12" t="s">
        <v>7</v>
      </c>
    </row>
    <row r="273" spans="1:6">
      <c r="B273" s="5"/>
      <c r="C273" s="5"/>
      <c r="D273" s="5"/>
    </row>
    <row r="274" spans="1:6">
      <c r="A274" t="s">
        <v>46</v>
      </c>
      <c r="B274" s="5">
        <v>27995</v>
      </c>
      <c r="C274" s="5">
        <f>B274*0.7</f>
        <v>19596.5</v>
      </c>
      <c r="D274" s="5">
        <v>16800</v>
      </c>
      <c r="E274" s="5">
        <v>14000</v>
      </c>
      <c r="F274" s="8">
        <f>B274*0.5</f>
        <v>13997.5</v>
      </c>
    </row>
    <row r="275" spans="1:6">
      <c r="A275" t="s">
        <v>47</v>
      </c>
      <c r="B275" s="5">
        <v>29295</v>
      </c>
      <c r="C275" s="5">
        <f t="shared" ref="C275:C277" si="23">B275*0.7</f>
        <v>20506.5</v>
      </c>
      <c r="D275" s="5">
        <v>17600</v>
      </c>
      <c r="E275" s="5">
        <v>14600</v>
      </c>
      <c r="F275" s="8">
        <f t="shared" ref="F275:F277" si="24">B275*0.5</f>
        <v>14647.5</v>
      </c>
    </row>
    <row r="276" spans="1:6">
      <c r="A276" t="s">
        <v>48</v>
      </c>
      <c r="B276" s="5">
        <v>40030</v>
      </c>
      <c r="C276" s="5">
        <f t="shared" si="23"/>
        <v>28021</v>
      </c>
      <c r="D276" s="5">
        <v>24000</v>
      </c>
      <c r="E276" s="5">
        <v>20000</v>
      </c>
      <c r="F276" s="8">
        <f t="shared" si="24"/>
        <v>20015</v>
      </c>
    </row>
    <row r="277" spans="1:6">
      <c r="A277" t="s">
        <v>49</v>
      </c>
      <c r="B277" s="5">
        <v>44420</v>
      </c>
      <c r="C277" s="5">
        <f t="shared" si="23"/>
        <v>31093.999999999996</v>
      </c>
      <c r="D277" s="5">
        <v>26650</v>
      </c>
      <c r="E277" s="5">
        <v>22200</v>
      </c>
      <c r="F277" s="8">
        <f t="shared" si="24"/>
        <v>22210</v>
      </c>
    </row>
    <row r="278" spans="1:6">
      <c r="B278" s="5"/>
      <c r="C278" s="5"/>
      <c r="D278" s="5"/>
    </row>
    <row r="279" spans="1:6">
      <c r="A279" s="7" t="s">
        <v>168</v>
      </c>
      <c r="B279" s="5"/>
      <c r="C279" s="12" t="s">
        <v>29</v>
      </c>
      <c r="D279" s="12"/>
    </row>
    <row r="280" spans="1:6">
      <c r="B280" s="5"/>
      <c r="C280" s="5"/>
      <c r="D280" s="5"/>
    </row>
    <row r="281" spans="1:6">
      <c r="A281" t="s">
        <v>162</v>
      </c>
      <c r="B281" s="5">
        <v>24485</v>
      </c>
      <c r="C281" s="5">
        <f>B281*0.82</f>
        <v>20077.699999999997</v>
      </c>
      <c r="D281" s="5"/>
    </row>
    <row r="282" spans="1:6">
      <c r="A282" t="s">
        <v>163</v>
      </c>
      <c r="B282" s="5">
        <v>26995</v>
      </c>
      <c r="C282" s="5">
        <f>B282*0.82</f>
        <v>22135.899999999998</v>
      </c>
      <c r="D282" s="5"/>
    </row>
    <row r="283" spans="1:6">
      <c r="A283" t="s">
        <v>164</v>
      </c>
      <c r="B283" s="5">
        <v>30995</v>
      </c>
      <c r="C283" s="5">
        <f t="shared" ref="C283:C285" si="25">B283*0.82</f>
        <v>25415.899999999998</v>
      </c>
      <c r="D283" s="5"/>
    </row>
    <row r="284" spans="1:6">
      <c r="A284" t="s">
        <v>165</v>
      </c>
      <c r="B284" s="5">
        <v>40995</v>
      </c>
      <c r="C284" s="5">
        <f t="shared" si="25"/>
        <v>33615.9</v>
      </c>
      <c r="D284" s="5"/>
    </row>
    <row r="285" spans="1:6">
      <c r="A285" t="s">
        <v>166</v>
      </c>
      <c r="B285" s="5">
        <v>45795</v>
      </c>
      <c r="C285" s="5">
        <f t="shared" si="25"/>
        <v>37551.899999999994</v>
      </c>
      <c r="D285" s="5"/>
    </row>
    <row r="286" spans="1:6">
      <c r="B286" s="5"/>
      <c r="C286" s="5"/>
      <c r="D286" s="5"/>
    </row>
    <row r="287" spans="1:6">
      <c r="A287" s="7" t="s">
        <v>53</v>
      </c>
      <c r="B287" s="5"/>
      <c r="C287" s="12" t="s">
        <v>54</v>
      </c>
      <c r="D287" s="12" t="s">
        <v>7</v>
      </c>
    </row>
    <row r="288" spans="1:6">
      <c r="B288" s="5"/>
      <c r="C288" s="5"/>
      <c r="D288" s="5"/>
    </row>
    <row r="289" spans="1:6">
      <c r="B289" s="5"/>
      <c r="C289" s="5"/>
      <c r="D289" s="5"/>
    </row>
    <row r="290" spans="1:6">
      <c r="A290" t="s">
        <v>55</v>
      </c>
      <c r="B290" s="5">
        <v>22820</v>
      </c>
      <c r="C290" s="5">
        <v>14800</v>
      </c>
      <c r="D290" s="5">
        <v>11400</v>
      </c>
    </row>
    <row r="291" spans="1:6">
      <c r="A291" t="s">
        <v>56</v>
      </c>
      <c r="B291" s="5">
        <v>27055</v>
      </c>
      <c r="C291" s="5">
        <v>17600</v>
      </c>
      <c r="D291" s="5">
        <v>13500</v>
      </c>
    </row>
    <row r="292" spans="1:6">
      <c r="A292" t="s">
        <v>57</v>
      </c>
      <c r="B292" s="5">
        <v>35255</v>
      </c>
      <c r="C292" s="5">
        <v>22900</v>
      </c>
      <c r="D292" s="5">
        <v>17600</v>
      </c>
    </row>
    <row r="293" spans="1:6">
      <c r="A293" t="s">
        <v>58</v>
      </c>
      <c r="B293" s="5">
        <v>44345</v>
      </c>
      <c r="C293" s="5"/>
      <c r="D293" s="5">
        <v>22200</v>
      </c>
    </row>
    <row r="294" spans="1:6">
      <c r="A294" t="s">
        <v>59</v>
      </c>
      <c r="B294" s="5">
        <v>49220</v>
      </c>
      <c r="C294" s="5"/>
      <c r="D294" s="5">
        <v>24600</v>
      </c>
    </row>
    <row r="295" spans="1:6">
      <c r="B295" s="5"/>
      <c r="C295" s="5"/>
      <c r="D295" s="5"/>
    </row>
    <row r="296" spans="1:6">
      <c r="B296" s="5"/>
      <c r="C296" s="5"/>
      <c r="D296" s="5"/>
    </row>
    <row r="297" spans="1:6">
      <c r="A297" s="7" t="s">
        <v>60</v>
      </c>
      <c r="B297" s="5"/>
      <c r="C297" s="12" t="s">
        <v>29</v>
      </c>
      <c r="D297" s="12" t="s">
        <v>147</v>
      </c>
    </row>
    <row r="298" spans="1:6">
      <c r="B298" s="5"/>
      <c r="C298" s="5"/>
      <c r="D298" s="5"/>
    </row>
    <row r="299" spans="1:6">
      <c r="B299" s="5"/>
      <c r="C299" s="5"/>
      <c r="D299" s="5"/>
    </row>
    <row r="300" spans="1:6">
      <c r="A300" t="s">
        <v>61</v>
      </c>
      <c r="B300" s="5">
        <v>24215</v>
      </c>
      <c r="C300" s="5">
        <f>B300*0.82</f>
        <v>19856.3</v>
      </c>
      <c r="D300" s="5">
        <v>15500</v>
      </c>
      <c r="F300" s="8">
        <f>B300*0.8*0.8</f>
        <v>15497.6</v>
      </c>
    </row>
    <row r="301" spans="1:6">
      <c r="A301" t="s">
        <v>62</v>
      </c>
      <c r="B301" s="5">
        <v>28715</v>
      </c>
      <c r="C301" s="5">
        <f t="shared" ref="C301:C303" si="26">B301*0.82</f>
        <v>23546.3</v>
      </c>
      <c r="D301" s="5">
        <v>18400</v>
      </c>
      <c r="F301" s="8">
        <f t="shared" ref="F301:F304" si="27">B301*0.8*0.8</f>
        <v>18377.600000000002</v>
      </c>
    </row>
    <row r="302" spans="1:6">
      <c r="A302" t="s">
        <v>63</v>
      </c>
      <c r="B302" s="5">
        <v>37415</v>
      </c>
      <c r="C302" s="5">
        <f t="shared" si="26"/>
        <v>30680.3</v>
      </c>
      <c r="D302" s="5">
        <v>23950</v>
      </c>
      <c r="F302" s="8">
        <f t="shared" si="27"/>
        <v>23945.600000000002</v>
      </c>
    </row>
    <row r="303" spans="1:6">
      <c r="A303" t="s">
        <v>64</v>
      </c>
      <c r="B303" s="5">
        <v>47055</v>
      </c>
      <c r="C303" s="5">
        <f t="shared" si="26"/>
        <v>38585.1</v>
      </c>
      <c r="D303" s="5">
        <v>30100</v>
      </c>
      <c r="F303" s="8">
        <f t="shared" si="27"/>
        <v>30115.200000000001</v>
      </c>
    </row>
    <row r="304" spans="1:6">
      <c r="A304" t="s">
        <v>65</v>
      </c>
      <c r="B304" s="5">
        <v>50700</v>
      </c>
      <c r="C304" s="5"/>
      <c r="D304" s="5">
        <v>32450</v>
      </c>
      <c r="F304" s="8">
        <f t="shared" si="27"/>
        <v>32448</v>
      </c>
    </row>
    <row r="305" spans="1:6">
      <c r="B305" s="5"/>
      <c r="C305" s="5"/>
      <c r="D305" s="5"/>
    </row>
    <row r="306" spans="1:6">
      <c r="B306" s="5"/>
      <c r="C306" s="5"/>
      <c r="D306" s="5"/>
    </row>
    <row r="307" spans="1:6">
      <c r="A307" s="7" t="s">
        <v>67</v>
      </c>
      <c r="B307" s="5"/>
      <c r="C307" s="12" t="s">
        <v>54</v>
      </c>
      <c r="D307" s="12" t="s">
        <v>7</v>
      </c>
    </row>
    <row r="308" spans="1:6">
      <c r="B308" s="5"/>
      <c r="C308" s="5"/>
      <c r="D308" s="5"/>
    </row>
    <row r="309" spans="1:6">
      <c r="A309" t="s">
        <v>68</v>
      </c>
      <c r="B309" s="5">
        <v>31785</v>
      </c>
      <c r="C309" s="5"/>
      <c r="D309" s="5">
        <v>15900</v>
      </c>
    </row>
    <row r="310" spans="1:6">
      <c r="A310" t="s">
        <v>69</v>
      </c>
      <c r="B310" s="5">
        <v>35945</v>
      </c>
      <c r="C310" s="5"/>
      <c r="D310" s="5">
        <v>18000</v>
      </c>
    </row>
    <row r="311" spans="1:6">
      <c r="A311" t="s">
        <v>70</v>
      </c>
      <c r="B311" s="5">
        <v>46465</v>
      </c>
      <c r="C311" s="5"/>
      <c r="D311" s="5">
        <v>23200</v>
      </c>
    </row>
    <row r="312" spans="1:6">
      <c r="A312" t="s">
        <v>71</v>
      </c>
      <c r="B312" s="5">
        <v>53380</v>
      </c>
      <c r="C312" s="5"/>
      <c r="D312" s="5">
        <v>26700</v>
      </c>
    </row>
    <row r="313" spans="1:6">
      <c r="B313" s="5"/>
      <c r="C313" s="5"/>
      <c r="D313" s="5"/>
    </row>
    <row r="314" spans="1:6">
      <c r="B314" s="5"/>
      <c r="C314" s="5"/>
      <c r="D314" s="5"/>
    </row>
    <row r="315" spans="1:6">
      <c r="A315" s="7" t="s">
        <v>72</v>
      </c>
      <c r="B315" s="5"/>
      <c r="C315" s="12" t="s">
        <v>29</v>
      </c>
      <c r="D315" s="12" t="s">
        <v>147</v>
      </c>
    </row>
    <row r="316" spans="1:6">
      <c r="B316" s="5"/>
      <c r="C316" s="5"/>
      <c r="D316" s="5"/>
    </row>
    <row r="317" spans="1:6">
      <c r="A317" t="s">
        <v>73</v>
      </c>
      <c r="B317" s="5">
        <v>33735</v>
      </c>
      <c r="C317" s="5">
        <f>B317*0.82</f>
        <v>27662.699999999997</v>
      </c>
      <c r="D317" s="5">
        <v>21600</v>
      </c>
      <c r="F317" s="8">
        <f t="shared" ref="F317:F320" si="28">B317*0.8*0.8</f>
        <v>21590.400000000001</v>
      </c>
    </row>
    <row r="318" spans="1:6">
      <c r="A318" t="s">
        <v>74</v>
      </c>
      <c r="B318" s="5">
        <v>38145</v>
      </c>
      <c r="C318" s="5">
        <f t="shared" ref="C318:C320" si="29">B318*0.82</f>
        <v>31278.899999999998</v>
      </c>
      <c r="D318" s="5">
        <v>24400</v>
      </c>
      <c r="F318" s="8">
        <f t="shared" si="28"/>
        <v>24412.800000000003</v>
      </c>
    </row>
    <row r="319" spans="1:6">
      <c r="A319" t="s">
        <v>75</v>
      </c>
      <c r="B319" s="5">
        <v>49305</v>
      </c>
      <c r="C319" s="5">
        <f t="shared" si="29"/>
        <v>40430.1</v>
      </c>
      <c r="D319" s="5">
        <v>31550</v>
      </c>
      <c r="F319" s="8">
        <f t="shared" si="28"/>
        <v>31555.200000000001</v>
      </c>
    </row>
    <row r="320" spans="1:6">
      <c r="A320" t="s">
        <v>76</v>
      </c>
      <c r="B320" s="5">
        <v>56635</v>
      </c>
      <c r="C320" s="5">
        <f t="shared" si="29"/>
        <v>46440.7</v>
      </c>
      <c r="D320" s="5">
        <v>36250</v>
      </c>
      <c r="F320" s="8">
        <f t="shared" si="28"/>
        <v>36246.400000000001</v>
      </c>
    </row>
    <row r="321" spans="1:4">
      <c r="B321" s="5"/>
      <c r="C321" s="5"/>
      <c r="D321" s="5"/>
    </row>
    <row r="322" spans="1:4">
      <c r="B322" s="5"/>
      <c r="C322" s="5"/>
      <c r="D322" s="5"/>
    </row>
    <row r="323" spans="1:4">
      <c r="B323" s="5"/>
      <c r="C323" s="5"/>
      <c r="D323" s="5"/>
    </row>
    <row r="324" spans="1:4">
      <c r="B324" s="5"/>
      <c r="C324" s="5"/>
      <c r="D324" s="5"/>
    </row>
    <row r="325" spans="1:4">
      <c r="A325" s="7" t="s">
        <v>1</v>
      </c>
      <c r="B325" s="12" t="s">
        <v>2</v>
      </c>
      <c r="C325" s="12" t="s">
        <v>3</v>
      </c>
      <c r="D325" s="12" t="s">
        <v>4</v>
      </c>
    </row>
    <row r="326" spans="1:4">
      <c r="A326" s="7"/>
      <c r="B326" s="12"/>
      <c r="C326" s="12"/>
      <c r="D326" s="12"/>
    </row>
    <row r="327" spans="1:4">
      <c r="A327" s="7"/>
      <c r="B327" s="12"/>
      <c r="C327" s="12"/>
      <c r="D327" s="12"/>
    </row>
    <row r="328" spans="1:4">
      <c r="A328" s="7" t="s">
        <v>77</v>
      </c>
      <c r="B328" s="5"/>
      <c r="C328" s="12" t="s">
        <v>54</v>
      </c>
      <c r="D328" s="12" t="s">
        <v>7</v>
      </c>
    </row>
    <row r="329" spans="1:4">
      <c r="B329" s="5"/>
      <c r="C329" s="5"/>
      <c r="D329" s="5"/>
    </row>
    <row r="330" spans="1:4">
      <c r="A330" t="s">
        <v>78</v>
      </c>
      <c r="B330" s="5">
        <v>37435</v>
      </c>
      <c r="C330" s="5">
        <v>24300</v>
      </c>
      <c r="D330" s="5">
        <v>18700</v>
      </c>
    </row>
    <row r="331" spans="1:4">
      <c r="A331" t="s">
        <v>79</v>
      </c>
      <c r="B331" s="5">
        <v>41815</v>
      </c>
      <c r="C331" s="5"/>
      <c r="D331" s="5">
        <v>20900</v>
      </c>
    </row>
    <row r="332" spans="1:4">
      <c r="A332" t="s">
        <v>80</v>
      </c>
      <c r="B332" s="5">
        <v>51200</v>
      </c>
      <c r="C332" s="5"/>
      <c r="D332" s="5">
        <v>25600</v>
      </c>
    </row>
    <row r="333" spans="1:4">
      <c r="A333" t="s">
        <v>81</v>
      </c>
      <c r="B333" s="5">
        <v>58515</v>
      </c>
      <c r="C333" s="5"/>
      <c r="D333" s="5">
        <v>29200</v>
      </c>
    </row>
    <row r="334" spans="1:4">
      <c r="A334" t="s">
        <v>82</v>
      </c>
      <c r="B334" s="5">
        <v>69995</v>
      </c>
      <c r="C334" s="5"/>
      <c r="D334" s="5">
        <v>35000</v>
      </c>
    </row>
    <row r="335" spans="1:4">
      <c r="B335" s="5"/>
      <c r="C335" s="5"/>
      <c r="D335" s="5"/>
    </row>
    <row r="336" spans="1:4">
      <c r="B336" s="5"/>
      <c r="C336" s="5"/>
      <c r="D336" s="5"/>
    </row>
    <row r="337" spans="1:4">
      <c r="A337" s="7" t="s">
        <v>140</v>
      </c>
      <c r="B337" s="5"/>
      <c r="C337" s="12" t="s">
        <v>29</v>
      </c>
      <c r="D337" s="12" t="s">
        <v>147</v>
      </c>
    </row>
    <row r="338" spans="1:4">
      <c r="B338" s="5"/>
      <c r="C338" s="5"/>
      <c r="D338" s="5"/>
    </row>
    <row r="339" spans="1:4">
      <c r="A339" t="s">
        <v>141</v>
      </c>
      <c r="B339" s="5">
        <v>38385</v>
      </c>
      <c r="C339" s="5">
        <f>B339*0.82</f>
        <v>31475.699999999997</v>
      </c>
      <c r="D339" s="5">
        <v>24600</v>
      </c>
    </row>
    <row r="340" spans="1:4">
      <c r="A340" t="s">
        <v>142</v>
      </c>
      <c r="B340" s="5">
        <v>42765</v>
      </c>
      <c r="C340" s="5">
        <f t="shared" ref="C340:C343" si="30">B340*0.82</f>
        <v>35067.299999999996</v>
      </c>
      <c r="D340" s="5">
        <v>27400</v>
      </c>
    </row>
    <row r="341" spans="1:4">
      <c r="A341" t="s">
        <v>143</v>
      </c>
      <c r="B341" s="5">
        <v>52150</v>
      </c>
      <c r="C341" s="5">
        <f t="shared" si="30"/>
        <v>42763</v>
      </c>
      <c r="D341" s="5">
        <v>33400</v>
      </c>
    </row>
    <row r="342" spans="1:4">
      <c r="A342" t="s">
        <v>144</v>
      </c>
      <c r="B342" s="5">
        <v>60995</v>
      </c>
      <c r="C342" s="5">
        <f t="shared" si="30"/>
        <v>50015.899999999994</v>
      </c>
      <c r="D342" s="5">
        <v>39000</v>
      </c>
    </row>
    <row r="343" spans="1:4">
      <c r="A343" t="s">
        <v>145</v>
      </c>
      <c r="B343" s="5">
        <v>70945</v>
      </c>
      <c r="C343" s="5">
        <f t="shared" si="30"/>
        <v>58174.899999999994</v>
      </c>
      <c r="D343" s="5">
        <v>45400</v>
      </c>
    </row>
    <row r="344" spans="1:4">
      <c r="B344" s="5"/>
      <c r="C344" s="5"/>
      <c r="D344" s="5"/>
    </row>
    <row r="345" spans="1:4">
      <c r="A345" s="7" t="s">
        <v>83</v>
      </c>
      <c r="B345" s="5" t="s">
        <v>84</v>
      </c>
      <c r="C345" s="12" t="s">
        <v>29</v>
      </c>
      <c r="D345" s="12" t="s">
        <v>66</v>
      </c>
    </row>
    <row r="346" spans="1:4">
      <c r="B346" s="5"/>
      <c r="C346" s="5"/>
      <c r="D346" s="5"/>
    </row>
    <row r="347" spans="1:4">
      <c r="B347" s="5"/>
      <c r="C347" s="5"/>
      <c r="D347" s="5"/>
    </row>
    <row r="348" spans="1:4">
      <c r="A348" t="s">
        <v>91</v>
      </c>
      <c r="B348" s="5">
        <v>69995</v>
      </c>
      <c r="C348" s="5">
        <f>B348*0.82</f>
        <v>57395.899999999994</v>
      </c>
      <c r="D348" s="5">
        <v>42000</v>
      </c>
    </row>
    <row r="349" spans="1:4">
      <c r="A349" t="s">
        <v>136</v>
      </c>
      <c r="B349" s="5">
        <v>71065</v>
      </c>
      <c r="C349" s="5">
        <f t="shared" ref="C349:C353" si="31">B349*0.82</f>
        <v>58273.299999999996</v>
      </c>
      <c r="D349" s="5"/>
    </row>
    <row r="350" spans="1:4">
      <c r="A350" t="s">
        <v>92</v>
      </c>
      <c r="B350" s="5">
        <v>97305</v>
      </c>
      <c r="C350" s="5">
        <f t="shared" si="31"/>
        <v>79790.099999999991</v>
      </c>
      <c r="D350" s="5">
        <v>58400</v>
      </c>
    </row>
    <row r="351" spans="1:4">
      <c r="A351" t="s">
        <v>93</v>
      </c>
      <c r="B351" s="5">
        <v>102995</v>
      </c>
      <c r="C351" s="5">
        <f t="shared" si="31"/>
        <v>84455.9</v>
      </c>
      <c r="D351" s="5">
        <v>61800</v>
      </c>
    </row>
    <row r="352" spans="1:4">
      <c r="A352" t="s">
        <v>94</v>
      </c>
      <c r="B352" s="5">
        <v>156230</v>
      </c>
      <c r="C352" s="5">
        <f t="shared" si="31"/>
        <v>128108.59999999999</v>
      </c>
      <c r="D352" s="5">
        <v>93700</v>
      </c>
    </row>
    <row r="353" spans="1:4">
      <c r="A353" t="s">
        <v>95</v>
      </c>
      <c r="B353" s="5">
        <v>154735</v>
      </c>
      <c r="C353" s="5">
        <f t="shared" si="31"/>
        <v>126882.7</v>
      </c>
      <c r="D353" s="5">
        <v>92800</v>
      </c>
    </row>
    <row r="354" spans="1:4">
      <c r="A354" t="s">
        <v>86</v>
      </c>
      <c r="B354" s="5">
        <v>69890</v>
      </c>
      <c r="C354" s="5"/>
      <c r="D354" s="5">
        <v>42500</v>
      </c>
    </row>
    <row r="355" spans="1:4">
      <c r="A355" t="s">
        <v>87</v>
      </c>
      <c r="B355" s="5">
        <v>113025</v>
      </c>
      <c r="C355" s="5">
        <f t="shared" ref="C355" si="32">B355*0.82</f>
        <v>92680.5</v>
      </c>
      <c r="D355" s="5">
        <v>67800</v>
      </c>
    </row>
    <row r="356" spans="1:4">
      <c r="A356" t="s">
        <v>96</v>
      </c>
      <c r="B356" s="5">
        <v>70310</v>
      </c>
      <c r="C356" s="5"/>
      <c r="D356" s="5">
        <v>43000</v>
      </c>
    </row>
    <row r="357" spans="1:4">
      <c r="A357" t="s">
        <v>97</v>
      </c>
      <c r="B357" s="5">
        <v>69970</v>
      </c>
      <c r="C357" s="5"/>
      <c r="D357" s="5">
        <v>42800</v>
      </c>
    </row>
    <row r="358" spans="1:4">
      <c r="A358" t="s">
        <v>137</v>
      </c>
      <c r="B358" s="5">
        <v>72070</v>
      </c>
      <c r="C358" s="5">
        <f t="shared" ref="C358:C362" si="33">B358*0.82</f>
        <v>59097.399999999994</v>
      </c>
      <c r="D358" s="5">
        <v>43200</v>
      </c>
    </row>
    <row r="359" spans="1:4">
      <c r="A359" t="s">
        <v>98</v>
      </c>
      <c r="B359" s="5">
        <v>100850</v>
      </c>
      <c r="C359" s="5">
        <f t="shared" si="33"/>
        <v>82697</v>
      </c>
      <c r="D359" s="5">
        <v>60500</v>
      </c>
    </row>
    <row r="360" spans="1:4">
      <c r="A360" t="s">
        <v>99</v>
      </c>
      <c r="B360" s="5">
        <v>100850</v>
      </c>
      <c r="C360" s="5">
        <f t="shared" si="33"/>
        <v>82697</v>
      </c>
      <c r="D360" s="5">
        <v>60500</v>
      </c>
    </row>
    <row r="361" spans="1:4">
      <c r="A361" t="s">
        <v>89</v>
      </c>
      <c r="B361" s="5">
        <v>111930</v>
      </c>
      <c r="C361" s="5">
        <f t="shared" si="33"/>
        <v>91782.599999999991</v>
      </c>
      <c r="D361" s="5">
        <v>67200</v>
      </c>
    </row>
    <row r="362" spans="1:4">
      <c r="A362" t="s">
        <v>90</v>
      </c>
      <c r="B362" s="5">
        <v>155055</v>
      </c>
      <c r="C362" s="5">
        <f t="shared" si="33"/>
        <v>127145.09999999999</v>
      </c>
      <c r="D362" s="5">
        <v>93000</v>
      </c>
    </row>
    <row r="363" spans="1:4">
      <c r="A363" t="s">
        <v>88</v>
      </c>
      <c r="B363" s="5">
        <v>58470</v>
      </c>
      <c r="C363" s="5"/>
      <c r="D363" s="5">
        <v>35000</v>
      </c>
    </row>
    <row r="364" spans="1:4">
      <c r="A364" t="s">
        <v>138</v>
      </c>
      <c r="B364" s="5">
        <v>81530</v>
      </c>
      <c r="C364" s="5">
        <f t="shared" ref="C364:C365" si="34">B364*0.82</f>
        <v>66854.599999999991</v>
      </c>
      <c r="D364" s="5">
        <v>48900</v>
      </c>
    </row>
    <row r="365" spans="1:4">
      <c r="A365" t="s">
        <v>139</v>
      </c>
      <c r="B365" s="5">
        <v>102315</v>
      </c>
      <c r="C365" s="5">
        <f t="shared" si="34"/>
        <v>83898.299999999988</v>
      </c>
      <c r="D365" s="6">
        <v>61400</v>
      </c>
    </row>
    <row r="366" spans="1:4">
      <c r="A366" s="4"/>
      <c r="B366" s="5"/>
      <c r="C366" s="5"/>
      <c r="D366" s="5"/>
    </row>
    <row r="367" spans="1:4">
      <c r="A367" s="4"/>
      <c r="B367" s="5"/>
      <c r="C367" s="5"/>
      <c r="D367" s="5"/>
    </row>
    <row r="368" spans="1:4">
      <c r="A368" s="9" t="s">
        <v>100</v>
      </c>
      <c r="B368" s="5"/>
      <c r="C368" s="5"/>
      <c r="D368" s="5"/>
    </row>
    <row r="369" spans="1:4">
      <c r="A369" s="4"/>
      <c r="B369" s="5"/>
      <c r="C369" s="5"/>
      <c r="D369" s="5"/>
    </row>
    <row r="370" spans="1:4">
      <c r="A370" s="4" t="s">
        <v>102</v>
      </c>
      <c r="B370" s="5">
        <v>11995</v>
      </c>
      <c r="C370" s="5">
        <v>3800</v>
      </c>
      <c r="D370" s="5"/>
    </row>
    <row r="371" spans="1:4">
      <c r="A371" t="s">
        <v>103</v>
      </c>
      <c r="B371" s="5">
        <v>18995</v>
      </c>
      <c r="C371" s="5">
        <v>6000</v>
      </c>
      <c r="D371" s="5"/>
    </row>
    <row r="372" spans="1:4">
      <c r="A372" t="s">
        <v>101</v>
      </c>
      <c r="B372" s="5">
        <v>11595</v>
      </c>
      <c r="C372" s="5">
        <v>3500</v>
      </c>
      <c r="D372" s="5"/>
    </row>
    <row r="373" spans="1:4">
      <c r="B373" s="5"/>
      <c r="C373" s="5"/>
      <c r="D373" s="5"/>
    </row>
    <row r="374" spans="1:4">
      <c r="A374" s="9"/>
      <c r="B374" s="13"/>
      <c r="C374" s="13"/>
      <c r="D374" s="13"/>
    </row>
    <row r="375" spans="1:4">
      <c r="A375" s="9"/>
      <c r="B375" s="13"/>
      <c r="C375" s="13"/>
      <c r="D375" s="13"/>
    </row>
    <row r="376" spans="1:4">
      <c r="A376" s="9"/>
      <c r="B376" s="13"/>
      <c r="C376" s="13"/>
      <c r="D376" s="13"/>
    </row>
    <row r="377" spans="1:4">
      <c r="A377" s="9"/>
      <c r="B377" s="13"/>
      <c r="C377" s="13"/>
      <c r="D377" s="13"/>
    </row>
    <row r="378" spans="1:4">
      <c r="A378" s="9"/>
      <c r="B378" s="13"/>
      <c r="C378" s="13"/>
      <c r="D378" s="13"/>
    </row>
    <row r="379" spans="1:4">
      <c r="A379" s="9"/>
      <c r="B379" s="13"/>
      <c r="C379" s="13"/>
      <c r="D379" s="13"/>
    </row>
    <row r="380" spans="1:4">
      <c r="A380" s="9"/>
      <c r="B380" s="13"/>
      <c r="C380" s="13"/>
      <c r="D380" s="13"/>
    </row>
    <row r="381" spans="1:4">
      <c r="A381" s="9" t="s">
        <v>1</v>
      </c>
      <c r="B381" s="13" t="s">
        <v>2</v>
      </c>
      <c r="C381" s="13" t="s">
        <v>3</v>
      </c>
      <c r="D381" s="13" t="s">
        <v>4</v>
      </c>
    </row>
    <row r="382" spans="1:4">
      <c r="A382" s="9"/>
      <c r="B382" s="13"/>
      <c r="C382" s="13"/>
      <c r="D382" s="13"/>
    </row>
    <row r="383" spans="1:4">
      <c r="B383" s="5"/>
      <c r="C383" s="5"/>
      <c r="D383" s="5"/>
    </row>
    <row r="384" spans="1:4">
      <c r="A384" s="7" t="s">
        <v>104</v>
      </c>
      <c r="B384" s="5"/>
      <c r="C384" s="12" t="s">
        <v>161</v>
      </c>
      <c r="D384" s="12" t="s">
        <v>106</v>
      </c>
    </row>
    <row r="385" spans="1:4">
      <c r="B385" s="5"/>
      <c r="C385" s="5"/>
      <c r="D385" s="5"/>
    </row>
    <row r="386" spans="1:4">
      <c r="A386" s="10" t="s">
        <v>105</v>
      </c>
      <c r="B386" s="5">
        <v>22465</v>
      </c>
      <c r="C386" s="5">
        <v>16850</v>
      </c>
      <c r="D386" s="5">
        <v>6350</v>
      </c>
    </row>
    <row r="387" spans="1:4">
      <c r="A387" s="11" t="s">
        <v>107</v>
      </c>
      <c r="B387" s="5">
        <v>29425</v>
      </c>
      <c r="C387" s="5"/>
      <c r="D387" s="5">
        <v>7300</v>
      </c>
    </row>
    <row r="388" spans="1:4">
      <c r="A388" s="11" t="s">
        <v>108</v>
      </c>
      <c r="B388" s="5">
        <v>55825</v>
      </c>
      <c r="C388" s="5"/>
      <c r="D388" s="5">
        <v>14350</v>
      </c>
    </row>
    <row r="389" spans="1:4">
      <c r="B389" s="5"/>
      <c r="C389" s="5"/>
      <c r="D389" s="5"/>
    </row>
    <row r="390" spans="1:4">
      <c r="B390" s="5"/>
      <c r="C390" s="5"/>
      <c r="D390" s="5"/>
    </row>
    <row r="391" spans="1:4">
      <c r="A391" s="7" t="s">
        <v>109</v>
      </c>
      <c r="B391" s="5"/>
      <c r="C391" s="12" t="s">
        <v>110</v>
      </c>
      <c r="D391" s="12" t="s">
        <v>85</v>
      </c>
    </row>
    <row r="392" spans="1:4">
      <c r="B392" s="5"/>
      <c r="C392" s="5"/>
      <c r="D392" s="5"/>
    </row>
    <row r="393" spans="1:4">
      <c r="A393" t="s">
        <v>111</v>
      </c>
      <c r="B393" s="5">
        <v>6495</v>
      </c>
      <c r="C393" s="5">
        <f>B393*0.8</f>
        <v>5196</v>
      </c>
      <c r="D393" s="5">
        <v>3900</v>
      </c>
    </row>
    <row r="394" spans="1:4">
      <c r="A394" s="4"/>
      <c r="B394" s="5"/>
      <c r="C394" s="5"/>
      <c r="D394" s="5"/>
    </row>
    <row r="395" spans="1:4">
      <c r="A395" s="9" t="s">
        <v>112</v>
      </c>
      <c r="B395" s="5"/>
      <c r="C395" s="12" t="s">
        <v>66</v>
      </c>
      <c r="D395" s="12" t="s">
        <v>113</v>
      </c>
    </row>
    <row r="396" spans="1:4">
      <c r="B396" s="5"/>
      <c r="C396" s="5"/>
      <c r="D396" s="5"/>
    </row>
    <row r="397" spans="1:4">
      <c r="A397" t="s">
        <v>114</v>
      </c>
      <c r="B397" s="5">
        <v>15615</v>
      </c>
      <c r="C397" s="5"/>
      <c r="D397" s="5">
        <v>6200</v>
      </c>
    </row>
    <row r="398" spans="1:4">
      <c r="A398" t="s">
        <v>115</v>
      </c>
      <c r="B398" s="5">
        <v>19330</v>
      </c>
      <c r="C398" s="5"/>
      <c r="D398" s="5">
        <v>7700</v>
      </c>
    </row>
    <row r="399" spans="1:4">
      <c r="B399" s="5"/>
      <c r="C399" s="5"/>
      <c r="D399" s="5"/>
    </row>
    <row r="400" spans="1:4">
      <c r="B400" s="5"/>
      <c r="C400" s="5"/>
      <c r="D400" s="5"/>
    </row>
    <row r="401" spans="1:4">
      <c r="A401" s="7" t="s">
        <v>116</v>
      </c>
      <c r="B401" s="5"/>
      <c r="C401" s="12" t="s">
        <v>117</v>
      </c>
      <c r="D401" s="12" t="s">
        <v>66</v>
      </c>
    </row>
    <row r="402" spans="1:4">
      <c r="B402" s="5"/>
      <c r="C402" s="5"/>
      <c r="D402" s="5"/>
    </row>
    <row r="403" spans="1:4">
      <c r="A403" t="s">
        <v>118</v>
      </c>
      <c r="B403" s="5">
        <v>5215</v>
      </c>
      <c r="C403" s="5">
        <f>B403*0.8</f>
        <v>4172</v>
      </c>
      <c r="D403" s="5">
        <v>3100</v>
      </c>
    </row>
    <row r="404" spans="1:4">
      <c r="B404" s="5"/>
      <c r="C404" s="5"/>
      <c r="D404" s="5"/>
    </row>
    <row r="405" spans="1:4">
      <c r="A405" s="7" t="s">
        <v>119</v>
      </c>
      <c r="B405" s="5"/>
      <c r="C405" s="12" t="s">
        <v>85</v>
      </c>
      <c r="D405" s="5"/>
    </row>
    <row r="406" spans="1:4">
      <c r="B406" s="5"/>
      <c r="C406" s="5"/>
      <c r="D406" s="5"/>
    </row>
    <row r="407" spans="1:4">
      <c r="A407" t="s">
        <v>120</v>
      </c>
      <c r="B407" s="5">
        <v>695</v>
      </c>
      <c r="C407" s="5">
        <v>650</v>
      </c>
      <c r="D407" s="5"/>
    </row>
    <row r="408" spans="1:4">
      <c r="A408" t="s">
        <v>121</v>
      </c>
      <c r="B408" s="5">
        <v>1050</v>
      </c>
      <c r="C408" s="5">
        <v>1000</v>
      </c>
      <c r="D408" s="5"/>
    </row>
    <row r="409" spans="1:4">
      <c r="A409" t="s">
        <v>122</v>
      </c>
      <c r="B409" s="5">
        <v>1695</v>
      </c>
      <c r="C409" s="5">
        <v>1400</v>
      </c>
      <c r="D409" s="5"/>
    </row>
    <row r="410" spans="1:4">
      <c r="B410" s="5"/>
      <c r="C410" s="5"/>
      <c r="D410" s="5"/>
    </row>
    <row r="411" spans="1:4">
      <c r="A411" s="7" t="s">
        <v>123</v>
      </c>
      <c r="B411" s="5"/>
      <c r="C411" s="5"/>
      <c r="D411" s="5"/>
    </row>
    <row r="412" spans="1:4">
      <c r="B412" s="5"/>
      <c r="C412" s="12" t="s">
        <v>161</v>
      </c>
      <c r="D412" s="5"/>
    </row>
    <row r="413" spans="1:4">
      <c r="A413" t="s">
        <v>125</v>
      </c>
      <c r="B413" s="5">
        <v>12950</v>
      </c>
      <c r="C413" s="5">
        <f>B413*0.75</f>
        <v>9712.5</v>
      </c>
      <c r="D413" s="5"/>
    </row>
    <row r="414" spans="1:4">
      <c r="A414" t="s">
        <v>146</v>
      </c>
      <c r="B414" s="5">
        <v>11650</v>
      </c>
      <c r="C414" s="5">
        <f t="shared" ref="C414:C415" si="35">B414*0.75</f>
        <v>8737.5</v>
      </c>
      <c r="D414" s="5"/>
    </row>
    <row r="415" spans="1:4">
      <c r="A415" t="s">
        <v>126</v>
      </c>
      <c r="B415" s="5">
        <v>31950</v>
      </c>
      <c r="C415" s="5">
        <f t="shared" si="35"/>
        <v>23962.5</v>
      </c>
      <c r="D415" s="5"/>
    </row>
    <row r="416" spans="1:4">
      <c r="B416" s="5"/>
      <c r="C416" s="5"/>
      <c r="D416" s="5"/>
    </row>
    <row r="417" spans="1:4">
      <c r="B417" s="5"/>
      <c r="C417" s="5"/>
      <c r="D417" s="5"/>
    </row>
    <row r="418" spans="1:4">
      <c r="A418" s="7" t="s">
        <v>127</v>
      </c>
      <c r="B418" s="5"/>
      <c r="C418" s="12" t="s">
        <v>29</v>
      </c>
      <c r="D418" s="12" t="s">
        <v>66</v>
      </c>
    </row>
    <row r="419" spans="1:4">
      <c r="B419" s="5"/>
      <c r="C419" s="5"/>
      <c r="D419" s="5"/>
    </row>
    <row r="420" spans="1:4">
      <c r="A420" t="s">
        <v>128</v>
      </c>
      <c r="B420" s="5">
        <v>12950</v>
      </c>
      <c r="C420" s="5">
        <f>B420*0.82</f>
        <v>10619</v>
      </c>
      <c r="D420" s="5">
        <v>7800</v>
      </c>
    </row>
    <row r="423" spans="1:4">
      <c r="A423" t="s">
        <v>129</v>
      </c>
    </row>
    <row r="426" spans="1:4">
      <c r="A426" s="7" t="s">
        <v>130</v>
      </c>
      <c r="B426" s="7"/>
      <c r="C426" s="7" t="s">
        <v>131</v>
      </c>
    </row>
    <row r="427" spans="1:4">
      <c r="A427" s="7"/>
      <c r="B427" s="7"/>
      <c r="C427" s="7"/>
    </row>
    <row r="428" spans="1:4">
      <c r="A428" s="7"/>
      <c r="B428" s="7"/>
      <c r="C428" s="7"/>
    </row>
    <row r="429" spans="1:4">
      <c r="A429" s="7"/>
      <c r="B429" s="7"/>
      <c r="C429" s="7"/>
    </row>
    <row r="430" spans="1:4">
      <c r="A430" s="7" t="s">
        <v>132</v>
      </c>
      <c r="B430" s="7"/>
      <c r="C430" s="7" t="s">
        <v>133</v>
      </c>
    </row>
    <row r="431" spans="1:4">
      <c r="A431" s="7" t="s">
        <v>134</v>
      </c>
      <c r="B431" s="7"/>
      <c r="C431" s="7" t="s">
        <v>135</v>
      </c>
    </row>
    <row r="436" spans="1:5">
      <c r="A436" s="1" t="s">
        <v>208</v>
      </c>
      <c r="C436" s="1"/>
    </row>
    <row r="437" spans="1:5">
      <c r="A437" s="1" t="s">
        <v>19</v>
      </c>
      <c r="C437" s="1"/>
    </row>
    <row r="438" spans="1:5">
      <c r="A438" s="1" t="s">
        <v>156</v>
      </c>
      <c r="C438" s="1"/>
    </row>
    <row r="439" spans="1:5">
      <c r="A439" s="1" t="s">
        <v>192</v>
      </c>
      <c r="C439" s="1"/>
    </row>
    <row r="440" spans="1:5">
      <c r="A440" s="1" t="s">
        <v>193</v>
      </c>
      <c r="C440" s="1"/>
    </row>
    <row r="441" spans="1:5">
      <c r="A441" s="1" t="s">
        <v>22</v>
      </c>
      <c r="C441" s="1"/>
    </row>
    <row r="442" spans="1:5">
      <c r="A442" s="2"/>
    </row>
    <row r="443" spans="1:5">
      <c r="A443" s="2"/>
    </row>
    <row r="444" spans="1:5">
      <c r="A444" s="1" t="s">
        <v>194</v>
      </c>
    </row>
    <row r="445" spans="1:5">
      <c r="A445" s="1"/>
    </row>
    <row r="446" spans="1:5">
      <c r="A446" s="18" t="s">
        <v>1</v>
      </c>
      <c r="B446" s="18" t="s">
        <v>2</v>
      </c>
      <c r="C446" s="18" t="s">
        <v>3</v>
      </c>
      <c r="D446" s="18" t="s">
        <v>4</v>
      </c>
      <c r="E446" s="18" t="s">
        <v>155</v>
      </c>
    </row>
    <row r="447" spans="1:5">
      <c r="A447" s="19"/>
      <c r="B447" s="19"/>
      <c r="C447" s="19"/>
      <c r="D447" s="19"/>
      <c r="E447" s="19"/>
    </row>
    <row r="448" spans="1:5">
      <c r="A448" s="18"/>
      <c r="B448" s="18"/>
      <c r="C448" s="18"/>
      <c r="D448" s="18"/>
    </row>
    <row r="449" spans="1:6">
      <c r="A449" s="7" t="s">
        <v>158</v>
      </c>
      <c r="B449" s="5"/>
      <c r="C449" s="12" t="s">
        <v>6</v>
      </c>
      <c r="D449" s="12" t="s">
        <v>7</v>
      </c>
      <c r="E449" s="12" t="s">
        <v>151</v>
      </c>
    </row>
    <row r="450" spans="1:6">
      <c r="B450" s="5"/>
    </row>
    <row r="451" spans="1:6">
      <c r="A451" t="s">
        <v>24</v>
      </c>
      <c r="B451" s="5">
        <v>19260</v>
      </c>
      <c r="C451" s="5"/>
      <c r="D451" s="5">
        <v>9600</v>
      </c>
      <c r="E451" s="5">
        <v>5800</v>
      </c>
      <c r="F451" s="8">
        <f>B451*0.3</f>
        <v>5778</v>
      </c>
    </row>
    <row r="452" spans="1:6">
      <c r="A452" t="s">
        <v>25</v>
      </c>
      <c r="B452" s="5">
        <v>22910</v>
      </c>
      <c r="C452" s="5">
        <v>13700</v>
      </c>
      <c r="D452" s="5">
        <v>11400</v>
      </c>
      <c r="E452" s="5">
        <v>6900</v>
      </c>
      <c r="F452" s="8">
        <f t="shared" ref="F452:F454" si="36">B452*0.3</f>
        <v>6873</v>
      </c>
    </row>
    <row r="453" spans="1:6">
      <c r="A453" t="s">
        <v>26</v>
      </c>
      <c r="B453" s="5">
        <v>27205</v>
      </c>
      <c r="C453" s="5"/>
      <c r="D453" s="5">
        <v>13600</v>
      </c>
      <c r="E453" s="5">
        <v>8150</v>
      </c>
      <c r="F453" s="8">
        <f t="shared" si="36"/>
        <v>8161.5</v>
      </c>
    </row>
    <row r="454" spans="1:6">
      <c r="A454" t="s">
        <v>27</v>
      </c>
      <c r="B454" s="5">
        <v>30760</v>
      </c>
      <c r="C454" s="5"/>
      <c r="D454" s="5">
        <v>15300</v>
      </c>
      <c r="E454" s="5">
        <v>9200</v>
      </c>
      <c r="F454" s="8">
        <f t="shared" si="36"/>
        <v>9228</v>
      </c>
    </row>
    <row r="455" spans="1:6">
      <c r="B455" s="5"/>
      <c r="C455" s="5"/>
      <c r="D455" s="5"/>
    </row>
    <row r="456" spans="1:6">
      <c r="A456" s="7" t="s">
        <v>160</v>
      </c>
      <c r="B456" s="5"/>
      <c r="C456" s="12" t="s">
        <v>66</v>
      </c>
      <c r="D456" s="12" t="s">
        <v>7</v>
      </c>
      <c r="E456" s="12" t="s">
        <v>113</v>
      </c>
    </row>
    <row r="457" spans="1:6">
      <c r="B457" s="5"/>
      <c r="C457" s="5"/>
      <c r="D457" s="5"/>
    </row>
    <row r="458" spans="1:6">
      <c r="A458" t="s">
        <v>32</v>
      </c>
      <c r="B458" s="5">
        <v>12499</v>
      </c>
      <c r="C458" s="5">
        <f>B458*0.6</f>
        <v>7499.4</v>
      </c>
      <c r="D458" s="5">
        <v>6250</v>
      </c>
      <c r="E458" s="5">
        <v>5000</v>
      </c>
      <c r="F458" s="8">
        <f>B458*0.4</f>
        <v>4999.6000000000004</v>
      </c>
    </row>
    <row r="459" spans="1:6">
      <c r="A459" t="s">
        <v>33</v>
      </c>
      <c r="B459" s="5">
        <v>13499</v>
      </c>
      <c r="C459" s="5"/>
      <c r="D459" s="5">
        <v>6750</v>
      </c>
      <c r="E459" s="5">
        <v>5400</v>
      </c>
      <c r="F459" s="8">
        <f>B459*0.4</f>
        <v>5399.6</v>
      </c>
    </row>
    <row r="461" spans="1:6">
      <c r="A461" s="7" t="s">
        <v>159</v>
      </c>
      <c r="B461" s="5"/>
      <c r="C461" s="12" t="s">
        <v>29</v>
      </c>
      <c r="D461" s="12" t="s">
        <v>54</v>
      </c>
      <c r="E461" s="12" t="s">
        <v>7</v>
      </c>
    </row>
    <row r="462" spans="1:6">
      <c r="A462" s="7"/>
      <c r="B462" s="5"/>
      <c r="C462" s="12"/>
      <c r="D462" s="12"/>
    </row>
    <row r="463" spans="1:6">
      <c r="A463" t="s">
        <v>31</v>
      </c>
      <c r="B463" s="5">
        <v>10495</v>
      </c>
      <c r="C463" s="5">
        <f>B463*0.82</f>
        <v>8605.9</v>
      </c>
      <c r="D463" s="5">
        <v>6800</v>
      </c>
      <c r="E463" s="5">
        <v>5250</v>
      </c>
      <c r="F463" s="8">
        <f>B463*0.5</f>
        <v>5247.5</v>
      </c>
    </row>
    <row r="464" spans="1:6">
      <c r="A464" t="s">
        <v>153</v>
      </c>
      <c r="B464" s="5">
        <v>14395</v>
      </c>
      <c r="C464" s="5">
        <f t="shared" ref="C464:C465" si="37">B464*0.82</f>
        <v>11803.9</v>
      </c>
      <c r="D464" s="5">
        <v>9350</v>
      </c>
      <c r="E464" s="5">
        <v>7200</v>
      </c>
      <c r="F464" s="8">
        <f t="shared" ref="F464:F465" si="38">B464*0.5</f>
        <v>7197.5</v>
      </c>
    </row>
    <row r="465" spans="1:7">
      <c r="A465" t="s">
        <v>154</v>
      </c>
      <c r="B465" s="5">
        <v>15795</v>
      </c>
      <c r="C465" s="5">
        <f t="shared" si="37"/>
        <v>12951.9</v>
      </c>
      <c r="D465" s="5">
        <v>10250</v>
      </c>
      <c r="E465" s="5">
        <v>7900</v>
      </c>
      <c r="F465" s="8">
        <f t="shared" si="38"/>
        <v>7897.5</v>
      </c>
    </row>
    <row r="466" spans="1:7">
      <c r="A466" t="s">
        <v>195</v>
      </c>
      <c r="B466" s="5">
        <v>19995</v>
      </c>
      <c r="C466" s="5">
        <f t="shared" ref="C466" si="39">B466*0.82</f>
        <v>16395.899999999998</v>
      </c>
      <c r="D466" s="5">
        <v>13000</v>
      </c>
      <c r="E466" s="5">
        <v>10000</v>
      </c>
      <c r="F466" s="8">
        <f t="shared" ref="F466" si="40">B466*0.5</f>
        <v>9997.5</v>
      </c>
    </row>
    <row r="467" spans="1:7">
      <c r="B467" s="5"/>
      <c r="C467" s="5"/>
      <c r="D467" s="5"/>
    </row>
    <row r="468" spans="1:7">
      <c r="A468" s="7" t="s">
        <v>197</v>
      </c>
      <c r="B468" s="5"/>
      <c r="C468" s="12" t="s">
        <v>6</v>
      </c>
      <c r="D468" s="12" t="s">
        <v>7</v>
      </c>
      <c r="E468" s="12" t="s">
        <v>113</v>
      </c>
      <c r="F468" s="20">
        <v>0.5</v>
      </c>
      <c r="G468" s="20">
        <v>0.6</v>
      </c>
    </row>
    <row r="469" spans="1:7">
      <c r="B469" s="5"/>
      <c r="C469" s="5"/>
      <c r="D469" s="5"/>
    </row>
    <row r="470" spans="1:7">
      <c r="A470" t="s">
        <v>34</v>
      </c>
      <c r="B470" s="5">
        <v>16925</v>
      </c>
      <c r="C470" s="5">
        <f>B470*0.6</f>
        <v>10155</v>
      </c>
      <c r="D470" s="8">
        <v>8450</v>
      </c>
      <c r="E470" s="8">
        <v>6750</v>
      </c>
      <c r="F470" s="8">
        <f>B470*0.5</f>
        <v>8462.5</v>
      </c>
      <c r="G470" s="8">
        <f>B470*0.4</f>
        <v>6770</v>
      </c>
    </row>
    <row r="471" spans="1:7">
      <c r="A471" t="s">
        <v>35</v>
      </c>
      <c r="B471" s="5">
        <v>19505</v>
      </c>
      <c r="C471" s="5">
        <f t="shared" ref="C471:C477" si="41">B471*0.6</f>
        <v>11703</v>
      </c>
      <c r="D471" s="8">
        <v>9750</v>
      </c>
      <c r="E471" s="8">
        <v>7800</v>
      </c>
      <c r="F471" s="8">
        <f t="shared" ref="F471:F480" si="42">B471*0.5</f>
        <v>9752.5</v>
      </c>
      <c r="G471" s="8">
        <f t="shared" ref="G471:G480" si="43">B471*0.4</f>
        <v>7802</v>
      </c>
    </row>
    <row r="472" spans="1:7">
      <c r="A472" t="s">
        <v>36</v>
      </c>
      <c r="B472" s="5">
        <v>23025</v>
      </c>
      <c r="C472" s="5">
        <v>0</v>
      </c>
      <c r="D472" s="8">
        <v>11500</v>
      </c>
      <c r="E472" s="8">
        <v>9200</v>
      </c>
      <c r="F472" s="8">
        <f t="shared" si="42"/>
        <v>11512.5</v>
      </c>
      <c r="G472" s="8">
        <f t="shared" si="43"/>
        <v>9210</v>
      </c>
    </row>
    <row r="473" spans="1:7">
      <c r="A473" t="s">
        <v>37</v>
      </c>
      <c r="B473" s="5">
        <v>28565</v>
      </c>
      <c r="C473" s="5">
        <v>0</v>
      </c>
      <c r="D473" s="8">
        <v>14300</v>
      </c>
      <c r="E473" s="8">
        <v>11400</v>
      </c>
      <c r="F473" s="8">
        <f t="shared" si="42"/>
        <v>14282.5</v>
      </c>
      <c r="G473" s="8">
        <f t="shared" si="43"/>
        <v>11426</v>
      </c>
    </row>
    <row r="474" spans="1:7">
      <c r="A474" t="s">
        <v>38</v>
      </c>
      <c r="B474" s="5">
        <v>32605</v>
      </c>
      <c r="C474" s="5">
        <f t="shared" si="41"/>
        <v>19563</v>
      </c>
      <c r="D474" s="8">
        <v>16300</v>
      </c>
      <c r="E474" s="8">
        <v>13000</v>
      </c>
      <c r="F474" s="8">
        <f t="shared" si="42"/>
        <v>16302.5</v>
      </c>
      <c r="G474" s="8">
        <f t="shared" si="43"/>
        <v>13042</v>
      </c>
    </row>
    <row r="475" spans="1:7">
      <c r="A475" t="s">
        <v>39</v>
      </c>
      <c r="B475" s="5">
        <v>10935</v>
      </c>
      <c r="C475" s="5">
        <v>0</v>
      </c>
      <c r="D475" s="8">
        <v>5450</v>
      </c>
      <c r="E475" s="8">
        <v>4350</v>
      </c>
      <c r="F475" s="8">
        <f t="shared" si="42"/>
        <v>5467.5</v>
      </c>
      <c r="G475" s="8">
        <f t="shared" si="43"/>
        <v>4374</v>
      </c>
    </row>
    <row r="476" spans="1:7">
      <c r="A476" t="s">
        <v>40</v>
      </c>
      <c r="B476" s="5">
        <v>15505</v>
      </c>
      <c r="C476" s="5">
        <f t="shared" si="41"/>
        <v>9303</v>
      </c>
      <c r="D476" s="8">
        <v>7750</v>
      </c>
      <c r="E476" s="8">
        <v>6200</v>
      </c>
      <c r="F476" s="8">
        <f t="shared" si="42"/>
        <v>7752.5</v>
      </c>
      <c r="G476" s="8">
        <f t="shared" si="43"/>
        <v>6202</v>
      </c>
    </row>
    <row r="477" spans="1:7">
      <c r="A477" t="s">
        <v>41</v>
      </c>
      <c r="B477" s="5">
        <v>18125</v>
      </c>
      <c r="C477" s="5">
        <f t="shared" si="41"/>
        <v>10875</v>
      </c>
      <c r="D477" s="8">
        <v>9050</v>
      </c>
      <c r="E477" s="8">
        <f t="shared" ref="E477" si="44">B477*0.4</f>
        <v>7250</v>
      </c>
      <c r="F477" s="8">
        <f t="shared" si="42"/>
        <v>9062.5</v>
      </c>
      <c r="G477" s="8">
        <f t="shared" si="43"/>
        <v>7250</v>
      </c>
    </row>
    <row r="478" spans="1:7">
      <c r="A478" t="s">
        <v>42</v>
      </c>
      <c r="B478" s="5">
        <v>20995</v>
      </c>
      <c r="C478" s="5">
        <v>0</v>
      </c>
      <c r="D478" s="8">
        <v>10500</v>
      </c>
      <c r="E478" s="8">
        <v>8400</v>
      </c>
      <c r="F478" s="8">
        <f t="shared" si="42"/>
        <v>10497.5</v>
      </c>
      <c r="G478" s="8">
        <f t="shared" si="43"/>
        <v>8398</v>
      </c>
    </row>
    <row r="479" spans="1:7">
      <c r="A479" t="s">
        <v>43</v>
      </c>
      <c r="B479" s="5">
        <v>27465</v>
      </c>
      <c r="C479" s="5">
        <v>0</v>
      </c>
      <c r="D479" s="8">
        <v>13700</v>
      </c>
      <c r="E479" s="8">
        <v>11000</v>
      </c>
      <c r="F479" s="8">
        <f t="shared" si="42"/>
        <v>13732.5</v>
      </c>
      <c r="G479" s="8">
        <f t="shared" si="43"/>
        <v>10986</v>
      </c>
    </row>
    <row r="480" spans="1:7">
      <c r="A480" t="s">
        <v>44</v>
      </c>
      <c r="B480" s="5">
        <v>31265</v>
      </c>
      <c r="C480" s="5">
        <v>0</v>
      </c>
      <c r="D480" s="8">
        <v>15600</v>
      </c>
      <c r="E480" s="8">
        <v>12500</v>
      </c>
      <c r="F480" s="8">
        <f t="shared" si="42"/>
        <v>15632.5</v>
      </c>
      <c r="G480" s="8">
        <f t="shared" si="43"/>
        <v>12506</v>
      </c>
    </row>
    <row r="481" spans="1:7">
      <c r="B481" s="5"/>
      <c r="C481" s="5"/>
      <c r="D481" s="5"/>
    </row>
    <row r="482" spans="1:7">
      <c r="B482" s="5"/>
      <c r="C482" s="5"/>
      <c r="D482" s="5"/>
    </row>
    <row r="483" spans="1:7">
      <c r="A483" s="7" t="s">
        <v>167</v>
      </c>
      <c r="B483" s="5"/>
      <c r="C483" s="12" t="s">
        <v>66</v>
      </c>
      <c r="D483" s="12" t="s">
        <v>171</v>
      </c>
      <c r="E483" s="12" t="s">
        <v>113</v>
      </c>
      <c r="F483" s="20">
        <v>0.5</v>
      </c>
      <c r="G483" s="20">
        <v>0.6</v>
      </c>
    </row>
    <row r="484" spans="1:7">
      <c r="B484" s="5"/>
      <c r="C484" s="5"/>
      <c r="D484" s="5"/>
    </row>
    <row r="485" spans="1:7">
      <c r="A485" t="s">
        <v>46</v>
      </c>
      <c r="B485" s="5">
        <v>27995</v>
      </c>
      <c r="C485" s="5">
        <f>B485*0.6</f>
        <v>16797</v>
      </c>
      <c r="D485" s="5">
        <v>14000</v>
      </c>
      <c r="E485" s="5">
        <v>11200</v>
      </c>
      <c r="F485" s="8">
        <f>B485*0.5</f>
        <v>13997.5</v>
      </c>
      <c r="G485" s="8">
        <f>B485*0.4</f>
        <v>11198</v>
      </c>
    </row>
    <row r="486" spans="1:7">
      <c r="A486" t="s">
        <v>47</v>
      </c>
      <c r="B486" s="5">
        <v>29295</v>
      </c>
      <c r="C486" s="5"/>
      <c r="D486" s="5">
        <v>14650</v>
      </c>
      <c r="E486" s="5">
        <v>11700</v>
      </c>
      <c r="F486" s="8">
        <f t="shared" ref="F486:F488" si="45">B486*0.5</f>
        <v>14647.5</v>
      </c>
      <c r="G486" s="8">
        <f t="shared" ref="G486:G488" si="46">B486*0.4</f>
        <v>11718</v>
      </c>
    </row>
    <row r="487" spans="1:7">
      <c r="A487" t="s">
        <v>48</v>
      </c>
      <c r="B487" s="5">
        <v>40030</v>
      </c>
      <c r="C487" s="5"/>
      <c r="D487" s="5">
        <v>20000</v>
      </c>
      <c r="E487" s="5">
        <v>16000</v>
      </c>
      <c r="F487" s="8">
        <f t="shared" si="45"/>
        <v>20015</v>
      </c>
      <c r="G487" s="8">
        <f t="shared" si="46"/>
        <v>16012</v>
      </c>
    </row>
    <row r="488" spans="1:7">
      <c r="A488" t="s">
        <v>49</v>
      </c>
      <c r="B488" s="5">
        <v>44420</v>
      </c>
      <c r="C488" s="5">
        <f>B488*0.6</f>
        <v>26652</v>
      </c>
      <c r="D488" s="5">
        <v>22200</v>
      </c>
      <c r="E488" s="5">
        <v>17700</v>
      </c>
      <c r="F488" s="8">
        <f t="shared" si="45"/>
        <v>22210</v>
      </c>
      <c r="G488" s="8">
        <f t="shared" si="46"/>
        <v>17768</v>
      </c>
    </row>
    <row r="489" spans="1:7">
      <c r="B489" s="5"/>
      <c r="C489" s="5"/>
      <c r="D489" s="5"/>
    </row>
    <row r="490" spans="1:7">
      <c r="B490" s="5"/>
      <c r="C490" s="5"/>
      <c r="D490" s="5"/>
    </row>
    <row r="491" spans="1:7">
      <c r="B491" s="5"/>
      <c r="C491" s="5"/>
      <c r="D491" s="5"/>
    </row>
    <row r="492" spans="1:7">
      <c r="B492" s="5"/>
      <c r="C492" s="5"/>
      <c r="D492" s="5"/>
    </row>
    <row r="493" spans="1:7">
      <c r="A493" s="7" t="s">
        <v>1</v>
      </c>
      <c r="B493" s="12" t="s">
        <v>2</v>
      </c>
      <c r="C493" s="12" t="s">
        <v>3</v>
      </c>
      <c r="D493" s="21" t="s">
        <v>4</v>
      </c>
      <c r="E493" s="22" t="s">
        <v>155</v>
      </c>
    </row>
    <row r="494" spans="1:7">
      <c r="A494" s="7"/>
      <c r="B494" s="12"/>
      <c r="C494" s="12"/>
      <c r="D494" s="21"/>
      <c r="E494" s="22"/>
    </row>
    <row r="495" spans="1:7">
      <c r="B495" s="5"/>
      <c r="C495" s="5"/>
      <c r="D495" s="5"/>
    </row>
    <row r="496" spans="1:7">
      <c r="A496" s="7" t="s">
        <v>168</v>
      </c>
      <c r="B496" s="5"/>
      <c r="C496" s="12" t="s">
        <v>29</v>
      </c>
      <c r="D496" s="12" t="s">
        <v>54</v>
      </c>
      <c r="E496" s="12" t="s">
        <v>7</v>
      </c>
      <c r="F496" s="20">
        <v>0.35</v>
      </c>
      <c r="G496" s="20">
        <v>0.5</v>
      </c>
    </row>
    <row r="497" spans="1:7">
      <c r="B497" s="5"/>
      <c r="C497" s="5"/>
      <c r="D497" s="5"/>
    </row>
    <row r="498" spans="1:7">
      <c r="A498" t="s">
        <v>162</v>
      </c>
      <c r="B498" s="5">
        <v>25495</v>
      </c>
      <c r="C498" s="5">
        <f>B498*0.82</f>
        <v>20905.899999999998</v>
      </c>
      <c r="D498" s="5">
        <v>16550</v>
      </c>
      <c r="E498" s="5">
        <v>12750</v>
      </c>
      <c r="F498" s="8">
        <f>B498*0.65</f>
        <v>16571.75</v>
      </c>
      <c r="G498" s="8">
        <f>B498*0.5</f>
        <v>12747.5</v>
      </c>
    </row>
    <row r="499" spans="1:7">
      <c r="A499" t="s">
        <v>163</v>
      </c>
      <c r="B499" s="5">
        <v>28195</v>
      </c>
      <c r="C499" s="5">
        <f t="shared" ref="C499:C502" si="47">B499*0.82</f>
        <v>23119.899999999998</v>
      </c>
      <c r="D499" s="5">
        <v>18300</v>
      </c>
      <c r="E499" s="5">
        <v>14100</v>
      </c>
      <c r="F499" s="8">
        <f t="shared" ref="F499:F502" si="48">B499*0.65</f>
        <v>18326.75</v>
      </c>
      <c r="G499" s="8">
        <f t="shared" ref="G499:G502" si="49">B499*0.5</f>
        <v>14097.5</v>
      </c>
    </row>
    <row r="500" spans="1:7">
      <c r="A500" t="s">
        <v>164</v>
      </c>
      <c r="B500" s="5">
        <v>32295</v>
      </c>
      <c r="C500" s="5">
        <f t="shared" si="47"/>
        <v>26481.899999999998</v>
      </c>
      <c r="D500" s="5">
        <v>21000</v>
      </c>
      <c r="E500" s="5">
        <v>16150</v>
      </c>
      <c r="F500" s="8">
        <f t="shared" si="48"/>
        <v>20991.75</v>
      </c>
      <c r="G500" s="8">
        <f t="shared" si="49"/>
        <v>16147.5</v>
      </c>
    </row>
    <row r="501" spans="1:7">
      <c r="A501" t="s">
        <v>165</v>
      </c>
      <c r="B501" s="5">
        <v>42695</v>
      </c>
      <c r="C501" s="5">
        <f t="shared" si="47"/>
        <v>35009.9</v>
      </c>
      <c r="D501" s="5">
        <v>27750</v>
      </c>
      <c r="E501" s="5">
        <v>21350</v>
      </c>
      <c r="F501" s="8">
        <f t="shared" si="48"/>
        <v>27751.75</v>
      </c>
      <c r="G501" s="8">
        <f t="shared" si="49"/>
        <v>21347.5</v>
      </c>
    </row>
    <row r="502" spans="1:7">
      <c r="A502" t="s">
        <v>166</v>
      </c>
      <c r="B502" s="5">
        <v>47695</v>
      </c>
      <c r="C502" s="5">
        <f t="shared" si="47"/>
        <v>39109.899999999994</v>
      </c>
      <c r="D502" s="5">
        <v>31000</v>
      </c>
      <c r="E502" s="5">
        <v>23850</v>
      </c>
      <c r="F502" s="8">
        <f t="shared" si="48"/>
        <v>31001.75</v>
      </c>
      <c r="G502" s="8">
        <f t="shared" si="49"/>
        <v>23847.5</v>
      </c>
    </row>
    <row r="503" spans="1:7">
      <c r="B503" s="5"/>
      <c r="C503" s="5"/>
      <c r="D503" s="5"/>
    </row>
    <row r="504" spans="1:7">
      <c r="A504" s="7" t="s">
        <v>53</v>
      </c>
      <c r="B504" s="5"/>
      <c r="C504" s="12" t="s">
        <v>66</v>
      </c>
      <c r="D504" s="12" t="s">
        <v>7</v>
      </c>
      <c r="E504" s="12"/>
      <c r="F504" s="20">
        <v>0.5</v>
      </c>
    </row>
    <row r="505" spans="1:7">
      <c r="B505" s="5"/>
      <c r="C505" s="5"/>
      <c r="D505" s="5"/>
    </row>
    <row r="506" spans="1:7">
      <c r="B506" s="5"/>
      <c r="C506" s="5"/>
      <c r="D506" s="5"/>
    </row>
    <row r="507" spans="1:7">
      <c r="A507" t="s">
        <v>55</v>
      </c>
      <c r="B507" s="5">
        <v>22820</v>
      </c>
      <c r="C507" s="5"/>
      <c r="D507" s="5">
        <v>11400</v>
      </c>
      <c r="E507" s="5"/>
      <c r="F507" s="8">
        <f>B507*0.5</f>
        <v>11410</v>
      </c>
    </row>
    <row r="508" spans="1:7">
      <c r="A508" t="s">
        <v>56</v>
      </c>
      <c r="B508" s="5">
        <v>27055</v>
      </c>
      <c r="C508" s="5">
        <v>16250</v>
      </c>
      <c r="D508" s="5">
        <v>13500</v>
      </c>
      <c r="E508" s="5"/>
      <c r="F508" s="8">
        <f t="shared" ref="F508:F511" si="50">B508*0.5</f>
        <v>13527.5</v>
      </c>
      <c r="G508" s="8">
        <f>B508*0.6</f>
        <v>16233</v>
      </c>
    </row>
    <row r="509" spans="1:7">
      <c r="A509" t="s">
        <v>57</v>
      </c>
      <c r="B509" s="5">
        <v>35255</v>
      </c>
      <c r="C509" s="5"/>
      <c r="D509" s="5">
        <v>17600</v>
      </c>
      <c r="E509" s="5"/>
      <c r="F509" s="8">
        <f t="shared" si="50"/>
        <v>17627.5</v>
      </c>
      <c r="G509" s="8">
        <f t="shared" ref="G509" si="51">B509*0.65</f>
        <v>22915.75</v>
      </c>
    </row>
    <row r="510" spans="1:7">
      <c r="A510" t="s">
        <v>58</v>
      </c>
      <c r="B510" s="5">
        <v>44345</v>
      </c>
      <c r="C510" s="5"/>
      <c r="D510" s="5">
        <v>22200</v>
      </c>
      <c r="E510" s="5"/>
      <c r="F510" s="8">
        <f t="shared" si="50"/>
        <v>22172.5</v>
      </c>
    </row>
    <row r="511" spans="1:7">
      <c r="A511" t="s">
        <v>59</v>
      </c>
      <c r="B511" s="5">
        <v>49220</v>
      </c>
      <c r="C511" s="5"/>
      <c r="D511" s="5">
        <v>24600</v>
      </c>
      <c r="E511" s="5"/>
      <c r="F511" s="8">
        <f t="shared" si="50"/>
        <v>24610</v>
      </c>
    </row>
    <row r="512" spans="1:7">
      <c r="B512" s="5"/>
      <c r="C512" s="5"/>
      <c r="D512" s="5"/>
    </row>
    <row r="513" spans="1:6">
      <c r="B513" s="5"/>
      <c r="C513" s="5"/>
      <c r="D513" s="5"/>
    </row>
    <row r="514" spans="1:6">
      <c r="A514" s="7" t="s">
        <v>196</v>
      </c>
      <c r="B514" s="5"/>
      <c r="C514" s="12" t="s">
        <v>66</v>
      </c>
      <c r="D514" s="12" t="s">
        <v>7</v>
      </c>
      <c r="F514" s="20">
        <v>0.5</v>
      </c>
    </row>
    <row r="515" spans="1:6">
      <c r="B515" s="5"/>
      <c r="C515" s="5"/>
      <c r="D515" s="5"/>
    </row>
    <row r="516" spans="1:6">
      <c r="B516" s="5"/>
      <c r="C516" s="5"/>
      <c r="D516" s="5"/>
    </row>
    <row r="517" spans="1:6">
      <c r="A517" t="s">
        <v>61</v>
      </c>
      <c r="B517" s="5">
        <v>24945</v>
      </c>
      <c r="C517" s="5">
        <f>B517*0.6</f>
        <v>14967</v>
      </c>
      <c r="D517" s="5">
        <v>12500</v>
      </c>
      <c r="F517" s="8">
        <f>B517*0.5</f>
        <v>12472.5</v>
      </c>
    </row>
    <row r="518" spans="1:6">
      <c r="A518" t="s">
        <v>62</v>
      </c>
      <c r="B518" s="5">
        <v>29595</v>
      </c>
      <c r="C518" s="5">
        <v>0</v>
      </c>
      <c r="D518" s="5">
        <v>14800</v>
      </c>
      <c r="F518" s="8">
        <f t="shared" ref="F518:F521" si="52">B518*0.5</f>
        <v>14797.5</v>
      </c>
    </row>
    <row r="519" spans="1:6">
      <c r="A519" t="s">
        <v>63</v>
      </c>
      <c r="B519" s="5">
        <v>38545</v>
      </c>
      <c r="C519" s="5">
        <v>0</v>
      </c>
      <c r="D519" s="5">
        <v>19300</v>
      </c>
      <c r="F519" s="8">
        <f t="shared" si="52"/>
        <v>19272.5</v>
      </c>
    </row>
    <row r="520" spans="1:6">
      <c r="A520" t="s">
        <v>64</v>
      </c>
      <c r="B520" s="5">
        <v>47055</v>
      </c>
      <c r="C520" s="5"/>
      <c r="D520" s="5">
        <v>23500</v>
      </c>
      <c r="F520" s="8">
        <f t="shared" si="52"/>
        <v>23527.5</v>
      </c>
    </row>
    <row r="521" spans="1:6">
      <c r="A521" t="s">
        <v>65</v>
      </c>
      <c r="B521" s="5">
        <v>50700</v>
      </c>
      <c r="C521" s="5"/>
      <c r="D521" s="5">
        <v>25350</v>
      </c>
      <c r="F521" s="8">
        <f t="shared" si="52"/>
        <v>25350</v>
      </c>
    </row>
    <row r="522" spans="1:6">
      <c r="B522" s="5"/>
      <c r="C522" s="5"/>
      <c r="D522" s="5"/>
      <c r="F522" s="8"/>
    </row>
    <row r="523" spans="1:6">
      <c r="B523" s="5"/>
      <c r="C523" s="5"/>
      <c r="D523" s="5"/>
      <c r="F523" s="8"/>
    </row>
    <row r="524" spans="1:6">
      <c r="A524" s="7" t="s">
        <v>198</v>
      </c>
      <c r="B524" s="5"/>
      <c r="C524" s="12" t="s">
        <v>29</v>
      </c>
      <c r="D524" s="12" t="s">
        <v>66</v>
      </c>
      <c r="F524" s="20">
        <v>0.4</v>
      </c>
    </row>
    <row r="525" spans="1:6">
      <c r="B525" s="5"/>
      <c r="C525" s="5"/>
      <c r="D525" s="5"/>
      <c r="F525" s="8"/>
    </row>
    <row r="526" spans="1:6">
      <c r="B526" s="5"/>
      <c r="C526" s="5"/>
      <c r="D526" s="5"/>
      <c r="F526" s="8"/>
    </row>
    <row r="527" spans="1:6">
      <c r="A527" t="s">
        <v>199</v>
      </c>
      <c r="B527" s="24">
        <v>25995</v>
      </c>
      <c r="C527" s="5">
        <f t="shared" ref="C527:C529" si="53">B527*0.82</f>
        <v>21315.899999999998</v>
      </c>
      <c r="D527" s="5">
        <v>15600</v>
      </c>
      <c r="F527" s="8">
        <f>B527*0.6</f>
        <v>15597</v>
      </c>
    </row>
    <row r="528" spans="1:6">
      <c r="A528" t="s">
        <v>200</v>
      </c>
      <c r="B528" s="24">
        <v>30795</v>
      </c>
      <c r="C528" s="5">
        <f t="shared" si="53"/>
        <v>25251.899999999998</v>
      </c>
      <c r="D528" s="5">
        <v>18500</v>
      </c>
      <c r="F528" s="8">
        <f t="shared" ref="F528:F530" si="54">B528*0.6</f>
        <v>18477</v>
      </c>
    </row>
    <row r="529" spans="1:7">
      <c r="A529" t="s">
        <v>201</v>
      </c>
      <c r="B529" s="24">
        <v>40195</v>
      </c>
      <c r="C529" s="5">
        <f t="shared" si="53"/>
        <v>32959.9</v>
      </c>
      <c r="D529" s="5">
        <v>24100</v>
      </c>
      <c r="F529" s="8">
        <f t="shared" si="54"/>
        <v>24117</v>
      </c>
    </row>
    <row r="530" spans="1:7">
      <c r="A530" s="10" t="s">
        <v>172</v>
      </c>
      <c r="B530" s="24">
        <v>50495</v>
      </c>
      <c r="C530" s="5">
        <f>B530*0.82</f>
        <v>41405.899999999994</v>
      </c>
      <c r="D530" s="5">
        <v>30300</v>
      </c>
      <c r="F530" s="8">
        <f t="shared" si="54"/>
        <v>30297</v>
      </c>
    </row>
    <row r="531" spans="1:7">
      <c r="B531" s="5"/>
      <c r="C531" s="5"/>
      <c r="D531" s="5"/>
    </row>
    <row r="532" spans="1:7">
      <c r="B532" s="5"/>
      <c r="C532" s="5"/>
      <c r="D532" s="5"/>
    </row>
    <row r="533" spans="1:7">
      <c r="A533" s="7" t="s">
        <v>67</v>
      </c>
      <c r="B533" s="5"/>
      <c r="C533" s="12" t="s">
        <v>66</v>
      </c>
      <c r="D533" s="12" t="s">
        <v>7</v>
      </c>
      <c r="F533" s="20">
        <v>0.5</v>
      </c>
      <c r="G533" s="20">
        <v>0.4</v>
      </c>
    </row>
    <row r="534" spans="1:7">
      <c r="B534" s="5"/>
      <c r="C534" s="5"/>
      <c r="D534" s="5"/>
    </row>
    <row r="535" spans="1:7">
      <c r="A535" t="s">
        <v>73</v>
      </c>
      <c r="B535" s="5">
        <v>33735</v>
      </c>
      <c r="C535" s="5"/>
      <c r="D535" s="5">
        <v>16800</v>
      </c>
      <c r="F535" s="8">
        <f>B535*0.5</f>
        <v>16867.5</v>
      </c>
      <c r="G535" s="8">
        <f>B535*0.6</f>
        <v>20241</v>
      </c>
    </row>
    <row r="536" spans="1:7">
      <c r="A536" t="s">
        <v>74</v>
      </c>
      <c r="B536" s="5">
        <v>38145</v>
      </c>
      <c r="C536" s="5">
        <v>22900</v>
      </c>
      <c r="D536" s="5">
        <v>19000</v>
      </c>
      <c r="F536" s="8">
        <f t="shared" ref="F536:F538" si="55">B536*0.5</f>
        <v>19072.5</v>
      </c>
      <c r="G536" s="8">
        <f t="shared" ref="G536:G538" si="56">B536*0.6</f>
        <v>22887</v>
      </c>
    </row>
    <row r="537" spans="1:7">
      <c r="A537" t="s">
        <v>75</v>
      </c>
      <c r="B537" s="5">
        <v>49305</v>
      </c>
      <c r="C537" s="5">
        <v>29600</v>
      </c>
      <c r="D537" s="5">
        <v>24600</v>
      </c>
      <c r="F537" s="8">
        <f t="shared" si="55"/>
        <v>24652.5</v>
      </c>
      <c r="G537" s="8">
        <f t="shared" si="56"/>
        <v>29583</v>
      </c>
    </row>
    <row r="538" spans="1:7">
      <c r="A538" t="s">
        <v>76</v>
      </c>
      <c r="B538" s="5">
        <v>56635</v>
      </c>
      <c r="C538" s="5">
        <v>33900</v>
      </c>
      <c r="D538" s="5">
        <v>28300</v>
      </c>
      <c r="F538" s="8">
        <f t="shared" si="55"/>
        <v>28317.5</v>
      </c>
      <c r="G538" s="8">
        <f t="shared" si="56"/>
        <v>33981</v>
      </c>
    </row>
    <row r="539" spans="1:7">
      <c r="B539" s="5"/>
      <c r="C539" s="5"/>
      <c r="D539" s="5"/>
    </row>
    <row r="540" spans="1:7">
      <c r="B540" s="5"/>
      <c r="C540" s="5"/>
      <c r="D540" s="5"/>
    </row>
    <row r="541" spans="1:7">
      <c r="A541" s="7" t="s">
        <v>173</v>
      </c>
      <c r="B541" s="5"/>
      <c r="C541" s="12" t="s">
        <v>29</v>
      </c>
      <c r="D541" s="12" t="s">
        <v>66</v>
      </c>
      <c r="F541" s="20">
        <v>0.4</v>
      </c>
    </row>
    <row r="542" spans="1:7">
      <c r="B542" s="5"/>
      <c r="C542" s="5"/>
      <c r="D542" s="5"/>
    </row>
    <row r="543" spans="1:7">
      <c r="A543" t="s">
        <v>174</v>
      </c>
      <c r="B543" s="5">
        <v>36995</v>
      </c>
      <c r="C543" s="5">
        <f>B543*0.82</f>
        <v>30335.899999999998</v>
      </c>
      <c r="D543" s="5">
        <v>22200</v>
      </c>
      <c r="F543" s="8">
        <f>B543*0.6</f>
        <v>22197</v>
      </c>
    </row>
    <row r="544" spans="1:7">
      <c r="A544" t="s">
        <v>175</v>
      </c>
      <c r="B544" s="5">
        <v>41695</v>
      </c>
      <c r="C544" s="5">
        <f t="shared" ref="C544:C546" si="57">B544*0.82</f>
        <v>34189.9</v>
      </c>
      <c r="D544" s="5">
        <v>25000</v>
      </c>
      <c r="F544" s="8">
        <f t="shared" ref="F544:F546" si="58">B544*0.6</f>
        <v>25017</v>
      </c>
    </row>
    <row r="545" spans="1:7">
      <c r="A545" t="s">
        <v>176</v>
      </c>
      <c r="B545" s="5">
        <v>53095</v>
      </c>
      <c r="C545" s="5">
        <f t="shared" si="57"/>
        <v>43537.899999999994</v>
      </c>
      <c r="D545" s="5">
        <v>31850</v>
      </c>
      <c r="F545" s="8">
        <f t="shared" si="58"/>
        <v>31857</v>
      </c>
    </row>
    <row r="546" spans="1:7">
      <c r="A546" t="s">
        <v>177</v>
      </c>
      <c r="B546" s="5">
        <v>60395</v>
      </c>
      <c r="C546" s="5">
        <f t="shared" si="57"/>
        <v>49523.899999999994</v>
      </c>
      <c r="D546" s="5">
        <v>36200</v>
      </c>
      <c r="F546" s="8">
        <f t="shared" si="58"/>
        <v>36237</v>
      </c>
    </row>
    <row r="547" spans="1:7">
      <c r="B547" s="5"/>
      <c r="C547" s="5"/>
      <c r="D547" s="5"/>
    </row>
    <row r="548" spans="1:7">
      <c r="A548" s="7"/>
      <c r="B548" s="12"/>
      <c r="C548" s="12"/>
      <c r="D548" s="12"/>
    </row>
    <row r="549" spans="1:7">
      <c r="A549" s="7" t="s">
        <v>1</v>
      </c>
      <c r="B549" s="12" t="s">
        <v>2</v>
      </c>
      <c r="C549" s="12" t="s">
        <v>3</v>
      </c>
      <c r="D549" s="21" t="s">
        <v>4</v>
      </c>
      <c r="E549" s="22" t="s">
        <v>155</v>
      </c>
    </row>
    <row r="550" spans="1:7">
      <c r="A550" s="7"/>
      <c r="B550" s="12"/>
      <c r="C550" s="12"/>
      <c r="D550" s="21"/>
      <c r="E550" s="22"/>
    </row>
    <row r="551" spans="1:7">
      <c r="A551" s="7"/>
      <c r="B551" s="12"/>
      <c r="C551" s="12"/>
      <c r="D551" s="12"/>
    </row>
    <row r="552" spans="1:7">
      <c r="A552" s="7" t="s">
        <v>77</v>
      </c>
      <c r="B552" s="5"/>
      <c r="C552" s="12" t="s">
        <v>66</v>
      </c>
      <c r="D552" s="12" t="s">
        <v>7</v>
      </c>
      <c r="F552" s="20">
        <v>0.5</v>
      </c>
      <c r="G552" s="20">
        <v>0.4</v>
      </c>
    </row>
    <row r="553" spans="1:7">
      <c r="B553" s="5"/>
      <c r="C553" s="5"/>
      <c r="D553" s="5"/>
    </row>
    <row r="554" spans="1:7">
      <c r="A554" t="s">
        <v>78</v>
      </c>
      <c r="B554" s="5">
        <v>37435</v>
      </c>
      <c r="C554" s="5">
        <v>22450</v>
      </c>
      <c r="D554" s="5">
        <v>18700</v>
      </c>
      <c r="F554" s="8">
        <f>B554*0.5</f>
        <v>18717.5</v>
      </c>
      <c r="G554" s="8">
        <f>B554*0.6</f>
        <v>22461</v>
      </c>
    </row>
    <row r="555" spans="1:7">
      <c r="A555" t="s">
        <v>79</v>
      </c>
      <c r="B555" s="5">
        <v>41815</v>
      </c>
      <c r="C555" s="5"/>
      <c r="D555" s="5">
        <v>20900</v>
      </c>
      <c r="F555" s="8">
        <f t="shared" ref="F555:F558" si="59">B555*0.5</f>
        <v>20907.5</v>
      </c>
      <c r="G555" s="8">
        <f t="shared" ref="G555:G558" si="60">B555*0.6</f>
        <v>25089</v>
      </c>
    </row>
    <row r="556" spans="1:7">
      <c r="A556" t="s">
        <v>80</v>
      </c>
      <c r="B556" s="5">
        <v>51200</v>
      </c>
      <c r="C556" s="5"/>
      <c r="D556" s="5">
        <v>25600</v>
      </c>
      <c r="F556" s="8">
        <f t="shared" si="59"/>
        <v>25600</v>
      </c>
      <c r="G556" s="8">
        <f t="shared" si="60"/>
        <v>30720</v>
      </c>
    </row>
    <row r="557" spans="1:7">
      <c r="A557" t="s">
        <v>81</v>
      </c>
      <c r="B557" s="5">
        <v>58515</v>
      </c>
      <c r="C557" s="5"/>
      <c r="D557" s="5">
        <v>29200</v>
      </c>
      <c r="F557" s="8">
        <f t="shared" si="59"/>
        <v>29257.5</v>
      </c>
      <c r="G557" s="8">
        <f t="shared" si="60"/>
        <v>35109</v>
      </c>
    </row>
    <row r="558" spans="1:7">
      <c r="A558" t="s">
        <v>82</v>
      </c>
      <c r="B558" s="5">
        <v>69995</v>
      </c>
      <c r="C558" s="5"/>
      <c r="D558" s="5">
        <v>35000</v>
      </c>
      <c r="F558" s="8">
        <f t="shared" si="59"/>
        <v>34997.5</v>
      </c>
      <c r="G558" s="8">
        <f t="shared" si="60"/>
        <v>41997</v>
      </c>
    </row>
    <row r="559" spans="1:7">
      <c r="B559" s="5"/>
      <c r="C559" s="5"/>
      <c r="D559" s="5"/>
    </row>
    <row r="560" spans="1:7">
      <c r="B560" s="5"/>
      <c r="C560" s="5"/>
      <c r="D560" s="5"/>
    </row>
    <row r="561" spans="1:7">
      <c r="A561" s="7" t="s">
        <v>140</v>
      </c>
      <c r="B561" s="5"/>
      <c r="C561" s="12" t="s">
        <v>66</v>
      </c>
      <c r="D561" s="12" t="s">
        <v>7</v>
      </c>
      <c r="F561" s="20">
        <v>0.5</v>
      </c>
      <c r="G561" s="20">
        <v>0.4</v>
      </c>
    </row>
    <row r="562" spans="1:7">
      <c r="B562" s="5"/>
      <c r="C562" s="5"/>
      <c r="D562" s="5"/>
    </row>
    <row r="563" spans="1:7">
      <c r="A563" t="s">
        <v>141</v>
      </c>
      <c r="B563" s="5">
        <v>38385</v>
      </c>
      <c r="C563" s="5">
        <v>0</v>
      </c>
      <c r="D563" s="5">
        <v>19200</v>
      </c>
      <c r="F563" s="8">
        <f>B563*0.5</f>
        <v>19192.5</v>
      </c>
      <c r="G563" s="8">
        <f>B563*0.6</f>
        <v>23031</v>
      </c>
    </row>
    <row r="564" spans="1:7">
      <c r="A564" t="s">
        <v>142</v>
      </c>
      <c r="B564" s="5">
        <v>42765</v>
      </c>
      <c r="C564" s="5">
        <v>25650</v>
      </c>
      <c r="D564" s="5">
        <v>21300</v>
      </c>
      <c r="F564" s="8">
        <f t="shared" ref="F564:F567" si="61">B564*0.5</f>
        <v>21382.5</v>
      </c>
      <c r="G564" s="8">
        <f t="shared" ref="G564:G567" si="62">B564*0.6</f>
        <v>25659</v>
      </c>
    </row>
    <row r="565" spans="1:7">
      <c r="A565" t="s">
        <v>143</v>
      </c>
      <c r="B565" s="5">
        <v>52150</v>
      </c>
      <c r="C565" s="5">
        <v>0</v>
      </c>
      <c r="D565" s="5">
        <v>26000</v>
      </c>
      <c r="F565" s="8">
        <f t="shared" si="61"/>
        <v>26075</v>
      </c>
      <c r="G565" s="8">
        <f t="shared" si="62"/>
        <v>31290</v>
      </c>
    </row>
    <row r="566" spans="1:7">
      <c r="A566" t="s">
        <v>144</v>
      </c>
      <c r="B566" s="5">
        <v>60995</v>
      </c>
      <c r="C566" s="5">
        <v>36600</v>
      </c>
      <c r="D566" s="5">
        <v>30500</v>
      </c>
      <c r="F566" s="8">
        <f t="shared" si="61"/>
        <v>30497.5</v>
      </c>
      <c r="G566" s="8">
        <f t="shared" si="62"/>
        <v>36597</v>
      </c>
    </row>
    <row r="567" spans="1:7">
      <c r="A567" t="s">
        <v>145</v>
      </c>
      <c r="B567" s="5">
        <v>70945</v>
      </c>
      <c r="C567" s="5">
        <v>0</v>
      </c>
      <c r="D567" s="5">
        <v>35400</v>
      </c>
      <c r="F567" s="8">
        <f t="shared" si="61"/>
        <v>35472.5</v>
      </c>
      <c r="G567" s="8">
        <f t="shared" si="62"/>
        <v>42567</v>
      </c>
    </row>
    <row r="568" spans="1:7">
      <c r="B568" s="5"/>
      <c r="C568" s="5"/>
      <c r="D568" s="5"/>
      <c r="F568" s="8"/>
      <c r="G568" s="8"/>
    </row>
    <row r="569" spans="1:7">
      <c r="B569" s="5"/>
      <c r="C569" s="5"/>
      <c r="D569" s="5"/>
    </row>
    <row r="570" spans="1:7">
      <c r="A570" s="7" t="s">
        <v>178</v>
      </c>
      <c r="B570" s="5"/>
      <c r="C570" s="12" t="s">
        <v>29</v>
      </c>
      <c r="D570" s="12" t="s">
        <v>66</v>
      </c>
      <c r="F570" s="20">
        <v>0.4</v>
      </c>
    </row>
    <row r="571" spans="1:7">
      <c r="B571" s="5"/>
      <c r="C571" s="5"/>
      <c r="D571" s="5"/>
    </row>
    <row r="572" spans="1:7">
      <c r="A572" t="s">
        <v>179</v>
      </c>
      <c r="B572" s="5">
        <v>41695</v>
      </c>
      <c r="C572" s="5">
        <f>B572*0.82</f>
        <v>34189.9</v>
      </c>
      <c r="D572" s="5">
        <v>25000</v>
      </c>
      <c r="F572" s="8">
        <f>B572*0.6</f>
        <v>25017</v>
      </c>
    </row>
    <row r="573" spans="1:7">
      <c r="A573" t="s">
        <v>180</v>
      </c>
      <c r="B573" s="5">
        <v>45795</v>
      </c>
      <c r="C573" s="5">
        <f t="shared" ref="C573:C576" si="63">B573*0.82</f>
        <v>37551.899999999994</v>
      </c>
      <c r="D573" s="5">
        <v>27500</v>
      </c>
      <c r="F573" s="8">
        <f t="shared" ref="F573:F576" si="64">B573*0.6</f>
        <v>27477</v>
      </c>
    </row>
    <row r="574" spans="1:7">
      <c r="A574" t="s">
        <v>181</v>
      </c>
      <c r="B574" s="5">
        <v>58395</v>
      </c>
      <c r="C574" s="5">
        <f t="shared" si="63"/>
        <v>47883.899999999994</v>
      </c>
      <c r="D574" s="5">
        <v>35000</v>
      </c>
      <c r="F574" s="8">
        <f t="shared" si="64"/>
        <v>35037</v>
      </c>
    </row>
    <row r="575" spans="1:7">
      <c r="A575" t="s">
        <v>182</v>
      </c>
      <c r="B575" s="5">
        <v>67695</v>
      </c>
      <c r="C575" s="5">
        <f t="shared" si="63"/>
        <v>55509.899999999994</v>
      </c>
      <c r="D575" s="5">
        <v>40600</v>
      </c>
      <c r="F575" s="8">
        <f t="shared" si="64"/>
        <v>40617</v>
      </c>
    </row>
    <row r="576" spans="1:7">
      <c r="A576" t="s">
        <v>183</v>
      </c>
      <c r="B576" s="5">
        <v>74995</v>
      </c>
      <c r="C576" s="5">
        <f t="shared" si="63"/>
        <v>61495.899999999994</v>
      </c>
      <c r="D576" s="5">
        <v>45000</v>
      </c>
      <c r="F576" s="8">
        <f t="shared" si="64"/>
        <v>44997</v>
      </c>
    </row>
    <row r="577" spans="1:6">
      <c r="B577" s="5"/>
      <c r="C577" s="5"/>
      <c r="D577" s="5"/>
    </row>
    <row r="578" spans="1:6">
      <c r="B578" s="5"/>
      <c r="C578" s="5"/>
      <c r="D578" s="5"/>
    </row>
    <row r="579" spans="1:6">
      <c r="A579" s="7" t="s">
        <v>202</v>
      </c>
      <c r="B579" s="5" t="s">
        <v>84</v>
      </c>
      <c r="C579" s="12" t="s">
        <v>29</v>
      </c>
      <c r="D579" s="12" t="s">
        <v>66</v>
      </c>
      <c r="F579" s="20">
        <v>0.4</v>
      </c>
    </row>
    <row r="580" spans="1:6">
      <c r="B580" s="5"/>
      <c r="C580" s="5"/>
      <c r="D580" s="5"/>
    </row>
    <row r="581" spans="1:6">
      <c r="B581" s="5"/>
      <c r="C581" s="5"/>
      <c r="D581" s="5"/>
    </row>
    <row r="582" spans="1:6">
      <c r="A582" t="s">
        <v>91</v>
      </c>
      <c r="B582" s="5">
        <v>69995</v>
      </c>
      <c r="C582" s="5">
        <v>0</v>
      </c>
      <c r="D582" s="5">
        <v>42000</v>
      </c>
      <c r="F582" s="8">
        <f>B582*0.6</f>
        <v>41997</v>
      </c>
    </row>
    <row r="583" spans="1:6">
      <c r="A583" t="s">
        <v>184</v>
      </c>
      <c r="B583" s="5">
        <v>105395</v>
      </c>
      <c r="C583" s="5">
        <f>B583*0.82</f>
        <v>86423.9</v>
      </c>
      <c r="D583" s="5">
        <v>63250</v>
      </c>
      <c r="F583" s="8">
        <f t="shared" ref="F583:F584" si="65">B583*0.6</f>
        <v>63237</v>
      </c>
    </row>
    <row r="584" spans="1:6">
      <c r="A584" t="s">
        <v>93</v>
      </c>
      <c r="B584" s="5">
        <v>108195</v>
      </c>
      <c r="C584" s="5">
        <f t="shared" ref="C584:C586" si="66">B584*0.82</f>
        <v>88719.9</v>
      </c>
      <c r="D584" s="5">
        <v>64900</v>
      </c>
      <c r="F584" s="8">
        <f t="shared" si="65"/>
        <v>64917</v>
      </c>
    </row>
    <row r="585" spans="1:6">
      <c r="A585" t="s">
        <v>95</v>
      </c>
      <c r="B585" s="5">
        <v>154735</v>
      </c>
      <c r="C585" s="5">
        <f t="shared" si="66"/>
        <v>126882.7</v>
      </c>
      <c r="D585" s="5">
        <v>92800</v>
      </c>
      <c r="F585" s="8">
        <f>B585*0.6</f>
        <v>92841</v>
      </c>
    </row>
    <row r="586" spans="1:6">
      <c r="A586" t="s">
        <v>90</v>
      </c>
      <c r="B586" s="5">
        <v>166295</v>
      </c>
      <c r="C586" s="5">
        <f t="shared" si="66"/>
        <v>136361.9</v>
      </c>
      <c r="D586" s="5">
        <v>99800</v>
      </c>
      <c r="F586" s="8">
        <f t="shared" ref="F586:F588" si="67">B586*0.6</f>
        <v>99777</v>
      </c>
    </row>
    <row r="587" spans="1:6">
      <c r="A587" t="s">
        <v>138</v>
      </c>
      <c r="B587" s="5">
        <v>81530</v>
      </c>
      <c r="C587" s="5">
        <v>0</v>
      </c>
      <c r="D587" s="5">
        <v>48900</v>
      </c>
      <c r="F587" s="8">
        <f t="shared" si="67"/>
        <v>48918</v>
      </c>
    </row>
    <row r="588" spans="1:6">
      <c r="A588" t="s">
        <v>139</v>
      </c>
      <c r="B588" s="5">
        <v>109795</v>
      </c>
      <c r="C588" s="5">
        <v>0</v>
      </c>
      <c r="D588" s="6">
        <v>65900</v>
      </c>
      <c r="F588" s="8">
        <f t="shared" si="67"/>
        <v>65877</v>
      </c>
    </row>
    <row r="589" spans="1:6">
      <c r="B589" s="5"/>
      <c r="C589" s="5"/>
      <c r="D589" s="6"/>
      <c r="F589" s="8"/>
    </row>
    <row r="590" spans="1:6">
      <c r="B590" s="5"/>
      <c r="C590" s="5"/>
      <c r="D590" s="6"/>
      <c r="F590" s="8"/>
    </row>
    <row r="591" spans="1:6">
      <c r="A591" s="7" t="s">
        <v>203</v>
      </c>
      <c r="B591" s="5" t="s">
        <v>84</v>
      </c>
      <c r="C591" s="12" t="s">
        <v>29</v>
      </c>
      <c r="D591" s="12" t="s">
        <v>66</v>
      </c>
      <c r="F591" s="20">
        <v>0.4</v>
      </c>
    </row>
    <row r="592" spans="1:6">
      <c r="B592" s="5"/>
      <c r="C592" s="5"/>
      <c r="D592" s="5"/>
    </row>
    <row r="593" spans="1:7">
      <c r="B593" s="5"/>
      <c r="C593" s="5"/>
      <c r="D593" s="5"/>
    </row>
    <row r="594" spans="1:7">
      <c r="A594" t="s">
        <v>136</v>
      </c>
      <c r="B594" s="5">
        <v>78495</v>
      </c>
      <c r="C594" s="5">
        <f>B594*0.82</f>
        <v>64365.899999999994</v>
      </c>
      <c r="D594" s="5">
        <v>47100</v>
      </c>
      <c r="F594" s="8">
        <f t="shared" ref="F594" si="68">B594*0.6</f>
        <v>47097</v>
      </c>
    </row>
    <row r="595" spans="1:7">
      <c r="A595" t="s">
        <v>204</v>
      </c>
      <c r="B595" s="5">
        <v>111995</v>
      </c>
      <c r="C595" s="5">
        <f t="shared" ref="C595:C599" si="69">B595*0.82</f>
        <v>91835.9</v>
      </c>
      <c r="D595" s="5">
        <v>67200</v>
      </c>
      <c r="F595" s="8">
        <f>B595*0.6</f>
        <v>67197</v>
      </c>
    </row>
    <row r="596" spans="1:7">
      <c r="A596" t="s">
        <v>185</v>
      </c>
      <c r="B596" s="5">
        <v>171395</v>
      </c>
      <c r="C596" s="5">
        <f t="shared" si="69"/>
        <v>140543.9</v>
      </c>
      <c r="D596" s="5">
        <v>102850</v>
      </c>
      <c r="F596" s="8">
        <f>B596*0.6</f>
        <v>102837</v>
      </c>
    </row>
    <row r="597" spans="1:7">
      <c r="A597" t="s">
        <v>186</v>
      </c>
      <c r="B597" s="5">
        <v>168295</v>
      </c>
      <c r="C597" s="5">
        <f>B597*0.82</f>
        <v>138001.9</v>
      </c>
      <c r="D597" s="5">
        <v>101000</v>
      </c>
      <c r="F597" s="8">
        <f>B597*0.6</f>
        <v>100977</v>
      </c>
    </row>
    <row r="598" spans="1:7">
      <c r="A598" t="s">
        <v>187</v>
      </c>
      <c r="B598" s="5">
        <v>126495</v>
      </c>
      <c r="C598" s="5">
        <f t="shared" si="69"/>
        <v>103725.9</v>
      </c>
      <c r="D598" s="5">
        <v>75900</v>
      </c>
      <c r="F598" s="8">
        <f>B598*0.6</f>
        <v>75897</v>
      </c>
    </row>
    <row r="599" spans="1:7">
      <c r="A599" t="s">
        <v>188</v>
      </c>
      <c r="B599" s="5">
        <v>128095</v>
      </c>
      <c r="C599" s="5">
        <f t="shared" si="69"/>
        <v>105037.9</v>
      </c>
      <c r="D599" s="5">
        <v>76900</v>
      </c>
      <c r="F599" s="8">
        <f t="shared" ref="F599" si="70">B599*0.6</f>
        <v>76857</v>
      </c>
    </row>
    <row r="600" spans="1:7">
      <c r="B600" s="5"/>
      <c r="C600" s="5"/>
      <c r="D600" s="5"/>
    </row>
    <row r="601" spans="1:7">
      <c r="A601" s="9"/>
      <c r="B601" s="13"/>
      <c r="C601" s="13"/>
      <c r="D601" s="13"/>
    </row>
    <row r="602" spans="1:7">
      <c r="A602" s="9"/>
      <c r="B602" s="13"/>
      <c r="C602" s="13"/>
      <c r="D602" s="13"/>
    </row>
    <row r="603" spans="1:7">
      <c r="A603" s="9"/>
      <c r="B603" s="13"/>
      <c r="C603" s="13"/>
      <c r="D603" s="13"/>
    </row>
    <row r="604" spans="1:7">
      <c r="A604" s="9"/>
      <c r="B604" s="13"/>
      <c r="C604" s="13"/>
      <c r="D604" s="13"/>
    </row>
    <row r="605" spans="1:7">
      <c r="A605" s="9" t="s">
        <v>1</v>
      </c>
      <c r="B605" s="12" t="s">
        <v>2</v>
      </c>
      <c r="C605" s="13" t="s">
        <v>3</v>
      </c>
      <c r="D605" s="21" t="s">
        <v>4</v>
      </c>
      <c r="E605" s="22" t="s">
        <v>155</v>
      </c>
    </row>
    <row r="606" spans="1:7">
      <c r="A606" s="9"/>
      <c r="B606" s="13"/>
      <c r="C606" s="13"/>
      <c r="D606" s="13"/>
    </row>
    <row r="607" spans="1:7">
      <c r="B607" s="5"/>
      <c r="C607" s="5"/>
      <c r="D607" s="5"/>
    </row>
    <row r="608" spans="1:7">
      <c r="A608" s="7" t="s">
        <v>109</v>
      </c>
      <c r="B608" s="5"/>
      <c r="C608" s="12" t="s">
        <v>110</v>
      </c>
      <c r="D608" s="12" t="s">
        <v>66</v>
      </c>
      <c r="E608" s="12" t="s">
        <v>7</v>
      </c>
      <c r="F608" s="20">
        <v>0.4</v>
      </c>
      <c r="G608" s="20">
        <v>0.4</v>
      </c>
    </row>
    <row r="609" spans="1:7">
      <c r="B609" s="5"/>
      <c r="C609" s="5"/>
      <c r="D609" s="5"/>
      <c r="E609" s="5"/>
    </row>
    <row r="610" spans="1:7">
      <c r="A610" t="s">
        <v>111</v>
      </c>
      <c r="B610" s="5">
        <v>6495</v>
      </c>
      <c r="C610" s="5">
        <f>B610*0.8</f>
        <v>5196</v>
      </c>
      <c r="D610" s="5">
        <v>3900</v>
      </c>
      <c r="E610" s="5">
        <v>3200</v>
      </c>
      <c r="F610" s="8">
        <f>B610*0.6</f>
        <v>3897</v>
      </c>
      <c r="G610" s="8">
        <f>B610*0.5</f>
        <v>3247.5</v>
      </c>
    </row>
    <row r="611" spans="1:7">
      <c r="A611" s="4"/>
      <c r="B611" s="5"/>
      <c r="C611" s="5"/>
      <c r="D611" s="5"/>
    </row>
    <row r="612" spans="1:7">
      <c r="B612" s="5"/>
      <c r="C612" s="5"/>
      <c r="D612" s="5"/>
    </row>
    <row r="613" spans="1:7">
      <c r="A613" s="7" t="s">
        <v>116</v>
      </c>
      <c r="B613" s="5"/>
      <c r="C613" s="12" t="s">
        <v>161</v>
      </c>
      <c r="D613" s="12"/>
      <c r="F613" s="20">
        <v>0.4</v>
      </c>
    </row>
    <row r="614" spans="1:7">
      <c r="B614" s="5"/>
      <c r="C614" s="5"/>
      <c r="D614" s="5"/>
    </row>
    <row r="615" spans="1:7">
      <c r="A615" t="s">
        <v>206</v>
      </c>
      <c r="B615" s="5">
        <v>7995</v>
      </c>
      <c r="C615" s="5">
        <v>6000</v>
      </c>
      <c r="D615" s="5"/>
    </row>
    <row r="616" spans="1:7">
      <c r="A616" t="s">
        <v>207</v>
      </c>
      <c r="B616" s="5">
        <v>11995</v>
      </c>
      <c r="C616" s="5">
        <v>9000</v>
      </c>
      <c r="D616" s="5"/>
      <c r="F616" s="8">
        <f>B616*0.6</f>
        <v>7197</v>
      </c>
    </row>
    <row r="617" spans="1:7">
      <c r="B617" s="5"/>
      <c r="C617" s="5"/>
      <c r="D617" s="5"/>
    </row>
    <row r="618" spans="1:7">
      <c r="A618" s="7" t="s">
        <v>189</v>
      </c>
      <c r="B618" s="5"/>
      <c r="C618" s="12" t="s">
        <v>29</v>
      </c>
      <c r="D618" s="12" t="s">
        <v>54</v>
      </c>
      <c r="F618" s="20">
        <v>0.35</v>
      </c>
    </row>
    <row r="619" spans="1:7">
      <c r="B619" s="5"/>
      <c r="C619" s="5"/>
      <c r="D619" s="5"/>
    </row>
    <row r="620" spans="1:7">
      <c r="A620" t="s">
        <v>190</v>
      </c>
      <c r="B620" s="5">
        <v>12295</v>
      </c>
      <c r="C620" s="5">
        <f>B620*0.82</f>
        <v>10081.9</v>
      </c>
      <c r="D620" s="5">
        <v>8000</v>
      </c>
      <c r="F620" s="8">
        <f>B620*0.65</f>
        <v>7991.75</v>
      </c>
    </row>
    <row r="621" spans="1:7">
      <c r="A621" t="s">
        <v>191</v>
      </c>
      <c r="B621" s="5">
        <v>13395</v>
      </c>
      <c r="C621" s="5">
        <f>B621*0.82</f>
        <v>10983.9</v>
      </c>
      <c r="D621" s="5">
        <v>8700</v>
      </c>
      <c r="F621" s="8">
        <f>B621*0.65</f>
        <v>8706.75</v>
      </c>
    </row>
    <row r="622" spans="1:7">
      <c r="B622" s="5"/>
      <c r="C622" s="5"/>
      <c r="D622" s="5"/>
    </row>
    <row r="623" spans="1:7">
      <c r="B623" s="5"/>
      <c r="C623" s="5"/>
      <c r="D623" s="5"/>
    </row>
    <row r="624" spans="1:7">
      <c r="A624" s="7" t="s">
        <v>123</v>
      </c>
      <c r="B624" s="5"/>
      <c r="C624" s="5"/>
      <c r="D624" s="5"/>
    </row>
    <row r="625" spans="1:6">
      <c r="B625" s="5"/>
      <c r="C625" s="12" t="s">
        <v>205</v>
      </c>
      <c r="D625" s="5"/>
    </row>
    <row r="626" spans="1:6">
      <c r="A626" t="s">
        <v>146</v>
      </c>
      <c r="B626" s="5">
        <v>11650</v>
      </c>
      <c r="C626" s="5">
        <f>B626*0.78</f>
        <v>9087</v>
      </c>
      <c r="D626" s="5"/>
    </row>
    <row r="627" spans="1:6">
      <c r="B627" s="5"/>
      <c r="C627" s="5"/>
      <c r="D627" s="5"/>
    </row>
    <row r="628" spans="1:6">
      <c r="A628" s="7" t="s">
        <v>127</v>
      </c>
      <c r="B628" s="5"/>
      <c r="C628" s="12" t="s">
        <v>117</v>
      </c>
      <c r="D628" s="12" t="s">
        <v>66</v>
      </c>
      <c r="F628" s="20">
        <v>0.4</v>
      </c>
    </row>
    <row r="629" spans="1:6">
      <c r="B629" s="5"/>
      <c r="C629" s="5"/>
      <c r="D629" s="5"/>
    </row>
    <row r="630" spans="1:6">
      <c r="A630" t="s">
        <v>128</v>
      </c>
      <c r="B630" s="5">
        <v>12950</v>
      </c>
      <c r="C630" s="5">
        <f>B630*0.8</f>
        <v>10360</v>
      </c>
      <c r="D630" s="5">
        <v>7800</v>
      </c>
      <c r="F630" s="8">
        <f>B630*0.6</f>
        <v>7770</v>
      </c>
    </row>
    <row r="631" spans="1:6">
      <c r="B631" s="5"/>
      <c r="C631" s="5"/>
      <c r="D631" s="5"/>
    </row>
    <row r="632" spans="1:6">
      <c r="A632" s="7" t="s">
        <v>119</v>
      </c>
      <c r="B632" s="5"/>
      <c r="C632" s="12" t="s">
        <v>85</v>
      </c>
    </row>
    <row r="633" spans="1:6">
      <c r="B633" s="5"/>
      <c r="C633" s="5"/>
    </row>
    <row r="634" spans="1:6">
      <c r="A634" t="s">
        <v>120</v>
      </c>
      <c r="B634" s="5">
        <v>695</v>
      </c>
      <c r="C634" s="5">
        <v>650</v>
      </c>
    </row>
    <row r="635" spans="1:6">
      <c r="A635" t="s">
        <v>121</v>
      </c>
      <c r="B635" s="5">
        <v>1100</v>
      </c>
      <c r="C635" s="5">
        <v>1000</v>
      </c>
    </row>
    <row r="636" spans="1:6">
      <c r="A636" t="s">
        <v>122</v>
      </c>
      <c r="B636" s="5">
        <v>1695</v>
      </c>
      <c r="C636" s="5">
        <v>1400</v>
      </c>
    </row>
    <row r="639" spans="1:6">
      <c r="A639" t="s">
        <v>129</v>
      </c>
    </row>
    <row r="642" spans="1:3">
      <c r="A642" s="7" t="s">
        <v>130</v>
      </c>
      <c r="B642" s="7"/>
      <c r="C642" s="7" t="s">
        <v>209</v>
      </c>
    </row>
    <row r="643" spans="1:3">
      <c r="A643" s="7"/>
      <c r="B643" s="7"/>
      <c r="C643" s="7"/>
    </row>
    <row r="644" spans="1:3">
      <c r="A644" s="7"/>
      <c r="B644" s="7"/>
      <c r="C644" s="7"/>
    </row>
    <row r="645" spans="1:3">
      <c r="A645" s="7"/>
      <c r="B645" s="7"/>
      <c r="C645" s="7"/>
    </row>
    <row r="646" spans="1:3">
      <c r="A646" s="7" t="s">
        <v>132</v>
      </c>
      <c r="B646" s="7"/>
      <c r="C646" s="7" t="s">
        <v>210</v>
      </c>
    </row>
    <row r="647" spans="1:3">
      <c r="A647" s="7" t="s">
        <v>212</v>
      </c>
      <c r="B647" s="7"/>
      <c r="C647" s="7" t="s">
        <v>211</v>
      </c>
    </row>
    <row r="650" spans="1:3">
      <c r="A650" s="7" t="s">
        <v>131</v>
      </c>
      <c r="C650" s="7"/>
    </row>
    <row r="651" spans="1:3">
      <c r="A651" s="7"/>
      <c r="C651" s="7"/>
    </row>
    <row r="652" spans="1:3">
      <c r="A652" s="7"/>
      <c r="C652" s="7"/>
    </row>
    <row r="653" spans="1:3">
      <c r="A653" s="7"/>
      <c r="C653" s="7"/>
    </row>
    <row r="654" spans="1:3">
      <c r="A654" s="7" t="s">
        <v>133</v>
      </c>
      <c r="C654" s="7"/>
    </row>
    <row r="655" spans="1:3">
      <c r="A655" s="7" t="s">
        <v>135</v>
      </c>
      <c r="C655" s="7"/>
    </row>
    <row r="660" spans="1:5">
      <c r="A660" s="1" t="s">
        <v>208</v>
      </c>
      <c r="C660" s="1"/>
    </row>
    <row r="661" spans="1:5">
      <c r="A661" s="1" t="s">
        <v>19</v>
      </c>
      <c r="C661" s="1"/>
    </row>
    <row r="662" spans="1:5">
      <c r="A662" s="1" t="s">
        <v>156</v>
      </c>
      <c r="C662" s="1"/>
    </row>
    <row r="663" spans="1:5">
      <c r="A663" s="1" t="s">
        <v>220</v>
      </c>
      <c r="C663" s="1"/>
    </row>
    <row r="664" spans="1:5">
      <c r="A664" s="1" t="s">
        <v>221</v>
      </c>
      <c r="C664" s="1"/>
    </row>
    <row r="665" spans="1:5">
      <c r="A665" s="1" t="s">
        <v>22</v>
      </c>
      <c r="C665" s="1"/>
    </row>
    <row r="666" spans="1:5">
      <c r="A666" s="2"/>
    </row>
    <row r="667" spans="1:5">
      <c r="A667" s="2"/>
    </row>
    <row r="668" spans="1:5">
      <c r="A668" s="1" t="s">
        <v>169</v>
      </c>
    </row>
    <row r="669" spans="1:5">
      <c r="A669" s="1"/>
    </row>
    <row r="670" spans="1:5">
      <c r="A670" s="23" t="s">
        <v>1</v>
      </c>
      <c r="B670" s="23" t="s">
        <v>2</v>
      </c>
      <c r="C670" s="23" t="s">
        <v>3</v>
      </c>
      <c r="D670" s="23" t="s">
        <v>4</v>
      </c>
      <c r="E670" s="23" t="s">
        <v>155</v>
      </c>
    </row>
    <row r="671" spans="1:5">
      <c r="A671" s="23"/>
      <c r="B671" s="23"/>
      <c r="C671" s="23"/>
      <c r="D671" s="23"/>
      <c r="E671" s="23"/>
    </row>
    <row r="672" spans="1:5">
      <c r="A672" s="23"/>
      <c r="B672" s="23"/>
      <c r="C672" s="23"/>
      <c r="D672" s="23"/>
    </row>
    <row r="673" spans="1:6">
      <c r="A673" s="7" t="s">
        <v>158</v>
      </c>
      <c r="B673" s="5"/>
      <c r="C673" s="12" t="s">
        <v>6</v>
      </c>
      <c r="D673" s="12" t="s">
        <v>7</v>
      </c>
      <c r="E673" s="12" t="s">
        <v>151</v>
      </c>
    </row>
    <row r="674" spans="1:6">
      <c r="B674" s="5"/>
    </row>
    <row r="675" spans="1:6">
      <c r="A675" t="s">
        <v>24</v>
      </c>
      <c r="B675" s="5">
        <v>19260</v>
      </c>
      <c r="C675" s="5"/>
      <c r="D675" s="5">
        <v>9600</v>
      </c>
      <c r="E675" s="5">
        <v>5800</v>
      </c>
      <c r="F675" s="8">
        <f>B675*0.3</f>
        <v>5778</v>
      </c>
    </row>
    <row r="676" spans="1:6">
      <c r="A676" t="s">
        <v>25</v>
      </c>
      <c r="B676" s="5">
        <v>22910</v>
      </c>
      <c r="C676" s="5">
        <v>13700</v>
      </c>
      <c r="D676" s="5">
        <v>11400</v>
      </c>
      <c r="E676" s="5">
        <v>6900</v>
      </c>
      <c r="F676" s="8">
        <f t="shared" ref="F676:F678" si="71">B676*0.3</f>
        <v>6873</v>
      </c>
    </row>
    <row r="677" spans="1:6">
      <c r="A677" t="s">
        <v>26</v>
      </c>
      <c r="B677" s="5">
        <v>27205</v>
      </c>
      <c r="C677" s="5"/>
      <c r="D677" s="5">
        <v>13600</v>
      </c>
      <c r="E677" s="5">
        <v>8150</v>
      </c>
      <c r="F677" s="8">
        <f t="shared" si="71"/>
        <v>8161.5</v>
      </c>
    </row>
    <row r="678" spans="1:6">
      <c r="A678" t="s">
        <v>27</v>
      </c>
      <c r="B678" s="5">
        <v>30760</v>
      </c>
      <c r="C678" s="5"/>
      <c r="D678" s="5">
        <v>15300</v>
      </c>
      <c r="E678" s="5">
        <v>9200</v>
      </c>
      <c r="F678" s="8">
        <f t="shared" si="71"/>
        <v>9228</v>
      </c>
    </row>
    <row r="679" spans="1:6">
      <c r="B679" s="5"/>
      <c r="C679" s="5"/>
      <c r="D679" s="5"/>
    </row>
    <row r="680" spans="1:6">
      <c r="A680" s="7" t="s">
        <v>160</v>
      </c>
      <c r="B680" s="5"/>
      <c r="C680" s="12" t="s">
        <v>66</v>
      </c>
      <c r="D680" s="12" t="s">
        <v>7</v>
      </c>
      <c r="E680" s="12" t="s">
        <v>113</v>
      </c>
    </row>
    <row r="681" spans="1:6">
      <c r="B681" s="5"/>
      <c r="C681" s="5"/>
      <c r="D681" s="5"/>
    </row>
    <row r="682" spans="1:6">
      <c r="A682" t="s">
        <v>32</v>
      </c>
      <c r="B682" s="5">
        <v>12499</v>
      </c>
      <c r="C682" s="5">
        <v>0</v>
      </c>
      <c r="D682" s="5">
        <v>6250</v>
      </c>
      <c r="E682" s="5">
        <v>5000</v>
      </c>
      <c r="F682" s="8">
        <f>B682*0.4</f>
        <v>4999.6000000000004</v>
      </c>
    </row>
    <row r="683" spans="1:6">
      <c r="A683" t="s">
        <v>33</v>
      </c>
      <c r="B683" s="5">
        <v>13499</v>
      </c>
      <c r="C683" s="5">
        <v>0</v>
      </c>
      <c r="D683" s="5">
        <v>6750</v>
      </c>
      <c r="E683" s="5">
        <v>5400</v>
      </c>
      <c r="F683" s="8">
        <f>B683*0.4</f>
        <v>5399.6</v>
      </c>
    </row>
    <row r="685" spans="1:6">
      <c r="A685" s="7" t="s">
        <v>159</v>
      </c>
      <c r="B685" s="5"/>
      <c r="C685" s="12" t="s">
        <v>117</v>
      </c>
      <c r="D685" s="12" t="s">
        <v>54</v>
      </c>
      <c r="E685" s="12" t="s">
        <v>7</v>
      </c>
    </row>
    <row r="686" spans="1:6">
      <c r="A686" s="7"/>
      <c r="B686" s="5"/>
      <c r="C686" s="12"/>
      <c r="D686" s="12"/>
    </row>
    <row r="687" spans="1:6">
      <c r="A687" t="s">
        <v>31</v>
      </c>
      <c r="B687" s="5">
        <v>10495</v>
      </c>
      <c r="C687" s="5">
        <f>B687*0.8</f>
        <v>8396</v>
      </c>
      <c r="D687" s="5">
        <v>6800</v>
      </c>
      <c r="E687" s="5">
        <v>5250</v>
      </c>
      <c r="F687" s="8">
        <f>B687*0.5</f>
        <v>5247.5</v>
      </c>
    </row>
    <row r="688" spans="1:6">
      <c r="A688" t="s">
        <v>153</v>
      </c>
      <c r="B688" s="5">
        <v>14395</v>
      </c>
      <c r="C688" s="5">
        <f t="shared" ref="C688:C690" si="72">B688*0.8</f>
        <v>11516</v>
      </c>
      <c r="D688" s="5">
        <v>9350</v>
      </c>
      <c r="E688" s="5">
        <v>7200</v>
      </c>
      <c r="F688" s="8">
        <f t="shared" ref="F688:F690" si="73">B688*0.5</f>
        <v>7197.5</v>
      </c>
    </row>
    <row r="689" spans="1:7">
      <c r="A689" t="s">
        <v>154</v>
      </c>
      <c r="B689" s="5">
        <v>15795</v>
      </c>
      <c r="C689" s="5">
        <f t="shared" si="72"/>
        <v>12636</v>
      </c>
      <c r="D689" s="5">
        <v>10250</v>
      </c>
      <c r="E689" s="5">
        <v>7900</v>
      </c>
      <c r="F689" s="8">
        <f t="shared" si="73"/>
        <v>7897.5</v>
      </c>
    </row>
    <row r="690" spans="1:7">
      <c r="A690" t="s">
        <v>195</v>
      </c>
      <c r="B690" s="5">
        <v>19995</v>
      </c>
      <c r="C690" s="5">
        <f t="shared" si="72"/>
        <v>15996</v>
      </c>
      <c r="D690" s="5">
        <v>13000</v>
      </c>
      <c r="E690" s="5">
        <v>10000</v>
      </c>
      <c r="F690" s="8">
        <f t="shared" si="73"/>
        <v>9997.5</v>
      </c>
    </row>
    <row r="691" spans="1:7">
      <c r="B691" s="5"/>
      <c r="C691" s="5"/>
      <c r="D691" s="5"/>
    </row>
    <row r="692" spans="1:7">
      <c r="A692" s="7" t="s">
        <v>197</v>
      </c>
      <c r="B692" s="5"/>
      <c r="C692" s="12" t="s">
        <v>6</v>
      </c>
      <c r="D692" s="12" t="s">
        <v>7</v>
      </c>
      <c r="E692" s="12" t="s">
        <v>113</v>
      </c>
      <c r="F692" s="20">
        <v>0.5</v>
      </c>
      <c r="G692" s="20">
        <v>0.6</v>
      </c>
    </row>
    <row r="693" spans="1:7">
      <c r="B693" s="5"/>
      <c r="C693" s="5"/>
      <c r="D693" s="5"/>
    </row>
    <row r="694" spans="1:7">
      <c r="A694" t="s">
        <v>34</v>
      </c>
      <c r="B694" s="5">
        <v>16925</v>
      </c>
      <c r="C694" s="5">
        <f>B694*0.6</f>
        <v>10155</v>
      </c>
      <c r="D694" s="8">
        <v>8450</v>
      </c>
      <c r="E694" s="8">
        <v>6750</v>
      </c>
      <c r="F694" s="8">
        <f>B694*0.5</f>
        <v>8462.5</v>
      </c>
      <c r="G694" s="8">
        <f>B694*0.4</f>
        <v>6770</v>
      </c>
    </row>
    <row r="695" spans="1:7">
      <c r="A695" t="s">
        <v>35</v>
      </c>
      <c r="B695" s="5">
        <v>19505</v>
      </c>
      <c r="C695" s="5">
        <v>0</v>
      </c>
      <c r="D695" s="8">
        <v>9750</v>
      </c>
      <c r="E695" s="8">
        <v>7800</v>
      </c>
      <c r="F695" s="8">
        <f t="shared" ref="F695:F704" si="74">B695*0.5</f>
        <v>9752.5</v>
      </c>
      <c r="G695" s="8">
        <f t="shared" ref="G695:G704" si="75">B695*0.4</f>
        <v>7802</v>
      </c>
    </row>
    <row r="696" spans="1:7">
      <c r="A696" t="s">
        <v>36</v>
      </c>
      <c r="B696" s="5">
        <v>23025</v>
      </c>
      <c r="C696" s="5">
        <v>0</v>
      </c>
      <c r="D696" s="8">
        <v>11500</v>
      </c>
      <c r="E696" s="8">
        <v>9200</v>
      </c>
      <c r="F696" s="8">
        <f t="shared" si="74"/>
        <v>11512.5</v>
      </c>
      <c r="G696" s="8">
        <f t="shared" si="75"/>
        <v>9210</v>
      </c>
    </row>
    <row r="697" spans="1:7">
      <c r="A697" t="s">
        <v>37</v>
      </c>
      <c r="B697" s="5">
        <v>28565</v>
      </c>
      <c r="C697" s="5">
        <v>0</v>
      </c>
      <c r="D697" s="8">
        <v>14300</v>
      </c>
      <c r="E697" s="8">
        <v>11400</v>
      </c>
      <c r="F697" s="8">
        <f t="shared" si="74"/>
        <v>14282.5</v>
      </c>
      <c r="G697" s="8">
        <f t="shared" si="75"/>
        <v>11426</v>
      </c>
    </row>
    <row r="698" spans="1:7">
      <c r="A698" t="s">
        <v>38</v>
      </c>
      <c r="B698" s="5">
        <v>32605</v>
      </c>
      <c r="C698" s="5">
        <v>0</v>
      </c>
      <c r="D698" s="8">
        <v>16300</v>
      </c>
      <c r="E698" s="8">
        <v>13000</v>
      </c>
      <c r="F698" s="8">
        <f t="shared" si="74"/>
        <v>16302.5</v>
      </c>
      <c r="G698" s="8">
        <f t="shared" si="75"/>
        <v>13042</v>
      </c>
    </row>
    <row r="699" spans="1:7">
      <c r="A699" t="s">
        <v>39</v>
      </c>
      <c r="B699" s="5">
        <v>10935</v>
      </c>
      <c r="C699" s="5">
        <v>0</v>
      </c>
      <c r="D699" s="8">
        <v>5450</v>
      </c>
      <c r="E699" s="8">
        <v>4350</v>
      </c>
      <c r="F699" s="8">
        <f t="shared" si="74"/>
        <v>5467.5</v>
      </c>
      <c r="G699" s="8">
        <f t="shared" si="75"/>
        <v>4374</v>
      </c>
    </row>
    <row r="700" spans="1:7">
      <c r="A700" t="s">
        <v>40</v>
      </c>
      <c r="B700" s="5">
        <v>15505</v>
      </c>
      <c r="C700" s="5">
        <f t="shared" ref="C700:C701" si="76">B700*0.6</f>
        <v>9303</v>
      </c>
      <c r="D700" s="8">
        <v>7750</v>
      </c>
      <c r="E700" s="8">
        <v>6200</v>
      </c>
      <c r="F700" s="8">
        <f t="shared" si="74"/>
        <v>7752.5</v>
      </c>
      <c r="G700" s="8">
        <f t="shared" si="75"/>
        <v>6202</v>
      </c>
    </row>
    <row r="701" spans="1:7">
      <c r="A701" t="s">
        <v>41</v>
      </c>
      <c r="B701" s="5">
        <v>18125</v>
      </c>
      <c r="C701" s="5">
        <f t="shared" si="76"/>
        <v>10875</v>
      </c>
      <c r="D701" s="8">
        <v>9050</v>
      </c>
      <c r="E701" s="8">
        <f t="shared" ref="E701" si="77">B701*0.4</f>
        <v>7250</v>
      </c>
      <c r="F701" s="8">
        <f t="shared" si="74"/>
        <v>9062.5</v>
      </c>
      <c r="G701" s="8">
        <f t="shared" si="75"/>
        <v>7250</v>
      </c>
    </row>
    <row r="702" spans="1:7">
      <c r="A702" t="s">
        <v>42</v>
      </c>
      <c r="B702" s="5">
        <v>20995</v>
      </c>
      <c r="C702" s="5">
        <v>0</v>
      </c>
      <c r="D702" s="8">
        <v>10500</v>
      </c>
      <c r="E702" s="8">
        <v>8400</v>
      </c>
      <c r="F702" s="8">
        <f t="shared" si="74"/>
        <v>10497.5</v>
      </c>
      <c r="G702" s="8">
        <f t="shared" si="75"/>
        <v>8398</v>
      </c>
    </row>
    <row r="703" spans="1:7">
      <c r="A703" t="s">
        <v>43</v>
      </c>
      <c r="B703" s="5">
        <v>27465</v>
      </c>
      <c r="C703" s="5">
        <v>0</v>
      </c>
      <c r="D703" s="8">
        <v>13700</v>
      </c>
      <c r="E703" s="8">
        <v>11000</v>
      </c>
      <c r="F703" s="8">
        <f t="shared" si="74"/>
        <v>13732.5</v>
      </c>
      <c r="G703" s="8">
        <f t="shared" si="75"/>
        <v>10986</v>
      </c>
    </row>
    <row r="704" spans="1:7">
      <c r="A704" t="s">
        <v>44</v>
      </c>
      <c r="B704" s="5">
        <v>31265</v>
      </c>
      <c r="C704" s="5">
        <v>0</v>
      </c>
      <c r="D704" s="8">
        <v>15600</v>
      </c>
      <c r="E704" s="8">
        <v>12500</v>
      </c>
      <c r="F704" s="8">
        <f t="shared" si="74"/>
        <v>15632.5</v>
      </c>
      <c r="G704" s="8">
        <f t="shared" si="75"/>
        <v>12506</v>
      </c>
    </row>
    <row r="705" spans="1:7">
      <c r="B705" s="5"/>
      <c r="C705" s="5"/>
      <c r="D705" s="5"/>
    </row>
    <row r="706" spans="1:7">
      <c r="B706" s="5"/>
      <c r="C706" s="5"/>
      <c r="D706" s="5"/>
    </row>
    <row r="707" spans="1:7">
      <c r="A707" s="7" t="s">
        <v>167</v>
      </c>
      <c r="B707" s="5"/>
      <c r="C707" s="12" t="s">
        <v>66</v>
      </c>
      <c r="D707" s="12" t="s">
        <v>171</v>
      </c>
      <c r="E707" s="12" t="s">
        <v>113</v>
      </c>
      <c r="F707" s="20">
        <v>0.5</v>
      </c>
      <c r="G707" s="20">
        <v>0.6</v>
      </c>
    </row>
    <row r="708" spans="1:7">
      <c r="B708" s="5"/>
      <c r="C708" s="5"/>
      <c r="D708" s="5"/>
    </row>
    <row r="709" spans="1:7">
      <c r="A709" t="s">
        <v>46</v>
      </c>
      <c r="B709" s="5">
        <v>27995</v>
      </c>
      <c r="C709" s="5">
        <f>B709*0.6</f>
        <v>16797</v>
      </c>
      <c r="D709" s="5">
        <v>14000</v>
      </c>
      <c r="E709" s="5">
        <v>11200</v>
      </c>
      <c r="F709" s="8">
        <f>B709*0.5</f>
        <v>13997.5</v>
      </c>
      <c r="G709" s="8">
        <f>B709*0.4</f>
        <v>11198</v>
      </c>
    </row>
    <row r="710" spans="1:7">
      <c r="A710" t="s">
        <v>47</v>
      </c>
      <c r="B710" s="5">
        <v>29295</v>
      </c>
      <c r="C710" s="5"/>
      <c r="D710" s="5">
        <v>14650</v>
      </c>
      <c r="E710" s="5">
        <v>11700</v>
      </c>
      <c r="F710" s="8">
        <f t="shared" ref="F710:F712" si="78">B710*0.5</f>
        <v>14647.5</v>
      </c>
      <c r="G710" s="8">
        <f t="shared" ref="G710:G712" si="79">B710*0.4</f>
        <v>11718</v>
      </c>
    </row>
    <row r="711" spans="1:7">
      <c r="A711" t="s">
        <v>48</v>
      </c>
      <c r="B711" s="5">
        <v>40030</v>
      </c>
      <c r="C711" s="5"/>
      <c r="D711" s="5">
        <v>20000</v>
      </c>
      <c r="E711" s="5">
        <v>16000</v>
      </c>
      <c r="F711" s="8">
        <f t="shared" si="78"/>
        <v>20015</v>
      </c>
      <c r="G711" s="8">
        <f t="shared" si="79"/>
        <v>16012</v>
      </c>
    </row>
    <row r="712" spans="1:7">
      <c r="A712" t="s">
        <v>49</v>
      </c>
      <c r="B712" s="5">
        <v>44420</v>
      </c>
      <c r="C712" s="5">
        <v>0</v>
      </c>
      <c r="D712" s="5">
        <v>22200</v>
      </c>
      <c r="E712" s="5">
        <v>17700</v>
      </c>
      <c r="F712" s="8">
        <f t="shared" si="78"/>
        <v>22210</v>
      </c>
      <c r="G712" s="8">
        <f t="shared" si="79"/>
        <v>17768</v>
      </c>
    </row>
    <row r="713" spans="1:7">
      <c r="B713" s="5"/>
      <c r="C713" s="5"/>
      <c r="D713" s="5"/>
    </row>
    <row r="714" spans="1:7">
      <c r="B714" s="5"/>
      <c r="C714" s="5"/>
      <c r="D714" s="5"/>
    </row>
    <row r="715" spans="1:7">
      <c r="B715" s="5"/>
      <c r="C715" s="5"/>
      <c r="D715" s="5"/>
    </row>
    <row r="716" spans="1:7">
      <c r="B716" s="5"/>
      <c r="C716" s="5"/>
      <c r="D716" s="5"/>
    </row>
    <row r="717" spans="1:7">
      <c r="A717" s="7" t="s">
        <v>1</v>
      </c>
      <c r="B717" s="12" t="s">
        <v>2</v>
      </c>
      <c r="C717" s="12" t="s">
        <v>3</v>
      </c>
      <c r="D717" s="21" t="s">
        <v>4</v>
      </c>
      <c r="E717" s="22" t="s">
        <v>155</v>
      </c>
    </row>
    <row r="718" spans="1:7">
      <c r="A718" s="7"/>
      <c r="B718" s="12"/>
      <c r="C718" s="12"/>
      <c r="D718" s="21"/>
      <c r="E718" s="22"/>
    </row>
    <row r="719" spans="1:7">
      <c r="B719" s="5"/>
      <c r="C719" s="5"/>
      <c r="D719" s="5"/>
    </row>
    <row r="720" spans="1:7">
      <c r="A720" s="7" t="s">
        <v>168</v>
      </c>
      <c r="B720" s="5"/>
      <c r="C720" s="12" t="s">
        <v>117</v>
      </c>
      <c r="D720" s="12" t="s">
        <v>54</v>
      </c>
      <c r="E720" s="12" t="s">
        <v>7</v>
      </c>
      <c r="F720" s="20">
        <v>0.35</v>
      </c>
      <c r="G720" s="20">
        <v>0.5</v>
      </c>
    </row>
    <row r="721" spans="1:7">
      <c r="B721" s="5"/>
      <c r="C721" s="5"/>
      <c r="D721" s="5"/>
    </row>
    <row r="722" spans="1:7">
      <c r="A722" t="s">
        <v>162</v>
      </c>
      <c r="B722" s="5">
        <v>25495</v>
      </c>
      <c r="C722" s="5">
        <f>B722*0.8</f>
        <v>20396</v>
      </c>
      <c r="D722" s="5">
        <v>16550</v>
      </c>
      <c r="E722" s="5">
        <v>12750</v>
      </c>
      <c r="F722" s="8">
        <f>B722*0.65</f>
        <v>16571.75</v>
      </c>
      <c r="G722" s="8">
        <f>B722*0.5</f>
        <v>12747.5</v>
      </c>
    </row>
    <row r="723" spans="1:7">
      <c r="A723" t="s">
        <v>163</v>
      </c>
      <c r="B723" s="5">
        <v>28195</v>
      </c>
      <c r="C723" s="5">
        <f t="shared" ref="C723:C726" si="80">B723*0.8</f>
        <v>22556</v>
      </c>
      <c r="D723" s="5">
        <v>18300</v>
      </c>
      <c r="E723" s="5">
        <v>14100</v>
      </c>
      <c r="F723" s="8">
        <f t="shared" ref="F723:F726" si="81">B723*0.65</f>
        <v>18326.75</v>
      </c>
      <c r="G723" s="8">
        <f t="shared" ref="G723:G726" si="82">B723*0.5</f>
        <v>14097.5</v>
      </c>
    </row>
    <row r="724" spans="1:7">
      <c r="A724" t="s">
        <v>164</v>
      </c>
      <c r="B724" s="5">
        <v>32295</v>
      </c>
      <c r="C724" s="5">
        <f t="shared" si="80"/>
        <v>25836</v>
      </c>
      <c r="D724" s="5">
        <v>21000</v>
      </c>
      <c r="E724" s="5">
        <v>16150</v>
      </c>
      <c r="F724" s="8">
        <f t="shared" si="81"/>
        <v>20991.75</v>
      </c>
      <c r="G724" s="8">
        <f t="shared" si="82"/>
        <v>16147.5</v>
      </c>
    </row>
    <row r="725" spans="1:7">
      <c r="A725" t="s">
        <v>165</v>
      </c>
      <c r="B725" s="5">
        <v>42695</v>
      </c>
      <c r="C725" s="5">
        <f t="shared" si="80"/>
        <v>34156</v>
      </c>
      <c r="D725" s="5">
        <v>27750</v>
      </c>
      <c r="E725" s="5">
        <v>21350</v>
      </c>
      <c r="F725" s="8">
        <f t="shared" si="81"/>
        <v>27751.75</v>
      </c>
      <c r="G725" s="8">
        <f t="shared" si="82"/>
        <v>21347.5</v>
      </c>
    </row>
    <row r="726" spans="1:7">
      <c r="A726" t="s">
        <v>166</v>
      </c>
      <c r="B726" s="5">
        <v>47695</v>
      </c>
      <c r="C726" s="5">
        <f t="shared" si="80"/>
        <v>38156</v>
      </c>
      <c r="D726" s="5">
        <v>31000</v>
      </c>
      <c r="E726" s="5">
        <v>23850</v>
      </c>
      <c r="F726" s="8">
        <f t="shared" si="81"/>
        <v>31001.75</v>
      </c>
      <c r="G726" s="8">
        <f t="shared" si="82"/>
        <v>23847.5</v>
      </c>
    </row>
    <row r="727" spans="1:7">
      <c r="B727" s="5"/>
      <c r="C727" s="5"/>
      <c r="D727" s="5"/>
    </row>
    <row r="728" spans="1:7">
      <c r="A728" s="7" t="s">
        <v>53</v>
      </c>
      <c r="B728" s="5"/>
      <c r="C728" s="12" t="s">
        <v>66</v>
      </c>
      <c r="D728" s="12" t="s">
        <v>7</v>
      </c>
      <c r="E728" s="12"/>
      <c r="F728" s="20">
        <v>0.5</v>
      </c>
    </row>
    <row r="729" spans="1:7">
      <c r="B729" s="5"/>
      <c r="C729" s="5"/>
      <c r="D729" s="5"/>
    </row>
    <row r="730" spans="1:7">
      <c r="B730" s="5"/>
      <c r="C730" s="5"/>
      <c r="D730" s="5"/>
    </row>
    <row r="731" spans="1:7">
      <c r="A731" t="s">
        <v>55</v>
      </c>
      <c r="B731" s="5">
        <v>22820</v>
      </c>
      <c r="C731" s="5"/>
      <c r="D731" s="5">
        <v>11400</v>
      </c>
      <c r="E731" s="5"/>
      <c r="F731" s="8">
        <f>B731*0.5</f>
        <v>11410</v>
      </c>
    </row>
    <row r="732" spans="1:7">
      <c r="A732" t="s">
        <v>56</v>
      </c>
      <c r="B732" s="5">
        <v>27055</v>
      </c>
      <c r="C732" s="5">
        <v>16250</v>
      </c>
      <c r="D732" s="5">
        <v>13500</v>
      </c>
      <c r="E732" s="5"/>
      <c r="F732" s="8">
        <f t="shared" ref="F732:F735" si="83">B732*0.5</f>
        <v>13527.5</v>
      </c>
      <c r="G732" s="8">
        <f>B732*0.6</f>
        <v>16233</v>
      </c>
    </row>
    <row r="733" spans="1:7">
      <c r="A733" t="s">
        <v>57</v>
      </c>
      <c r="B733" s="5">
        <v>35255</v>
      </c>
      <c r="C733" s="5"/>
      <c r="D733" s="5">
        <v>17600</v>
      </c>
      <c r="E733" s="5"/>
      <c r="F733" s="8">
        <f t="shared" si="83"/>
        <v>17627.5</v>
      </c>
      <c r="G733" s="8">
        <f t="shared" ref="G733" si="84">B733*0.65</f>
        <v>22915.75</v>
      </c>
    </row>
    <row r="734" spans="1:7">
      <c r="A734" t="s">
        <v>58</v>
      </c>
      <c r="B734" s="5">
        <v>44345</v>
      </c>
      <c r="C734" s="5"/>
      <c r="D734" s="5">
        <v>22200</v>
      </c>
      <c r="E734" s="5"/>
      <c r="F734" s="8">
        <f t="shared" si="83"/>
        <v>22172.5</v>
      </c>
    </row>
    <row r="735" spans="1:7">
      <c r="A735" t="s">
        <v>59</v>
      </c>
      <c r="B735" s="5">
        <v>49220</v>
      </c>
      <c r="C735" s="5"/>
      <c r="D735" s="5">
        <v>24600</v>
      </c>
      <c r="E735" s="5"/>
      <c r="F735" s="8">
        <f t="shared" si="83"/>
        <v>24610</v>
      </c>
    </row>
    <row r="736" spans="1:7">
      <c r="B736" s="5"/>
      <c r="C736" s="5"/>
      <c r="D736" s="5"/>
    </row>
    <row r="737" spans="1:6">
      <c r="B737" s="5"/>
      <c r="C737" s="5"/>
      <c r="D737" s="5"/>
    </row>
    <row r="738" spans="1:6">
      <c r="A738" s="7" t="s">
        <v>196</v>
      </c>
      <c r="B738" s="5"/>
      <c r="C738" s="12" t="s">
        <v>66</v>
      </c>
      <c r="D738" s="12" t="s">
        <v>7</v>
      </c>
      <c r="F738" s="20">
        <v>0.5</v>
      </c>
    </row>
    <row r="739" spans="1:6">
      <c r="B739" s="5"/>
      <c r="C739" s="5"/>
      <c r="D739" s="5"/>
    </row>
    <row r="740" spans="1:6">
      <c r="B740" s="5"/>
      <c r="C740" s="5"/>
      <c r="D740" s="5"/>
    </row>
    <row r="741" spans="1:6">
      <c r="A741" t="s">
        <v>61</v>
      </c>
      <c r="B741" s="5">
        <v>24945</v>
      </c>
      <c r="C741" s="5">
        <f>B741*0.6</f>
        <v>14967</v>
      </c>
      <c r="D741" s="5">
        <v>12500</v>
      </c>
      <c r="F741" s="8">
        <f>B741*0.5</f>
        <v>12472.5</v>
      </c>
    </row>
    <row r="742" spans="1:6">
      <c r="A742" t="s">
        <v>62</v>
      </c>
      <c r="B742" s="5">
        <v>29595</v>
      </c>
      <c r="C742" s="5">
        <v>0</v>
      </c>
      <c r="D742" s="5">
        <v>14800</v>
      </c>
      <c r="F742" s="8">
        <f t="shared" ref="F742:F745" si="85">B742*0.5</f>
        <v>14797.5</v>
      </c>
    </row>
    <row r="743" spans="1:6">
      <c r="A743" t="s">
        <v>63</v>
      </c>
      <c r="B743" s="5">
        <v>38545</v>
      </c>
      <c r="C743" s="5">
        <v>0</v>
      </c>
      <c r="D743" s="5">
        <v>19300</v>
      </c>
      <c r="F743" s="8">
        <f t="shared" si="85"/>
        <v>19272.5</v>
      </c>
    </row>
    <row r="744" spans="1:6">
      <c r="A744" t="s">
        <v>64</v>
      </c>
      <c r="B744" s="5">
        <v>47055</v>
      </c>
      <c r="C744" s="5"/>
      <c r="D744" s="5">
        <v>23500</v>
      </c>
      <c r="F744" s="8">
        <f t="shared" si="85"/>
        <v>23527.5</v>
      </c>
    </row>
    <row r="745" spans="1:6">
      <c r="A745" t="s">
        <v>65</v>
      </c>
      <c r="B745" s="5">
        <v>50700</v>
      </c>
      <c r="C745" s="5"/>
      <c r="D745" s="5">
        <v>25350</v>
      </c>
      <c r="F745" s="8">
        <f t="shared" si="85"/>
        <v>25350</v>
      </c>
    </row>
    <row r="746" spans="1:6">
      <c r="B746" s="5"/>
      <c r="C746" s="5"/>
      <c r="D746" s="5"/>
      <c r="F746" s="8"/>
    </row>
    <row r="747" spans="1:6">
      <c r="B747" s="5"/>
      <c r="C747" s="5"/>
      <c r="D747" s="5"/>
      <c r="F747" s="8"/>
    </row>
    <row r="748" spans="1:6">
      <c r="A748" s="7" t="s">
        <v>198</v>
      </c>
      <c r="B748" s="5"/>
      <c r="C748" s="12" t="s">
        <v>117</v>
      </c>
      <c r="D748" s="12" t="s">
        <v>66</v>
      </c>
      <c r="F748" s="20">
        <v>0.4</v>
      </c>
    </row>
    <row r="749" spans="1:6">
      <c r="B749" s="5"/>
      <c r="C749" s="5"/>
      <c r="D749" s="5"/>
      <c r="F749" s="8"/>
    </row>
    <row r="750" spans="1:6">
      <c r="B750" s="5"/>
      <c r="C750" s="5"/>
      <c r="D750" s="5"/>
      <c r="F750" s="8"/>
    </row>
    <row r="751" spans="1:6">
      <c r="A751" t="s">
        <v>199</v>
      </c>
      <c r="B751" s="24">
        <v>25995</v>
      </c>
      <c r="C751" s="5">
        <f>B751*0.8</f>
        <v>20796</v>
      </c>
      <c r="D751" s="5">
        <v>15600</v>
      </c>
      <c r="F751" s="8">
        <f>B751*0.6</f>
        <v>15597</v>
      </c>
    </row>
    <row r="752" spans="1:6">
      <c r="A752" t="s">
        <v>200</v>
      </c>
      <c r="B752" s="24">
        <v>30795</v>
      </c>
      <c r="C752" s="5">
        <f t="shared" ref="C752:C754" si="86">B752*0.8</f>
        <v>24636</v>
      </c>
      <c r="D752" s="5">
        <v>18500</v>
      </c>
      <c r="F752" s="8">
        <f t="shared" ref="F752:F754" si="87">B752*0.6</f>
        <v>18477</v>
      </c>
    </row>
    <row r="753" spans="1:7">
      <c r="A753" t="s">
        <v>201</v>
      </c>
      <c r="B753" s="24">
        <v>40195</v>
      </c>
      <c r="C753" s="5">
        <f t="shared" si="86"/>
        <v>32156</v>
      </c>
      <c r="D753" s="5">
        <v>24100</v>
      </c>
      <c r="F753" s="8">
        <f t="shared" si="87"/>
        <v>24117</v>
      </c>
    </row>
    <row r="754" spans="1:7">
      <c r="A754" s="10" t="s">
        <v>172</v>
      </c>
      <c r="B754" s="24">
        <v>50495</v>
      </c>
      <c r="C754" s="5">
        <f t="shared" si="86"/>
        <v>40396</v>
      </c>
      <c r="D754" s="5">
        <v>30300</v>
      </c>
      <c r="F754" s="8">
        <f t="shared" si="87"/>
        <v>30297</v>
      </c>
    </row>
    <row r="755" spans="1:7">
      <c r="B755" s="5"/>
      <c r="C755" s="5"/>
      <c r="D755" s="5"/>
    </row>
    <row r="756" spans="1:7">
      <c r="B756" s="5"/>
      <c r="C756" s="5"/>
      <c r="D756" s="5"/>
    </row>
    <row r="757" spans="1:7">
      <c r="A757" s="7" t="s">
        <v>67</v>
      </c>
      <c r="B757" s="5"/>
      <c r="C757" s="12" t="s">
        <v>66</v>
      </c>
      <c r="D757" s="12" t="s">
        <v>7</v>
      </c>
      <c r="F757" s="20">
        <v>0.5</v>
      </c>
      <c r="G757" s="20">
        <v>0.4</v>
      </c>
    </row>
    <row r="758" spans="1:7">
      <c r="B758" s="5"/>
      <c r="C758" s="5"/>
      <c r="D758" s="5"/>
    </row>
    <row r="759" spans="1:7">
      <c r="A759" t="s">
        <v>73</v>
      </c>
      <c r="B759" s="5">
        <v>33735</v>
      </c>
      <c r="C759" s="5"/>
      <c r="D759" s="5">
        <v>16800</v>
      </c>
      <c r="F759" s="8">
        <f>B759*0.5</f>
        <v>16867.5</v>
      </c>
      <c r="G759" s="8">
        <f>B759*0.6</f>
        <v>20241</v>
      </c>
    </row>
    <row r="760" spans="1:7">
      <c r="A760" t="s">
        <v>74</v>
      </c>
      <c r="B760" s="5">
        <v>38145</v>
      </c>
      <c r="C760" s="5">
        <v>22900</v>
      </c>
      <c r="D760" s="5">
        <v>19000</v>
      </c>
      <c r="F760" s="8">
        <f t="shared" ref="F760:F762" si="88">B760*0.5</f>
        <v>19072.5</v>
      </c>
      <c r="G760" s="8">
        <f t="shared" ref="G760:G762" si="89">B760*0.6</f>
        <v>22887</v>
      </c>
    </row>
    <row r="761" spans="1:7">
      <c r="A761" t="s">
        <v>75</v>
      </c>
      <c r="B761" s="5">
        <v>49305</v>
      </c>
      <c r="C761" s="5">
        <v>29600</v>
      </c>
      <c r="D761" s="5">
        <v>24600</v>
      </c>
      <c r="F761" s="8">
        <f t="shared" si="88"/>
        <v>24652.5</v>
      </c>
      <c r="G761" s="8">
        <f t="shared" si="89"/>
        <v>29583</v>
      </c>
    </row>
    <row r="762" spans="1:7">
      <c r="A762" t="s">
        <v>76</v>
      </c>
      <c r="B762" s="5">
        <v>56635</v>
      </c>
      <c r="C762" s="5">
        <v>33900</v>
      </c>
      <c r="D762" s="5">
        <v>28300</v>
      </c>
      <c r="F762" s="8">
        <f t="shared" si="88"/>
        <v>28317.5</v>
      </c>
      <c r="G762" s="8">
        <f t="shared" si="89"/>
        <v>33981</v>
      </c>
    </row>
    <row r="763" spans="1:7">
      <c r="B763" s="5"/>
      <c r="C763" s="5"/>
      <c r="D763" s="5"/>
    </row>
    <row r="764" spans="1:7">
      <c r="B764" s="5"/>
      <c r="C764" s="5"/>
      <c r="D764" s="5"/>
    </row>
    <row r="765" spans="1:7">
      <c r="A765" s="7" t="s">
        <v>173</v>
      </c>
      <c r="B765" s="5"/>
      <c r="C765" s="12" t="s">
        <v>117</v>
      </c>
      <c r="D765" s="12" t="s">
        <v>66</v>
      </c>
      <c r="F765" s="20">
        <v>0.4</v>
      </c>
    </row>
    <row r="766" spans="1:7">
      <c r="B766" s="5"/>
      <c r="C766" s="5"/>
      <c r="D766" s="5"/>
    </row>
    <row r="767" spans="1:7">
      <c r="A767" t="s">
        <v>174</v>
      </c>
      <c r="B767" s="5">
        <v>36995</v>
      </c>
      <c r="C767" s="5">
        <f>B767*0.8</f>
        <v>29596</v>
      </c>
      <c r="D767" s="5">
        <v>22200</v>
      </c>
      <c r="F767" s="8">
        <f>B767*0.6</f>
        <v>22197</v>
      </c>
    </row>
    <row r="768" spans="1:7">
      <c r="A768" t="s">
        <v>175</v>
      </c>
      <c r="B768" s="5">
        <v>41695</v>
      </c>
      <c r="C768" s="5">
        <f t="shared" ref="C768:C770" si="90">B768*0.8</f>
        <v>33356</v>
      </c>
      <c r="D768" s="5">
        <v>25000</v>
      </c>
      <c r="F768" s="8">
        <f t="shared" ref="F768:F770" si="91">B768*0.6</f>
        <v>25017</v>
      </c>
    </row>
    <row r="769" spans="1:7">
      <c r="A769" t="s">
        <v>176</v>
      </c>
      <c r="B769" s="5">
        <v>53095</v>
      </c>
      <c r="C769" s="5">
        <f t="shared" si="90"/>
        <v>42476</v>
      </c>
      <c r="D769" s="5">
        <v>31850</v>
      </c>
      <c r="F769" s="8">
        <f t="shared" si="91"/>
        <v>31857</v>
      </c>
    </row>
    <row r="770" spans="1:7">
      <c r="A770" t="s">
        <v>177</v>
      </c>
      <c r="B770" s="5">
        <v>60395</v>
      </c>
      <c r="C770" s="5">
        <f t="shared" si="90"/>
        <v>48316</v>
      </c>
      <c r="D770" s="5">
        <v>36200</v>
      </c>
      <c r="F770" s="8">
        <f t="shared" si="91"/>
        <v>36237</v>
      </c>
    </row>
    <row r="771" spans="1:7">
      <c r="B771" s="5"/>
      <c r="C771" s="5"/>
      <c r="D771" s="5"/>
    </row>
    <row r="772" spans="1:7">
      <c r="A772" s="7"/>
      <c r="B772" s="12"/>
      <c r="C772" s="12"/>
      <c r="D772" s="12"/>
    </row>
    <row r="773" spans="1:7">
      <c r="A773" s="7" t="s">
        <v>1</v>
      </c>
      <c r="B773" s="12" t="s">
        <v>2</v>
      </c>
      <c r="C773" s="12" t="s">
        <v>3</v>
      </c>
      <c r="D773" s="21" t="s">
        <v>4</v>
      </c>
      <c r="E773" s="22" t="s">
        <v>155</v>
      </c>
    </row>
    <row r="774" spans="1:7">
      <c r="A774" s="7"/>
      <c r="B774" s="12"/>
      <c r="C774" s="12"/>
      <c r="D774" s="21"/>
      <c r="E774" s="22"/>
    </row>
    <row r="775" spans="1:7">
      <c r="A775" s="7"/>
      <c r="B775" s="12"/>
      <c r="C775" s="12"/>
      <c r="D775" s="12"/>
    </row>
    <row r="776" spans="1:7">
      <c r="A776" s="7" t="s">
        <v>77</v>
      </c>
      <c r="B776" s="5"/>
      <c r="C776" s="12" t="s">
        <v>66</v>
      </c>
      <c r="D776" s="12" t="s">
        <v>7</v>
      </c>
      <c r="F776" s="20">
        <v>0.5</v>
      </c>
      <c r="G776" s="20">
        <v>0.4</v>
      </c>
    </row>
    <row r="777" spans="1:7">
      <c r="B777" s="5"/>
      <c r="C777" s="5"/>
      <c r="D777" s="5"/>
    </row>
    <row r="778" spans="1:7">
      <c r="A778" t="s">
        <v>78</v>
      </c>
      <c r="B778" s="5">
        <v>37435</v>
      </c>
      <c r="C778" s="5">
        <v>22450</v>
      </c>
      <c r="D778" s="5">
        <v>18700</v>
      </c>
      <c r="F778" s="8">
        <f>B778*0.5</f>
        <v>18717.5</v>
      </c>
      <c r="G778" s="8">
        <f>B778*0.6</f>
        <v>22461</v>
      </c>
    </row>
    <row r="779" spans="1:7">
      <c r="A779" t="s">
        <v>79</v>
      </c>
      <c r="B779" s="5">
        <v>41815</v>
      </c>
      <c r="C779" s="5"/>
      <c r="D779" s="5">
        <v>20900</v>
      </c>
      <c r="F779" s="8">
        <f t="shared" ref="F779:F782" si="92">B779*0.5</f>
        <v>20907.5</v>
      </c>
      <c r="G779" s="8">
        <f t="shared" ref="G779:G782" si="93">B779*0.6</f>
        <v>25089</v>
      </c>
    </row>
    <row r="780" spans="1:7">
      <c r="A780" t="s">
        <v>80</v>
      </c>
      <c r="B780" s="5">
        <v>51200</v>
      </c>
      <c r="C780" s="5"/>
      <c r="D780" s="5">
        <v>25600</v>
      </c>
      <c r="F780" s="8">
        <f t="shared" si="92"/>
        <v>25600</v>
      </c>
      <c r="G780" s="8">
        <f t="shared" si="93"/>
        <v>30720</v>
      </c>
    </row>
    <row r="781" spans="1:7">
      <c r="A781" t="s">
        <v>81</v>
      </c>
      <c r="B781" s="5">
        <v>58515</v>
      </c>
      <c r="C781" s="5"/>
      <c r="D781" s="5">
        <v>29200</v>
      </c>
      <c r="F781" s="8">
        <f t="shared" si="92"/>
        <v>29257.5</v>
      </c>
      <c r="G781" s="8">
        <f t="shared" si="93"/>
        <v>35109</v>
      </c>
    </row>
    <row r="782" spans="1:7">
      <c r="A782" t="s">
        <v>82</v>
      </c>
      <c r="B782" s="5">
        <v>69995</v>
      </c>
      <c r="C782" s="5"/>
      <c r="D782" s="5">
        <v>35000</v>
      </c>
      <c r="F782" s="8">
        <f t="shared" si="92"/>
        <v>34997.5</v>
      </c>
      <c r="G782" s="8">
        <f t="shared" si="93"/>
        <v>41997</v>
      </c>
    </row>
    <row r="783" spans="1:7">
      <c r="B783" s="5"/>
      <c r="C783" s="5"/>
      <c r="D783" s="5"/>
    </row>
    <row r="784" spans="1:7">
      <c r="B784" s="5"/>
      <c r="C784" s="5"/>
      <c r="D784" s="5"/>
    </row>
    <row r="785" spans="1:7">
      <c r="A785" s="7" t="s">
        <v>140</v>
      </c>
      <c r="B785" s="5"/>
      <c r="C785" s="12" t="s">
        <v>66</v>
      </c>
      <c r="D785" s="12" t="s">
        <v>7</v>
      </c>
      <c r="F785" s="20">
        <v>0.5</v>
      </c>
      <c r="G785" s="20">
        <v>0.4</v>
      </c>
    </row>
    <row r="786" spans="1:7">
      <c r="B786" s="5"/>
      <c r="C786" s="5"/>
      <c r="D786" s="5"/>
    </row>
    <row r="787" spans="1:7">
      <c r="A787" t="s">
        <v>141</v>
      </c>
      <c r="B787" s="5">
        <v>38385</v>
      </c>
      <c r="C787" s="5">
        <v>0</v>
      </c>
      <c r="D787" s="5">
        <v>19200</v>
      </c>
      <c r="F787" s="8">
        <f>B787*0.5</f>
        <v>19192.5</v>
      </c>
      <c r="G787" s="8">
        <f>B787*0.6</f>
        <v>23031</v>
      </c>
    </row>
    <row r="788" spans="1:7">
      <c r="A788" t="s">
        <v>142</v>
      </c>
      <c r="B788" s="5">
        <v>42765</v>
      </c>
      <c r="C788" s="5">
        <v>25650</v>
      </c>
      <c r="D788" s="5">
        <v>21300</v>
      </c>
      <c r="F788" s="8">
        <f t="shared" ref="F788:F791" si="94">B788*0.5</f>
        <v>21382.5</v>
      </c>
      <c r="G788" s="8">
        <f t="shared" ref="G788:G791" si="95">B788*0.6</f>
        <v>25659</v>
      </c>
    </row>
    <row r="789" spans="1:7">
      <c r="A789" t="s">
        <v>143</v>
      </c>
      <c r="B789" s="5">
        <v>52150</v>
      </c>
      <c r="C789" s="5">
        <v>0</v>
      </c>
      <c r="D789" s="5">
        <v>26000</v>
      </c>
      <c r="F789" s="8">
        <f t="shared" si="94"/>
        <v>26075</v>
      </c>
      <c r="G789" s="8">
        <f t="shared" si="95"/>
        <v>31290</v>
      </c>
    </row>
    <row r="790" spans="1:7">
      <c r="A790" t="s">
        <v>144</v>
      </c>
      <c r="B790" s="5">
        <v>60995</v>
      </c>
      <c r="C790" s="5">
        <v>36600</v>
      </c>
      <c r="D790" s="5">
        <v>30500</v>
      </c>
      <c r="F790" s="8">
        <f t="shared" si="94"/>
        <v>30497.5</v>
      </c>
      <c r="G790" s="8">
        <f t="shared" si="95"/>
        <v>36597</v>
      </c>
    </row>
    <row r="791" spans="1:7">
      <c r="A791" t="s">
        <v>145</v>
      </c>
      <c r="B791" s="5">
        <v>70945</v>
      </c>
      <c r="C791" s="5">
        <v>0</v>
      </c>
      <c r="D791" s="5">
        <v>35400</v>
      </c>
      <c r="F791" s="8">
        <f t="shared" si="94"/>
        <v>35472.5</v>
      </c>
      <c r="G791" s="8">
        <f t="shared" si="95"/>
        <v>42567</v>
      </c>
    </row>
    <row r="792" spans="1:7">
      <c r="B792" s="5"/>
      <c r="C792" s="5"/>
      <c r="D792" s="5"/>
      <c r="F792" s="8"/>
      <c r="G792" s="8"/>
    </row>
    <row r="793" spans="1:7">
      <c r="B793" s="5"/>
      <c r="C793" s="5"/>
      <c r="D793" s="5"/>
    </row>
    <row r="794" spans="1:7">
      <c r="A794" s="7" t="s">
        <v>178</v>
      </c>
      <c r="B794" s="5"/>
      <c r="C794" s="12" t="s">
        <v>117</v>
      </c>
      <c r="D794" s="12" t="s">
        <v>66</v>
      </c>
      <c r="F794" s="20">
        <v>0.4</v>
      </c>
    </row>
    <row r="795" spans="1:7">
      <c r="B795" s="5"/>
      <c r="C795" s="5"/>
      <c r="D795" s="5"/>
    </row>
    <row r="796" spans="1:7">
      <c r="A796" t="s">
        <v>179</v>
      </c>
      <c r="B796" s="5">
        <v>41695</v>
      </c>
      <c r="C796" s="5">
        <f>B796*0.8</f>
        <v>33356</v>
      </c>
      <c r="D796" s="5">
        <v>25000</v>
      </c>
      <c r="F796" s="8">
        <f>B796*0.6</f>
        <v>25017</v>
      </c>
    </row>
    <row r="797" spans="1:7">
      <c r="A797" t="s">
        <v>180</v>
      </c>
      <c r="B797" s="5">
        <v>45795</v>
      </c>
      <c r="C797" s="5">
        <f t="shared" ref="C797:C800" si="96">B797*0.8</f>
        <v>36636</v>
      </c>
      <c r="D797" s="5">
        <v>27500</v>
      </c>
      <c r="F797" s="8">
        <f t="shared" ref="F797:F800" si="97">B797*0.6</f>
        <v>27477</v>
      </c>
    </row>
    <row r="798" spans="1:7">
      <c r="A798" t="s">
        <v>181</v>
      </c>
      <c r="B798" s="5">
        <v>58395</v>
      </c>
      <c r="C798" s="5">
        <f t="shared" si="96"/>
        <v>46716</v>
      </c>
      <c r="D798" s="5">
        <v>35000</v>
      </c>
      <c r="F798" s="8">
        <f t="shared" si="97"/>
        <v>35037</v>
      </c>
    </row>
    <row r="799" spans="1:7">
      <c r="A799" t="s">
        <v>182</v>
      </c>
      <c r="B799" s="5">
        <v>67695</v>
      </c>
      <c r="C799" s="5">
        <f t="shared" si="96"/>
        <v>54156</v>
      </c>
      <c r="D799" s="5">
        <v>40600</v>
      </c>
      <c r="F799" s="8">
        <f t="shared" si="97"/>
        <v>40617</v>
      </c>
    </row>
    <row r="800" spans="1:7">
      <c r="A800" t="s">
        <v>183</v>
      </c>
      <c r="B800" s="5">
        <v>74995</v>
      </c>
      <c r="C800" s="5">
        <f t="shared" si="96"/>
        <v>59996</v>
      </c>
      <c r="D800" s="5">
        <v>45000</v>
      </c>
      <c r="F800" s="8">
        <f t="shared" si="97"/>
        <v>44997</v>
      </c>
    </row>
    <row r="801" spans="1:6">
      <c r="B801" s="5"/>
      <c r="C801" s="5"/>
      <c r="D801" s="5"/>
    </row>
    <row r="802" spans="1:6">
      <c r="B802" s="5"/>
      <c r="C802" s="5"/>
      <c r="D802" s="5"/>
    </row>
    <row r="803" spans="1:6">
      <c r="A803" s="7" t="s">
        <v>202</v>
      </c>
      <c r="B803" s="5" t="s">
        <v>84</v>
      </c>
      <c r="C803" s="12" t="s">
        <v>117</v>
      </c>
      <c r="D803" s="12" t="s">
        <v>66</v>
      </c>
      <c r="F803" s="20">
        <v>0.4</v>
      </c>
    </row>
    <row r="804" spans="1:6">
      <c r="B804" s="5"/>
      <c r="C804" s="5"/>
      <c r="D804" s="5"/>
    </row>
    <row r="805" spans="1:6">
      <c r="B805" s="5"/>
      <c r="C805" s="5"/>
      <c r="D805" s="5"/>
    </row>
    <row r="806" spans="1:6">
      <c r="A806" t="s">
        <v>91</v>
      </c>
      <c r="B806" s="5">
        <v>69995</v>
      </c>
      <c r="C806" s="5">
        <v>0</v>
      </c>
      <c r="D806" s="5">
        <v>42000</v>
      </c>
      <c r="F806" s="8">
        <f>B806*0.6</f>
        <v>41997</v>
      </c>
    </row>
    <row r="807" spans="1:6">
      <c r="A807" t="s">
        <v>184</v>
      </c>
      <c r="B807" s="5">
        <v>105395</v>
      </c>
      <c r="C807" s="5">
        <f>B807*0.8</f>
        <v>84316</v>
      </c>
      <c r="D807" s="5">
        <v>63250</v>
      </c>
      <c r="F807" s="8">
        <f t="shared" ref="F807:F808" si="98">B807*0.6</f>
        <v>63237</v>
      </c>
    </row>
    <row r="808" spans="1:6">
      <c r="A808" t="s">
        <v>93</v>
      </c>
      <c r="B808" s="5">
        <v>108195</v>
      </c>
      <c r="C808" s="5">
        <f t="shared" ref="C808:C810" si="99">B808*0.8</f>
        <v>86556</v>
      </c>
      <c r="D808" s="5">
        <v>64900</v>
      </c>
      <c r="F808" s="8">
        <f t="shared" si="98"/>
        <v>64917</v>
      </c>
    </row>
    <row r="809" spans="1:6">
      <c r="A809" t="s">
        <v>95</v>
      </c>
      <c r="B809" s="5">
        <v>154735</v>
      </c>
      <c r="C809" s="5">
        <f t="shared" si="99"/>
        <v>123788</v>
      </c>
      <c r="D809" s="5">
        <v>92800</v>
      </c>
      <c r="F809" s="8">
        <f>B809*0.6</f>
        <v>92841</v>
      </c>
    </row>
    <row r="810" spans="1:6">
      <c r="A810" t="s">
        <v>90</v>
      </c>
      <c r="B810" s="5">
        <v>166295</v>
      </c>
      <c r="C810" s="5">
        <f t="shared" si="99"/>
        <v>133036</v>
      </c>
      <c r="D810" s="5">
        <v>99800</v>
      </c>
      <c r="F810" s="8">
        <f t="shared" ref="F810:F812" si="100">B810*0.6</f>
        <v>99777</v>
      </c>
    </row>
    <row r="811" spans="1:6">
      <c r="A811" t="s">
        <v>138</v>
      </c>
      <c r="B811" s="5">
        <v>81530</v>
      </c>
      <c r="C811" s="5">
        <v>0</v>
      </c>
      <c r="D811" s="5">
        <v>48900</v>
      </c>
      <c r="F811" s="8">
        <f t="shared" si="100"/>
        <v>48918</v>
      </c>
    </row>
    <row r="812" spans="1:6">
      <c r="A812" t="s">
        <v>139</v>
      </c>
      <c r="B812" s="5">
        <v>109795</v>
      </c>
      <c r="C812" s="5">
        <v>0</v>
      </c>
      <c r="D812" s="6">
        <v>65900</v>
      </c>
      <c r="F812" s="8">
        <f t="shared" si="100"/>
        <v>65877</v>
      </c>
    </row>
    <row r="813" spans="1:6">
      <c r="B813" s="5"/>
      <c r="C813" s="5"/>
      <c r="D813" s="6"/>
      <c r="F813" s="8"/>
    </row>
    <row r="814" spans="1:6">
      <c r="B814" s="5"/>
      <c r="C814" s="5"/>
      <c r="D814" s="6"/>
      <c r="F814" s="8"/>
    </row>
    <row r="815" spans="1:6">
      <c r="A815" s="7" t="s">
        <v>203</v>
      </c>
      <c r="B815" s="5" t="s">
        <v>84</v>
      </c>
      <c r="C815" s="12" t="s">
        <v>117</v>
      </c>
      <c r="D815" s="12" t="s">
        <v>66</v>
      </c>
      <c r="F815" s="20">
        <v>0.4</v>
      </c>
    </row>
    <row r="816" spans="1:6">
      <c r="B816" s="5"/>
      <c r="C816" s="5"/>
      <c r="D816" s="5"/>
    </row>
    <row r="817" spans="1:7">
      <c r="B817" s="5"/>
      <c r="C817" s="5"/>
      <c r="D817" s="5"/>
    </row>
    <row r="818" spans="1:7">
      <c r="A818" t="s">
        <v>136</v>
      </c>
      <c r="B818" s="5">
        <v>78495</v>
      </c>
      <c r="C818" s="5">
        <f>B818*0.8</f>
        <v>62796</v>
      </c>
      <c r="D818" s="5">
        <v>47100</v>
      </c>
      <c r="F818" s="8">
        <f t="shared" ref="F818" si="101">B818*0.6</f>
        <v>47097</v>
      </c>
    </row>
    <row r="819" spans="1:7">
      <c r="A819" t="s">
        <v>218</v>
      </c>
      <c r="B819" s="5">
        <v>108895</v>
      </c>
      <c r="C819" s="5">
        <f t="shared" ref="C819:C824" si="102">B819*0.8</f>
        <v>87116</v>
      </c>
      <c r="D819" s="5"/>
      <c r="F819" s="8"/>
    </row>
    <row r="820" spans="1:7">
      <c r="A820" t="s">
        <v>204</v>
      </c>
      <c r="B820" s="5">
        <v>111995</v>
      </c>
      <c r="C820" s="5">
        <f t="shared" si="102"/>
        <v>89596</v>
      </c>
      <c r="D820" s="5">
        <v>67200</v>
      </c>
      <c r="F820" s="8">
        <f>B820*0.6</f>
        <v>67197</v>
      </c>
    </row>
    <row r="821" spans="1:7">
      <c r="A821" t="s">
        <v>185</v>
      </c>
      <c r="B821" s="5">
        <v>171395</v>
      </c>
      <c r="C821" s="5">
        <f t="shared" si="102"/>
        <v>137116</v>
      </c>
      <c r="D821" s="5">
        <v>102850</v>
      </c>
      <c r="F821" s="8">
        <f>B821*0.6</f>
        <v>102837</v>
      </c>
    </row>
    <row r="822" spans="1:7">
      <c r="A822" t="s">
        <v>186</v>
      </c>
      <c r="B822" s="5">
        <v>168295</v>
      </c>
      <c r="C822" s="5">
        <f t="shared" si="102"/>
        <v>134636</v>
      </c>
      <c r="D822" s="5">
        <v>101000</v>
      </c>
      <c r="F822" s="8">
        <f>B822*0.6</f>
        <v>100977</v>
      </c>
    </row>
    <row r="823" spans="1:7">
      <c r="A823" t="s">
        <v>187</v>
      </c>
      <c r="B823" s="5">
        <v>126495</v>
      </c>
      <c r="C823" s="5">
        <f t="shared" si="102"/>
        <v>101196</v>
      </c>
      <c r="D823" s="5">
        <v>75900</v>
      </c>
      <c r="F823" s="8">
        <f>B823*0.6</f>
        <v>75897</v>
      </c>
    </row>
    <row r="824" spans="1:7">
      <c r="A824" t="s">
        <v>188</v>
      </c>
      <c r="B824" s="5">
        <v>128095</v>
      </c>
      <c r="C824" s="5">
        <f t="shared" si="102"/>
        <v>102476</v>
      </c>
      <c r="D824" s="5">
        <v>76900</v>
      </c>
      <c r="F824" s="8">
        <f t="shared" ref="F824" si="103">B824*0.6</f>
        <v>76857</v>
      </c>
    </row>
    <row r="825" spans="1:7">
      <c r="B825" s="5"/>
      <c r="C825" s="5"/>
      <c r="D825" s="5"/>
    </row>
    <row r="826" spans="1:7">
      <c r="A826" s="9"/>
      <c r="B826" s="13"/>
      <c r="C826" s="13"/>
      <c r="D826" s="13"/>
    </row>
    <row r="827" spans="1:7">
      <c r="A827" s="9"/>
      <c r="B827" s="13"/>
      <c r="C827" s="13"/>
      <c r="D827" s="13"/>
    </row>
    <row r="828" spans="1:7">
      <c r="A828" s="9"/>
      <c r="B828" s="13"/>
      <c r="C828" s="13"/>
      <c r="D828" s="13"/>
    </row>
    <row r="829" spans="1:7">
      <c r="A829" s="9" t="s">
        <v>1</v>
      </c>
      <c r="B829" s="12" t="s">
        <v>2</v>
      </c>
      <c r="C829" s="13" t="s">
        <v>3</v>
      </c>
      <c r="D829" s="21" t="s">
        <v>4</v>
      </c>
      <c r="E829" s="22" t="s">
        <v>155</v>
      </c>
    </row>
    <row r="830" spans="1:7">
      <c r="A830" s="9"/>
      <c r="B830" s="13"/>
      <c r="C830" s="13"/>
      <c r="D830" s="13"/>
    </row>
    <row r="831" spans="1:7">
      <c r="A831" s="7" t="s">
        <v>109</v>
      </c>
      <c r="B831" s="5"/>
      <c r="C831" s="12" t="s">
        <v>110</v>
      </c>
      <c r="D831" s="12" t="s">
        <v>66</v>
      </c>
      <c r="E831" s="12" t="s">
        <v>7</v>
      </c>
      <c r="F831" s="20">
        <v>0.4</v>
      </c>
      <c r="G831" s="20">
        <v>0.4</v>
      </c>
    </row>
    <row r="832" spans="1:7">
      <c r="B832" s="5"/>
      <c r="C832" s="5"/>
      <c r="D832" s="5"/>
      <c r="E832" s="5"/>
    </row>
    <row r="833" spans="1:7">
      <c r="A833" t="s">
        <v>111</v>
      </c>
      <c r="B833" s="5">
        <v>6495</v>
      </c>
      <c r="C833" s="5">
        <f>B833*0.8</f>
        <v>5196</v>
      </c>
      <c r="D833" s="5">
        <v>3900</v>
      </c>
      <c r="E833" s="5">
        <v>3200</v>
      </c>
      <c r="F833" s="8">
        <f>B833*0.6</f>
        <v>3897</v>
      </c>
      <c r="G833" s="8">
        <f>B833*0.5</f>
        <v>3247.5</v>
      </c>
    </row>
    <row r="834" spans="1:7">
      <c r="A834" s="4"/>
      <c r="B834" s="5"/>
      <c r="C834" s="5"/>
      <c r="D834" s="5"/>
    </row>
    <row r="835" spans="1:7">
      <c r="A835" s="7" t="s">
        <v>116</v>
      </c>
      <c r="B835" s="5"/>
      <c r="C835" s="12" t="s">
        <v>161</v>
      </c>
      <c r="D835" s="12"/>
      <c r="F835" s="20">
        <v>0.4</v>
      </c>
    </row>
    <row r="836" spans="1:7">
      <c r="B836" s="5"/>
      <c r="C836" s="5"/>
      <c r="D836" s="5"/>
    </row>
    <row r="837" spans="1:7">
      <c r="A837" t="s">
        <v>206</v>
      </c>
      <c r="B837" s="5">
        <v>7995</v>
      </c>
      <c r="C837" s="5">
        <v>6000</v>
      </c>
      <c r="D837" s="5"/>
    </row>
    <row r="838" spans="1:7">
      <c r="A838" t="s">
        <v>207</v>
      </c>
      <c r="B838" s="5">
        <v>11995</v>
      </c>
      <c r="C838" s="5">
        <v>9000</v>
      </c>
      <c r="D838" s="5"/>
      <c r="F838" s="8">
        <f>B838*0.6</f>
        <v>7197</v>
      </c>
    </row>
    <row r="839" spans="1:7">
      <c r="B839" s="5"/>
      <c r="C839" s="5"/>
      <c r="D839" s="5"/>
    </row>
    <row r="840" spans="1:7">
      <c r="A840" s="7" t="s">
        <v>189</v>
      </c>
      <c r="B840" s="5"/>
      <c r="C840" s="12" t="s">
        <v>117</v>
      </c>
      <c r="D840" s="12"/>
      <c r="F840" s="20">
        <v>0.35</v>
      </c>
    </row>
    <row r="841" spans="1:7">
      <c r="B841" s="5"/>
      <c r="C841" s="5"/>
      <c r="D841" s="5"/>
    </row>
    <row r="842" spans="1:7">
      <c r="A842" t="s">
        <v>213</v>
      </c>
      <c r="B842" s="5">
        <v>14295</v>
      </c>
      <c r="C842" s="5">
        <f>B842*0.8</f>
        <v>11436</v>
      </c>
      <c r="D842" s="5"/>
      <c r="F842" s="8">
        <f>B842*0.65</f>
        <v>9291.75</v>
      </c>
    </row>
    <row r="843" spans="1:7">
      <c r="A843" t="s">
        <v>214</v>
      </c>
      <c r="B843" s="5">
        <v>16795</v>
      </c>
      <c r="C843" s="5">
        <f>B843*0.8</f>
        <v>13436</v>
      </c>
      <c r="D843" s="5"/>
      <c r="F843" s="8"/>
    </row>
    <row r="844" spans="1:7">
      <c r="B844" s="5"/>
      <c r="C844" s="12" t="s">
        <v>161</v>
      </c>
      <c r="D844" s="12" t="s">
        <v>66</v>
      </c>
      <c r="F844" s="8"/>
    </row>
    <row r="845" spans="1:7">
      <c r="A845" t="s">
        <v>219</v>
      </c>
      <c r="B845" s="5">
        <v>13395</v>
      </c>
      <c r="C845" s="5">
        <f>B845*0.75</f>
        <v>10046.25</v>
      </c>
      <c r="D845" s="5">
        <v>8000</v>
      </c>
      <c r="F845" s="8">
        <f>B845*0.6</f>
        <v>8037</v>
      </c>
    </row>
    <row r="846" spans="1:7">
      <c r="B846" s="5"/>
      <c r="C846" s="5"/>
      <c r="D846" s="5"/>
    </row>
    <row r="847" spans="1:7">
      <c r="A847" s="7" t="s">
        <v>123</v>
      </c>
      <c r="B847" s="5"/>
      <c r="C847" s="5"/>
      <c r="D847" s="5"/>
    </row>
    <row r="848" spans="1:7">
      <c r="B848" s="5"/>
      <c r="C848" s="12" t="s">
        <v>205</v>
      </c>
      <c r="D848" s="5"/>
    </row>
    <row r="849" spans="1:6">
      <c r="A849" t="s">
        <v>146</v>
      </c>
      <c r="B849" s="5">
        <v>11650</v>
      </c>
      <c r="C849" s="5">
        <f>B849*0.78</f>
        <v>9087</v>
      </c>
      <c r="D849" s="5"/>
    </row>
    <row r="850" spans="1:6">
      <c r="B850" s="5"/>
      <c r="C850" s="5"/>
      <c r="D850" s="5"/>
    </row>
    <row r="851" spans="1:6">
      <c r="A851" s="7" t="s">
        <v>127</v>
      </c>
      <c r="B851" s="5"/>
      <c r="C851" s="12" t="s">
        <v>205</v>
      </c>
      <c r="D851" s="12" t="s">
        <v>66</v>
      </c>
      <c r="F851" s="20">
        <v>0.4</v>
      </c>
    </row>
    <row r="852" spans="1:6">
      <c r="B852" s="5"/>
      <c r="C852" s="5"/>
      <c r="D852" s="5"/>
    </row>
    <row r="853" spans="1:6">
      <c r="A853" t="s">
        <v>128</v>
      </c>
      <c r="B853" s="5">
        <v>12950</v>
      </c>
      <c r="C853" s="5">
        <f>B853*0.78</f>
        <v>10101</v>
      </c>
      <c r="D853" s="5">
        <v>7800</v>
      </c>
      <c r="F853" s="8">
        <f>B853*0.6</f>
        <v>7770</v>
      </c>
    </row>
    <row r="854" spans="1:6">
      <c r="B854" s="5"/>
      <c r="C854" s="5"/>
      <c r="D854" s="5"/>
    </row>
    <row r="855" spans="1:6">
      <c r="A855" s="7" t="s">
        <v>215</v>
      </c>
      <c r="B855" s="5"/>
      <c r="C855" s="12" t="s">
        <v>117</v>
      </c>
      <c r="D855" s="5"/>
    </row>
    <row r="856" spans="1:6">
      <c r="B856" s="5"/>
      <c r="C856" s="12"/>
      <c r="D856" s="5"/>
    </row>
    <row r="857" spans="1:6">
      <c r="A857" t="s">
        <v>216</v>
      </c>
      <c r="B857" s="5">
        <v>4195</v>
      </c>
      <c r="C857" s="5">
        <f>B857*0.8</f>
        <v>3356</v>
      </c>
      <c r="D857" s="5"/>
    </row>
    <row r="858" spans="1:6">
      <c r="A858" t="s">
        <v>217</v>
      </c>
      <c r="B858" s="5">
        <v>4195</v>
      </c>
      <c r="C858" s="5">
        <f>B858*0.8</f>
        <v>3356</v>
      </c>
      <c r="D858" s="5"/>
    </row>
    <row r="859" spans="1:6">
      <c r="B859" s="5"/>
      <c r="C859" s="5"/>
      <c r="D859" s="5"/>
    </row>
    <row r="860" spans="1:6">
      <c r="A860" s="7" t="s">
        <v>119</v>
      </c>
      <c r="B860" s="5"/>
      <c r="C860" s="12" t="s">
        <v>85</v>
      </c>
    </row>
    <row r="861" spans="1:6">
      <c r="B861" s="5"/>
      <c r="C861" s="5"/>
    </row>
    <row r="862" spans="1:6">
      <c r="A862" t="s">
        <v>120</v>
      </c>
      <c r="B862" s="5">
        <v>695</v>
      </c>
      <c r="C862" s="5">
        <v>650</v>
      </c>
    </row>
    <row r="863" spans="1:6">
      <c r="A863" t="s">
        <v>122</v>
      </c>
      <c r="B863" s="5">
        <v>1695</v>
      </c>
      <c r="C863" s="5">
        <v>1100</v>
      </c>
    </row>
    <row r="866" spans="1:3">
      <c r="A866" t="s">
        <v>129</v>
      </c>
    </row>
    <row r="869" spans="1:3">
      <c r="A869" s="7" t="s">
        <v>130</v>
      </c>
      <c r="B869" s="7"/>
      <c r="C869" s="7"/>
    </row>
    <row r="870" spans="1:3">
      <c r="A870" s="7"/>
      <c r="B870" s="7"/>
      <c r="C870" s="7"/>
    </row>
    <row r="871" spans="1:3">
      <c r="A871" s="7"/>
      <c r="B871" s="7"/>
      <c r="C871" s="7"/>
    </row>
    <row r="872" spans="1:3">
      <c r="A872" s="7"/>
      <c r="B872" s="7"/>
      <c r="C872" s="7"/>
    </row>
    <row r="873" spans="1:3">
      <c r="A873" s="7" t="s">
        <v>132</v>
      </c>
      <c r="B873" s="7"/>
      <c r="C873" s="7"/>
    </row>
    <row r="874" spans="1:3">
      <c r="A874" s="7" t="s">
        <v>212</v>
      </c>
      <c r="B874" s="7"/>
      <c r="C874" s="7"/>
    </row>
    <row r="877" spans="1:3">
      <c r="A877" s="7" t="s">
        <v>209</v>
      </c>
      <c r="C877" s="7" t="s">
        <v>131</v>
      </c>
    </row>
    <row r="878" spans="1:3">
      <c r="A878" s="7"/>
      <c r="C878" s="7"/>
    </row>
    <row r="879" spans="1:3">
      <c r="A879" s="7"/>
      <c r="C879" s="7"/>
    </row>
    <row r="880" spans="1:3">
      <c r="A880" s="7"/>
      <c r="C880" s="7"/>
    </row>
    <row r="881" spans="1:3">
      <c r="A881" s="7" t="s">
        <v>210</v>
      </c>
      <c r="C881" s="7" t="s">
        <v>133</v>
      </c>
    </row>
    <row r="882" spans="1:3">
      <c r="A882" s="7" t="s">
        <v>211</v>
      </c>
      <c r="C882" s="7" t="s">
        <v>135</v>
      </c>
    </row>
    <row r="887" spans="1:3">
      <c r="A887" s="1" t="s">
        <v>208</v>
      </c>
      <c r="C887" s="1"/>
    </row>
    <row r="888" spans="1:3">
      <c r="A888" s="1" t="s">
        <v>19</v>
      </c>
      <c r="C888" s="1"/>
    </row>
    <row r="889" spans="1:3">
      <c r="A889" s="1" t="s">
        <v>156</v>
      </c>
      <c r="C889" s="1"/>
    </row>
    <row r="890" spans="1:3">
      <c r="A890" s="1" t="s">
        <v>230</v>
      </c>
      <c r="C890" s="1"/>
    </row>
    <row r="891" spans="1:3">
      <c r="A891" s="1" t="s">
        <v>231</v>
      </c>
      <c r="C891" s="1"/>
    </row>
    <row r="892" spans="1:3">
      <c r="A892" s="1" t="s">
        <v>22</v>
      </c>
      <c r="C892" s="1"/>
    </row>
    <row r="893" spans="1:3">
      <c r="A893" s="2"/>
    </row>
    <row r="894" spans="1:3">
      <c r="A894" s="2"/>
    </row>
    <row r="895" spans="1:3">
      <c r="A895" s="1" t="s">
        <v>169</v>
      </c>
    </row>
    <row r="896" spans="1:3">
      <c r="A896" s="1"/>
    </row>
    <row r="897" spans="1:8">
      <c r="A897" s="25" t="s">
        <v>1</v>
      </c>
      <c r="B897" s="25" t="s">
        <v>2</v>
      </c>
      <c r="C897" s="25" t="s">
        <v>3</v>
      </c>
      <c r="D897" s="25" t="s">
        <v>4</v>
      </c>
      <c r="E897" s="25" t="s">
        <v>155</v>
      </c>
    </row>
    <row r="898" spans="1:8">
      <c r="A898" s="25"/>
      <c r="B898" s="25"/>
      <c r="C898" s="25"/>
      <c r="D898" s="25"/>
      <c r="E898" s="25"/>
    </row>
    <row r="899" spans="1:8">
      <c r="A899" s="25"/>
      <c r="B899" s="25"/>
      <c r="C899" s="25"/>
      <c r="D899" s="25"/>
    </row>
    <row r="900" spans="1:8">
      <c r="A900" s="7" t="s">
        <v>158</v>
      </c>
      <c r="B900" s="5"/>
      <c r="C900" s="12" t="s">
        <v>228</v>
      </c>
      <c r="D900" s="12" t="s">
        <v>223</v>
      </c>
      <c r="E900" s="12" t="s">
        <v>222</v>
      </c>
    </row>
    <row r="901" spans="1:8">
      <c r="B901" s="5"/>
      <c r="G901" s="20">
        <v>0.65</v>
      </c>
      <c r="H901" s="20">
        <v>0.8</v>
      </c>
    </row>
    <row r="902" spans="1:8">
      <c r="A902" t="s">
        <v>24</v>
      </c>
      <c r="B902" s="5">
        <v>19260</v>
      </c>
      <c r="C902" s="5"/>
      <c r="D902" s="5">
        <v>9600</v>
      </c>
      <c r="E902" s="5">
        <v>3800</v>
      </c>
      <c r="G902" s="8">
        <f>B902*0.35</f>
        <v>6741</v>
      </c>
      <c r="H902" s="8">
        <f>B902*0.2</f>
        <v>3852</v>
      </c>
    </row>
    <row r="903" spans="1:8">
      <c r="A903" t="s">
        <v>25</v>
      </c>
      <c r="B903" s="5">
        <v>22910</v>
      </c>
      <c r="C903" s="5">
        <f>B903*0.5</f>
        <v>11455</v>
      </c>
      <c r="D903" s="5">
        <v>8000</v>
      </c>
      <c r="E903" s="5">
        <v>4600</v>
      </c>
      <c r="G903" s="8">
        <f>B903*0.35</f>
        <v>8018.4999999999991</v>
      </c>
      <c r="H903" s="8">
        <f>B903*0.2</f>
        <v>4582</v>
      </c>
    </row>
    <row r="904" spans="1:8">
      <c r="A904" t="s">
        <v>26</v>
      </c>
      <c r="B904" s="5">
        <v>27205</v>
      </c>
      <c r="C904" s="5"/>
      <c r="D904" s="5">
        <v>9500</v>
      </c>
      <c r="E904" s="5">
        <v>5400</v>
      </c>
      <c r="G904" s="8">
        <f>B904*0.35</f>
        <v>9521.75</v>
      </c>
      <c r="H904" s="8">
        <f>B904*0.2</f>
        <v>5441</v>
      </c>
    </row>
    <row r="905" spans="1:8">
      <c r="A905" t="s">
        <v>27</v>
      </c>
      <c r="B905" s="5">
        <v>30760</v>
      </c>
      <c r="C905" s="5"/>
      <c r="D905" s="5">
        <v>10700</v>
      </c>
      <c r="E905" s="5">
        <v>6100</v>
      </c>
      <c r="G905" s="8">
        <f t="shared" ref="G905" si="104">B905*0.35</f>
        <v>10766</v>
      </c>
      <c r="H905" s="8">
        <f t="shared" ref="H905" si="105">B905*0.2</f>
        <v>6152</v>
      </c>
    </row>
    <row r="906" spans="1:8">
      <c r="B906" s="5"/>
      <c r="C906" s="5"/>
      <c r="D906" s="5"/>
    </row>
    <row r="907" spans="1:8">
      <c r="A907" s="7" t="s">
        <v>160</v>
      </c>
      <c r="B907" s="5"/>
      <c r="C907" s="12" t="s">
        <v>226</v>
      </c>
      <c r="D907" s="12" t="s">
        <v>7</v>
      </c>
      <c r="E907" s="12" t="s">
        <v>113</v>
      </c>
    </row>
    <row r="908" spans="1:8">
      <c r="B908" s="5"/>
      <c r="C908" s="5"/>
      <c r="D908" s="5"/>
    </row>
    <row r="909" spans="1:8">
      <c r="A909" t="s">
        <v>32</v>
      </c>
      <c r="B909" s="5">
        <v>12499</v>
      </c>
      <c r="C909" s="5">
        <v>0</v>
      </c>
      <c r="D909" s="5">
        <v>6250</v>
      </c>
      <c r="E909" s="5">
        <v>5000</v>
      </c>
    </row>
    <row r="910" spans="1:8">
      <c r="A910" t="s">
        <v>33</v>
      </c>
      <c r="B910" s="5">
        <v>13499</v>
      </c>
      <c r="C910" s="5">
        <v>0</v>
      </c>
      <c r="D910" s="5">
        <v>6750</v>
      </c>
      <c r="E910" s="5">
        <v>5400</v>
      </c>
    </row>
    <row r="912" spans="1:8">
      <c r="A912" s="7" t="s">
        <v>159</v>
      </c>
      <c r="B912" s="5"/>
      <c r="C912" s="12" t="s">
        <v>117</v>
      </c>
      <c r="D912" s="12" t="s">
        <v>54</v>
      </c>
      <c r="E912" s="12" t="s">
        <v>7</v>
      </c>
    </row>
    <row r="913" spans="1:8">
      <c r="A913" s="7"/>
      <c r="B913" s="5"/>
      <c r="C913" s="12"/>
      <c r="D913" s="12"/>
    </row>
    <row r="914" spans="1:8">
      <c r="A914" t="s">
        <v>31</v>
      </c>
      <c r="B914" s="5">
        <v>10495</v>
      </c>
      <c r="C914" s="5">
        <f>B914*0.8</f>
        <v>8396</v>
      </c>
      <c r="D914" s="5">
        <v>6800</v>
      </c>
      <c r="E914" s="5">
        <v>5250</v>
      </c>
    </row>
    <row r="915" spans="1:8">
      <c r="A915" t="s">
        <v>153</v>
      </c>
      <c r="B915" s="5">
        <v>14395</v>
      </c>
      <c r="C915" s="5">
        <f t="shared" ref="C915:C917" si="106">B915*0.8</f>
        <v>11516</v>
      </c>
      <c r="D915" s="5">
        <v>9350</v>
      </c>
      <c r="E915" s="5">
        <v>7200</v>
      </c>
    </row>
    <row r="916" spans="1:8">
      <c r="A916" t="s">
        <v>154</v>
      </c>
      <c r="B916" s="5">
        <v>15795</v>
      </c>
      <c r="C916" s="5">
        <f t="shared" si="106"/>
        <v>12636</v>
      </c>
      <c r="D916" s="5">
        <v>10250</v>
      </c>
      <c r="E916" s="5">
        <v>7900</v>
      </c>
    </row>
    <row r="917" spans="1:8">
      <c r="A917" t="s">
        <v>195</v>
      </c>
      <c r="B917" s="5">
        <v>19995</v>
      </c>
      <c r="C917" s="5">
        <f t="shared" si="106"/>
        <v>15996</v>
      </c>
      <c r="D917" s="5">
        <v>13000</v>
      </c>
      <c r="E917" s="5">
        <v>10000</v>
      </c>
    </row>
    <row r="918" spans="1:8">
      <c r="B918" s="5"/>
      <c r="C918" s="5"/>
      <c r="D918" s="5"/>
    </row>
    <row r="919" spans="1:8">
      <c r="A919" s="7" t="s">
        <v>197</v>
      </c>
      <c r="B919" s="5"/>
      <c r="C919" s="12" t="s">
        <v>228</v>
      </c>
      <c r="D919" s="12" t="s">
        <v>113</v>
      </c>
      <c r="E919" s="12" t="s">
        <v>151</v>
      </c>
    </row>
    <row r="920" spans="1:8">
      <c r="B920" s="5"/>
      <c r="C920" s="5"/>
      <c r="D920" s="5"/>
      <c r="G920" s="20">
        <v>0.6</v>
      </c>
      <c r="H920" s="20">
        <v>0.7</v>
      </c>
    </row>
    <row r="921" spans="1:8">
      <c r="A921" t="s">
        <v>34</v>
      </c>
      <c r="B921" s="5">
        <v>16925</v>
      </c>
      <c r="C921" s="5">
        <f>B921*0.5</f>
        <v>8462.5</v>
      </c>
      <c r="D921" s="8">
        <v>6800</v>
      </c>
      <c r="E921" s="8">
        <v>5000</v>
      </c>
      <c r="G921" s="8">
        <f>B921*0.4</f>
        <v>6770</v>
      </c>
      <c r="H921" s="8">
        <f>B921*0.3</f>
        <v>5077.5</v>
      </c>
    </row>
    <row r="922" spans="1:8">
      <c r="A922" t="s">
        <v>35</v>
      </c>
      <c r="B922" s="5">
        <v>19505</v>
      </c>
      <c r="C922" s="5">
        <v>0</v>
      </c>
      <c r="D922" s="8">
        <v>7800</v>
      </c>
      <c r="E922" s="8">
        <v>5800</v>
      </c>
      <c r="G922" s="8">
        <f t="shared" ref="G922:G931" si="107">B922*0.4</f>
        <v>7802</v>
      </c>
      <c r="H922" s="8">
        <f t="shared" ref="H922:H931" si="108">B922*0.3</f>
        <v>5851.5</v>
      </c>
    </row>
    <row r="923" spans="1:8">
      <c r="A923" t="s">
        <v>36</v>
      </c>
      <c r="B923" s="5">
        <v>23025</v>
      </c>
      <c r="C923" s="5">
        <v>0</v>
      </c>
      <c r="D923" s="8">
        <v>9200</v>
      </c>
      <c r="E923" s="8">
        <v>6900</v>
      </c>
      <c r="G923" s="8">
        <f t="shared" si="107"/>
        <v>9210</v>
      </c>
      <c r="H923" s="8">
        <f t="shared" si="108"/>
        <v>6907.5</v>
      </c>
    </row>
    <row r="924" spans="1:8">
      <c r="A924" t="s">
        <v>37</v>
      </c>
      <c r="B924" s="5">
        <v>28565</v>
      </c>
      <c r="C924" s="5">
        <v>0</v>
      </c>
      <c r="D924" s="8">
        <v>11400</v>
      </c>
      <c r="E924" s="8">
        <v>8600</v>
      </c>
      <c r="G924" s="8">
        <f t="shared" si="107"/>
        <v>11426</v>
      </c>
      <c r="H924" s="8">
        <f t="shared" si="108"/>
        <v>8569.5</v>
      </c>
    </row>
    <row r="925" spans="1:8">
      <c r="A925" t="s">
        <v>38</v>
      </c>
      <c r="B925" s="5">
        <v>32605</v>
      </c>
      <c r="C925" s="5">
        <v>0</v>
      </c>
      <c r="D925" s="8">
        <v>13000</v>
      </c>
      <c r="E925" s="8">
        <v>9800</v>
      </c>
      <c r="G925" s="8">
        <f t="shared" si="107"/>
        <v>13042</v>
      </c>
      <c r="H925" s="8">
        <f t="shared" si="108"/>
        <v>9781.5</v>
      </c>
    </row>
    <row r="926" spans="1:8">
      <c r="A926" t="s">
        <v>39</v>
      </c>
      <c r="B926" s="5">
        <v>10935</v>
      </c>
      <c r="C926" s="5">
        <v>0</v>
      </c>
      <c r="D926" s="8">
        <v>4350</v>
      </c>
      <c r="E926" s="8">
        <v>3300</v>
      </c>
      <c r="G926" s="8">
        <f t="shared" si="107"/>
        <v>4374</v>
      </c>
      <c r="H926" s="8">
        <f t="shared" si="108"/>
        <v>3280.5</v>
      </c>
    </row>
    <row r="927" spans="1:8">
      <c r="A927" t="s">
        <v>40</v>
      </c>
      <c r="B927" s="5">
        <v>15505</v>
      </c>
      <c r="C927" s="5">
        <f t="shared" ref="C927:C928" si="109">B927*0.5</f>
        <v>7752.5</v>
      </c>
      <c r="D927" s="8">
        <v>6200</v>
      </c>
      <c r="E927" s="8">
        <v>4600</v>
      </c>
      <c r="G927" s="8">
        <f t="shared" si="107"/>
        <v>6202</v>
      </c>
      <c r="H927" s="8">
        <f t="shared" si="108"/>
        <v>4651.5</v>
      </c>
    </row>
    <row r="928" spans="1:8">
      <c r="A928" t="s">
        <v>41</v>
      </c>
      <c r="B928" s="5">
        <v>18125</v>
      </c>
      <c r="C928" s="5">
        <f t="shared" si="109"/>
        <v>9062.5</v>
      </c>
      <c r="D928" s="8">
        <v>7250</v>
      </c>
      <c r="E928" s="8">
        <v>5400</v>
      </c>
      <c r="G928" s="8">
        <f t="shared" si="107"/>
        <v>7250</v>
      </c>
      <c r="H928" s="8">
        <f t="shared" si="108"/>
        <v>5437.5</v>
      </c>
    </row>
    <row r="929" spans="1:8">
      <c r="A929" t="s">
        <v>42</v>
      </c>
      <c r="B929" s="5">
        <v>20995</v>
      </c>
      <c r="C929" s="5">
        <v>0</v>
      </c>
      <c r="D929" s="8">
        <v>8400</v>
      </c>
      <c r="E929" s="8">
        <v>6300</v>
      </c>
      <c r="G929" s="8">
        <f t="shared" si="107"/>
        <v>8398</v>
      </c>
      <c r="H929" s="8">
        <f t="shared" si="108"/>
        <v>6298.5</v>
      </c>
    </row>
    <row r="930" spans="1:8">
      <c r="A930" t="s">
        <v>43</v>
      </c>
      <c r="B930" s="5">
        <v>27465</v>
      </c>
      <c r="C930" s="5">
        <v>0</v>
      </c>
      <c r="D930" s="8">
        <v>11000</v>
      </c>
      <c r="E930" s="8">
        <v>8200</v>
      </c>
      <c r="G930" s="8">
        <f t="shared" si="107"/>
        <v>10986</v>
      </c>
      <c r="H930" s="8">
        <f t="shared" si="108"/>
        <v>8239.5</v>
      </c>
    </row>
    <row r="931" spans="1:8">
      <c r="A931" t="s">
        <v>44</v>
      </c>
      <c r="B931" s="5">
        <v>31265</v>
      </c>
      <c r="C931" s="5">
        <v>0</v>
      </c>
      <c r="D931" s="8">
        <v>12500</v>
      </c>
      <c r="E931" s="8">
        <v>9400</v>
      </c>
      <c r="G931" s="8">
        <f t="shared" si="107"/>
        <v>12506</v>
      </c>
      <c r="H931" s="8">
        <f t="shared" si="108"/>
        <v>9379.5</v>
      </c>
    </row>
    <row r="932" spans="1:8">
      <c r="B932" s="5"/>
      <c r="C932" s="5"/>
      <c r="D932" s="5"/>
    </row>
    <row r="933" spans="1:8">
      <c r="B933" s="5"/>
      <c r="C933" s="5"/>
      <c r="D933" s="5"/>
    </row>
    <row r="934" spans="1:8">
      <c r="A934" s="7" t="s">
        <v>167</v>
      </c>
      <c r="B934" s="5"/>
      <c r="C934" s="12" t="s">
        <v>7</v>
      </c>
      <c r="D934" s="12" t="s">
        <v>224</v>
      </c>
      <c r="E934" s="12" t="s">
        <v>151</v>
      </c>
    </row>
    <row r="935" spans="1:8">
      <c r="B935" s="5"/>
      <c r="C935" s="5"/>
      <c r="D935" s="5"/>
      <c r="G935" s="20">
        <v>0.6</v>
      </c>
      <c r="H935" s="20">
        <v>0.7</v>
      </c>
    </row>
    <row r="936" spans="1:8">
      <c r="A936" t="s">
        <v>46</v>
      </c>
      <c r="B936" s="5">
        <v>27995</v>
      </c>
      <c r="C936" s="5">
        <v>0</v>
      </c>
      <c r="D936" s="5">
        <v>11200</v>
      </c>
      <c r="E936" s="5">
        <v>8400</v>
      </c>
      <c r="G936" s="8">
        <f>B936*0.4</f>
        <v>11198</v>
      </c>
      <c r="H936" s="8">
        <f>B936*0.3</f>
        <v>8398.5</v>
      </c>
    </row>
    <row r="937" spans="1:8">
      <c r="A937" t="s">
        <v>47</v>
      </c>
      <c r="B937" s="5">
        <v>29295</v>
      </c>
      <c r="C937" s="5">
        <v>0</v>
      </c>
      <c r="D937" s="5">
        <v>11700</v>
      </c>
      <c r="E937" s="5">
        <v>8800</v>
      </c>
      <c r="G937" s="8">
        <f t="shared" ref="G937:G939" si="110">B937*0.4</f>
        <v>11718</v>
      </c>
      <c r="H937" s="8">
        <f t="shared" ref="H937:H939" si="111">B937*0.3</f>
        <v>8788.5</v>
      </c>
    </row>
    <row r="938" spans="1:8">
      <c r="A938" t="s">
        <v>48</v>
      </c>
      <c r="B938" s="5">
        <v>40030</v>
      </c>
      <c r="C938" s="5">
        <v>0</v>
      </c>
      <c r="D938" s="5">
        <v>16000</v>
      </c>
      <c r="E938" s="5">
        <v>12000</v>
      </c>
      <c r="G938" s="8">
        <f t="shared" si="110"/>
        <v>16012</v>
      </c>
      <c r="H938" s="8">
        <f t="shared" si="111"/>
        <v>12009</v>
      </c>
    </row>
    <row r="939" spans="1:8">
      <c r="A939" t="s">
        <v>49</v>
      </c>
      <c r="B939" s="5">
        <v>44420</v>
      </c>
      <c r="C939" s="5">
        <v>0</v>
      </c>
      <c r="D939" s="5">
        <v>17700</v>
      </c>
      <c r="E939" s="5">
        <v>13300</v>
      </c>
      <c r="G939" s="8">
        <f t="shared" si="110"/>
        <v>17768</v>
      </c>
      <c r="H939" s="8">
        <f t="shared" si="111"/>
        <v>13326</v>
      </c>
    </row>
    <row r="940" spans="1:8">
      <c r="B940" s="5"/>
      <c r="C940" s="5"/>
      <c r="D940" s="5"/>
    </row>
    <row r="941" spans="1:8">
      <c r="B941" s="5"/>
      <c r="C941" s="5"/>
      <c r="D941" s="5"/>
    </row>
    <row r="942" spans="1:8">
      <c r="B942" s="5"/>
      <c r="C942" s="5"/>
      <c r="D942" s="5"/>
    </row>
    <row r="943" spans="1:8">
      <c r="B943" s="5"/>
      <c r="C943" s="5"/>
      <c r="D943" s="5"/>
    </row>
    <row r="944" spans="1:8">
      <c r="A944" s="7" t="s">
        <v>1</v>
      </c>
      <c r="B944" s="12" t="s">
        <v>2</v>
      </c>
      <c r="C944" s="12" t="s">
        <v>3</v>
      </c>
      <c r="D944" s="21" t="s">
        <v>4</v>
      </c>
      <c r="E944" s="22" t="s">
        <v>155</v>
      </c>
    </row>
    <row r="945" spans="1:8">
      <c r="A945" s="7"/>
      <c r="B945" s="12"/>
      <c r="C945" s="12"/>
      <c r="D945" s="21"/>
      <c r="E945" s="22"/>
    </row>
    <row r="946" spans="1:8">
      <c r="B946" s="5"/>
      <c r="C946" s="5"/>
      <c r="D946" s="5"/>
    </row>
    <row r="947" spans="1:8">
      <c r="A947" s="7" t="s">
        <v>168</v>
      </c>
      <c r="B947" s="5"/>
      <c r="C947" s="12" t="s">
        <v>225</v>
      </c>
      <c r="D947" s="12" t="s">
        <v>54</v>
      </c>
      <c r="E947" s="12" t="s">
        <v>7</v>
      </c>
    </row>
    <row r="948" spans="1:8">
      <c r="B948" s="5"/>
      <c r="C948" s="5"/>
      <c r="D948" s="5"/>
    </row>
    <row r="949" spans="1:8">
      <c r="A949" t="s">
        <v>162</v>
      </c>
      <c r="B949" s="5">
        <v>25495</v>
      </c>
      <c r="C949" s="5">
        <f>B949*0.78</f>
        <v>19886.100000000002</v>
      </c>
      <c r="D949" s="5">
        <v>16550</v>
      </c>
      <c r="E949" s="5">
        <v>12750</v>
      </c>
    </row>
    <row r="950" spans="1:8">
      <c r="A950" t="s">
        <v>163</v>
      </c>
      <c r="B950" s="5">
        <v>28195</v>
      </c>
      <c r="C950" s="5">
        <f>B950*0.78</f>
        <v>21992.100000000002</v>
      </c>
      <c r="D950" s="5">
        <v>18300</v>
      </c>
      <c r="E950" s="5">
        <v>14100</v>
      </c>
    </row>
    <row r="951" spans="1:8">
      <c r="A951" t="s">
        <v>164</v>
      </c>
      <c r="B951" s="5">
        <v>32295</v>
      </c>
      <c r="C951" s="5">
        <f t="shared" ref="C951:C953" si="112">B951*0.78</f>
        <v>25190.100000000002</v>
      </c>
      <c r="D951" s="5">
        <v>21000</v>
      </c>
      <c r="E951" s="5">
        <v>16150</v>
      </c>
    </row>
    <row r="952" spans="1:8">
      <c r="A952" t="s">
        <v>165</v>
      </c>
      <c r="B952" s="5">
        <v>42695</v>
      </c>
      <c r="C952" s="5">
        <f t="shared" si="112"/>
        <v>33302.1</v>
      </c>
      <c r="D952" s="5">
        <v>27750</v>
      </c>
      <c r="E952" s="5">
        <v>21350</v>
      </c>
    </row>
    <row r="953" spans="1:8">
      <c r="A953" t="s">
        <v>166</v>
      </c>
      <c r="B953" s="5">
        <v>47695</v>
      </c>
      <c r="C953" s="5">
        <f t="shared" si="112"/>
        <v>37202.1</v>
      </c>
      <c r="D953" s="5">
        <v>31000</v>
      </c>
      <c r="E953" s="5">
        <v>23850</v>
      </c>
    </row>
    <row r="954" spans="1:8">
      <c r="B954" s="5"/>
      <c r="C954" s="5"/>
      <c r="D954" s="5"/>
    </row>
    <row r="955" spans="1:8">
      <c r="A955" s="7" t="s">
        <v>53</v>
      </c>
      <c r="B955" s="5"/>
      <c r="C955" s="12" t="s">
        <v>226</v>
      </c>
      <c r="D955" s="12" t="s">
        <v>113</v>
      </c>
      <c r="E955" s="12"/>
    </row>
    <row r="956" spans="1:8">
      <c r="B956" s="5"/>
      <c r="C956" s="5"/>
      <c r="D956" s="5"/>
    </row>
    <row r="957" spans="1:8">
      <c r="B957" s="5"/>
      <c r="C957" s="5"/>
      <c r="D957" s="5"/>
      <c r="G957" s="20">
        <v>0.6</v>
      </c>
      <c r="H957" s="20">
        <v>0.7</v>
      </c>
    </row>
    <row r="958" spans="1:8">
      <c r="A958" t="s">
        <v>55</v>
      </c>
      <c r="B958" s="5">
        <v>22820</v>
      </c>
      <c r="C958" s="5">
        <v>0</v>
      </c>
      <c r="D958" s="5">
        <v>9100</v>
      </c>
      <c r="E958" s="5"/>
      <c r="G958" s="8">
        <f>B958*0.4</f>
        <v>9128</v>
      </c>
      <c r="H958" s="8">
        <f>B958*0.3</f>
        <v>6846</v>
      </c>
    </row>
    <row r="959" spans="1:8">
      <c r="A959" t="s">
        <v>56</v>
      </c>
      <c r="B959" s="5">
        <v>27055</v>
      </c>
      <c r="C959" s="5">
        <f>B959*50%</f>
        <v>13527.5</v>
      </c>
      <c r="D959" s="5">
        <v>10800</v>
      </c>
      <c r="E959" s="5"/>
      <c r="G959" s="8">
        <f t="shared" ref="G959:G960" si="113">B959*0.4</f>
        <v>10822</v>
      </c>
      <c r="H959" s="8">
        <f t="shared" ref="H959:H961" si="114">B959*0.3</f>
        <v>8116.5</v>
      </c>
    </row>
    <row r="960" spans="1:8">
      <c r="A960" t="s">
        <v>57</v>
      </c>
      <c r="B960" s="5">
        <v>35255</v>
      </c>
      <c r="C960" s="5">
        <v>0</v>
      </c>
      <c r="D960" s="5">
        <v>14100</v>
      </c>
      <c r="E960" s="5"/>
      <c r="G960" s="8">
        <f t="shared" si="113"/>
        <v>14102</v>
      </c>
      <c r="H960" s="8">
        <f t="shared" si="114"/>
        <v>10576.5</v>
      </c>
    </row>
    <row r="961" spans="1:8">
      <c r="A961" t="s">
        <v>58</v>
      </c>
      <c r="B961" s="5">
        <v>44345</v>
      </c>
      <c r="C961" s="5">
        <v>0</v>
      </c>
      <c r="D961" s="5">
        <v>17700</v>
      </c>
      <c r="E961" s="5"/>
      <c r="G961" s="8">
        <f>B961*0.4</f>
        <v>17738</v>
      </c>
      <c r="H961" s="8">
        <f t="shared" si="114"/>
        <v>13303.5</v>
      </c>
    </row>
    <row r="962" spans="1:8">
      <c r="A962" t="s">
        <v>59</v>
      </c>
      <c r="B962" s="5">
        <v>49220</v>
      </c>
      <c r="C962" s="5">
        <v>0</v>
      </c>
      <c r="D962" s="5">
        <v>19700</v>
      </c>
      <c r="E962" s="5"/>
      <c r="G962" s="8">
        <f t="shared" ref="G962" si="115">B962*0.4</f>
        <v>19688</v>
      </c>
      <c r="H962" s="8">
        <f t="shared" ref="H962" si="116">B962*0.3</f>
        <v>14766</v>
      </c>
    </row>
    <row r="963" spans="1:8">
      <c r="B963" s="5"/>
      <c r="C963" s="5"/>
      <c r="D963" s="5"/>
    </row>
    <row r="964" spans="1:8">
      <c r="B964" s="5"/>
      <c r="C964" s="5"/>
      <c r="D964" s="5"/>
    </row>
    <row r="965" spans="1:8">
      <c r="A965" s="7" t="s">
        <v>196</v>
      </c>
      <c r="B965" s="5"/>
      <c r="C965" s="12" t="s">
        <v>226</v>
      </c>
      <c r="D965" s="12" t="s">
        <v>113</v>
      </c>
    </row>
    <row r="966" spans="1:8">
      <c r="B966" s="5"/>
      <c r="C966" s="5"/>
      <c r="D966" s="5"/>
    </row>
    <row r="967" spans="1:8">
      <c r="B967" s="5"/>
      <c r="C967" s="5"/>
      <c r="D967" s="5"/>
      <c r="G967" s="20">
        <v>0.6</v>
      </c>
    </row>
    <row r="968" spans="1:8">
      <c r="A968" t="s">
        <v>61</v>
      </c>
      <c r="B968" s="5">
        <v>24945</v>
      </c>
      <c r="C968" s="5">
        <f>B968*0.5</f>
        <v>12472.5</v>
      </c>
      <c r="D968" s="5">
        <v>10000</v>
      </c>
      <c r="G968" s="8">
        <f>B968*0.4</f>
        <v>9978</v>
      </c>
    </row>
    <row r="969" spans="1:8">
      <c r="A969" t="s">
        <v>62</v>
      </c>
      <c r="B969" s="5">
        <v>29595</v>
      </c>
      <c r="C969" s="5">
        <v>0</v>
      </c>
      <c r="D969" s="5">
        <v>11800</v>
      </c>
      <c r="G969" s="8">
        <f t="shared" ref="G969:G970" si="117">B969*0.4</f>
        <v>11838</v>
      </c>
    </row>
    <row r="970" spans="1:8">
      <c r="A970" t="s">
        <v>63</v>
      </c>
      <c r="B970" s="5">
        <v>38545</v>
      </c>
      <c r="C970" s="5">
        <v>0</v>
      </c>
      <c r="D970" s="5">
        <v>15400</v>
      </c>
      <c r="G970" s="8">
        <f t="shared" si="117"/>
        <v>15418</v>
      </c>
    </row>
    <row r="971" spans="1:8">
      <c r="A971" t="s">
        <v>64</v>
      </c>
      <c r="B971" s="5">
        <v>47055</v>
      </c>
      <c r="C971" s="5"/>
      <c r="D971" s="5">
        <v>18800</v>
      </c>
      <c r="G971" s="8">
        <f>B971*0.4</f>
        <v>18822</v>
      </c>
    </row>
    <row r="972" spans="1:8">
      <c r="A972" t="s">
        <v>65</v>
      </c>
      <c r="B972" s="5">
        <v>50700</v>
      </c>
      <c r="C972" s="5"/>
      <c r="D972" s="5">
        <v>20200</v>
      </c>
      <c r="G972" s="8">
        <f t="shared" ref="G972" si="118">B972*0.4</f>
        <v>20280</v>
      </c>
    </row>
    <row r="973" spans="1:8">
      <c r="B973" s="5"/>
      <c r="C973" s="5"/>
      <c r="D973" s="5"/>
    </row>
    <row r="974" spans="1:8">
      <c r="B974" s="5"/>
      <c r="C974" s="5"/>
      <c r="D974" s="5"/>
    </row>
    <row r="975" spans="1:8">
      <c r="A975" s="7" t="s">
        <v>198</v>
      </c>
      <c r="B975" s="5"/>
      <c r="C975" s="12" t="s">
        <v>225</v>
      </c>
      <c r="D975" s="12" t="s">
        <v>66</v>
      </c>
    </row>
    <row r="976" spans="1:8">
      <c r="B976" s="5"/>
      <c r="C976" s="5"/>
      <c r="D976" s="5"/>
    </row>
    <row r="977" spans="1:7">
      <c r="B977" s="5"/>
      <c r="C977" s="5"/>
      <c r="D977" s="5"/>
    </row>
    <row r="978" spans="1:7">
      <c r="A978" t="s">
        <v>199</v>
      </c>
      <c r="B978" s="24">
        <v>25995</v>
      </c>
      <c r="C978" s="5">
        <f>B978*0.78</f>
        <v>20276.100000000002</v>
      </c>
      <c r="D978" s="5">
        <v>15600</v>
      </c>
    </row>
    <row r="979" spans="1:7">
      <c r="A979" t="s">
        <v>200</v>
      </c>
      <c r="B979" s="24">
        <v>30795</v>
      </c>
      <c r="C979" s="5">
        <f t="shared" ref="C979:C981" si="119">B979*0.78</f>
        <v>24020.100000000002</v>
      </c>
      <c r="D979" s="5">
        <v>18500</v>
      </c>
    </row>
    <row r="980" spans="1:7">
      <c r="A980" t="s">
        <v>201</v>
      </c>
      <c r="B980" s="24">
        <v>40195</v>
      </c>
      <c r="C980" s="5">
        <f t="shared" si="119"/>
        <v>31352.100000000002</v>
      </c>
      <c r="D980" s="5">
        <v>24100</v>
      </c>
    </row>
    <row r="981" spans="1:7">
      <c r="A981" s="10" t="s">
        <v>172</v>
      </c>
      <c r="B981" s="24">
        <v>50495</v>
      </c>
      <c r="C981" s="5">
        <f t="shared" si="119"/>
        <v>39386.1</v>
      </c>
      <c r="D981" s="5">
        <v>30300</v>
      </c>
    </row>
    <row r="982" spans="1:7">
      <c r="B982" s="5"/>
      <c r="C982" s="5"/>
      <c r="D982" s="5"/>
    </row>
    <row r="983" spans="1:7">
      <c r="B983" s="5"/>
      <c r="C983" s="5"/>
      <c r="D983" s="5"/>
    </row>
    <row r="984" spans="1:7">
      <c r="A984" s="7" t="s">
        <v>67</v>
      </c>
      <c r="B984" s="5"/>
      <c r="C984" s="12" t="s">
        <v>226</v>
      </c>
      <c r="D984" s="12" t="s">
        <v>113</v>
      </c>
    </row>
    <row r="985" spans="1:7">
      <c r="B985" s="5"/>
      <c r="C985" s="5"/>
      <c r="D985" s="5"/>
      <c r="G985" s="20">
        <v>0.6</v>
      </c>
    </row>
    <row r="986" spans="1:7">
      <c r="A986" t="s">
        <v>73</v>
      </c>
      <c r="B986" s="5">
        <v>33735</v>
      </c>
      <c r="C986" s="5"/>
      <c r="D986" s="5">
        <v>13500</v>
      </c>
      <c r="G986" s="8">
        <f>B986*0.4</f>
        <v>13494</v>
      </c>
    </row>
    <row r="987" spans="1:7">
      <c r="A987" t="s">
        <v>74</v>
      </c>
      <c r="B987" s="5">
        <v>38145</v>
      </c>
      <c r="C987" s="5">
        <f>B987*50%</f>
        <v>19072.5</v>
      </c>
      <c r="D987" s="5">
        <v>15200</v>
      </c>
      <c r="G987" s="8">
        <f t="shared" ref="G987:G988" si="120">B987*0.4</f>
        <v>15258</v>
      </c>
    </row>
    <row r="988" spans="1:7">
      <c r="A988" t="s">
        <v>75</v>
      </c>
      <c r="B988" s="5">
        <v>49305</v>
      </c>
      <c r="C988" s="5">
        <v>0</v>
      </c>
      <c r="D988" s="5">
        <v>19700</v>
      </c>
      <c r="G988" s="8">
        <f t="shared" si="120"/>
        <v>19722</v>
      </c>
    </row>
    <row r="989" spans="1:7">
      <c r="A989" t="s">
        <v>76</v>
      </c>
      <c r="B989" s="5">
        <v>56635</v>
      </c>
      <c r="C989" s="5">
        <v>0</v>
      </c>
      <c r="D989" s="5">
        <v>22600</v>
      </c>
      <c r="G989" s="8">
        <f>B989*0.4</f>
        <v>22654</v>
      </c>
    </row>
    <row r="990" spans="1:7">
      <c r="B990" s="5"/>
      <c r="C990" s="5"/>
      <c r="D990" s="5"/>
      <c r="G990" s="8">
        <f t="shared" ref="G990" si="121">B990*0.4</f>
        <v>0</v>
      </c>
    </row>
    <row r="991" spans="1:7">
      <c r="B991" s="5"/>
      <c r="C991" s="5"/>
      <c r="D991" s="5"/>
    </row>
    <row r="992" spans="1:7">
      <c r="A992" s="7" t="s">
        <v>173</v>
      </c>
      <c r="B992" s="5"/>
      <c r="C992" s="12" t="s">
        <v>225</v>
      </c>
      <c r="D992" s="12" t="s">
        <v>66</v>
      </c>
    </row>
    <row r="993" spans="1:7">
      <c r="B993" s="5"/>
      <c r="C993" s="5"/>
      <c r="D993" s="5"/>
    </row>
    <row r="994" spans="1:7">
      <c r="A994" t="s">
        <v>174</v>
      </c>
      <c r="B994" s="5">
        <v>36995</v>
      </c>
      <c r="C994" s="5">
        <f>B994*0.78</f>
        <v>28856.100000000002</v>
      </c>
      <c r="D994" s="5">
        <v>22200</v>
      </c>
    </row>
    <row r="995" spans="1:7">
      <c r="A995" t="s">
        <v>175</v>
      </c>
      <c r="B995" s="5">
        <v>41695</v>
      </c>
      <c r="C995" s="5">
        <f t="shared" ref="C995:C997" si="122">B995*0.78</f>
        <v>32522.100000000002</v>
      </c>
      <c r="D995" s="5">
        <v>25000</v>
      </c>
    </row>
    <row r="996" spans="1:7">
      <c r="A996" t="s">
        <v>176</v>
      </c>
      <c r="B996" s="5">
        <v>53095</v>
      </c>
      <c r="C996" s="5">
        <f t="shared" si="122"/>
        <v>41414.1</v>
      </c>
      <c r="D996" s="5">
        <v>31850</v>
      </c>
    </row>
    <row r="997" spans="1:7">
      <c r="A997" t="s">
        <v>177</v>
      </c>
      <c r="B997" s="5">
        <v>60395</v>
      </c>
      <c r="C997" s="5">
        <f t="shared" si="122"/>
        <v>47108.1</v>
      </c>
      <c r="D997" s="5">
        <v>36200</v>
      </c>
    </row>
    <row r="998" spans="1:7">
      <c r="B998" s="5"/>
      <c r="C998" s="5"/>
      <c r="D998" s="5"/>
    </row>
    <row r="999" spans="1:7">
      <c r="A999" s="7"/>
      <c r="B999" s="12"/>
      <c r="C999" s="12"/>
      <c r="D999" s="12"/>
    </row>
    <row r="1000" spans="1:7">
      <c r="A1000" s="7" t="s">
        <v>1</v>
      </c>
      <c r="B1000" s="12" t="s">
        <v>2</v>
      </c>
      <c r="C1000" s="12" t="s">
        <v>3</v>
      </c>
      <c r="D1000" s="21" t="s">
        <v>4</v>
      </c>
      <c r="E1000" s="22" t="s">
        <v>155</v>
      </c>
    </row>
    <row r="1001" spans="1:7">
      <c r="A1001" s="7"/>
      <c r="B1001" s="12"/>
      <c r="C1001" s="12"/>
      <c r="D1001" s="21"/>
      <c r="E1001" s="22"/>
    </row>
    <row r="1002" spans="1:7">
      <c r="A1002" s="7"/>
      <c r="B1002" s="12"/>
      <c r="C1002" s="12"/>
      <c r="D1002" s="12"/>
    </row>
    <row r="1003" spans="1:7">
      <c r="A1003" s="7" t="s">
        <v>77</v>
      </c>
      <c r="B1003" s="5"/>
      <c r="C1003" s="12" t="s">
        <v>226</v>
      </c>
      <c r="D1003" s="12" t="s">
        <v>113</v>
      </c>
    </row>
    <row r="1004" spans="1:7">
      <c r="B1004" s="5"/>
      <c r="C1004" s="5"/>
      <c r="D1004" s="5"/>
      <c r="G1004" s="20">
        <v>0.6</v>
      </c>
    </row>
    <row r="1005" spans="1:7">
      <c r="A1005" t="s">
        <v>78</v>
      </c>
      <c r="B1005" s="5">
        <v>37435</v>
      </c>
      <c r="C1005" s="5">
        <v>0</v>
      </c>
      <c r="D1005" s="5">
        <v>15000</v>
      </c>
      <c r="G1005" s="8">
        <f>B1005*0.4</f>
        <v>14974</v>
      </c>
    </row>
    <row r="1006" spans="1:7">
      <c r="A1006" t="s">
        <v>79</v>
      </c>
      <c r="B1006" s="5">
        <v>41815</v>
      </c>
      <c r="C1006" s="5">
        <v>0</v>
      </c>
      <c r="D1006" s="5">
        <v>16700</v>
      </c>
      <c r="G1006" s="8">
        <f t="shared" ref="G1006:G1007" si="123">B1006*0.4</f>
        <v>16726</v>
      </c>
    </row>
    <row r="1007" spans="1:7">
      <c r="A1007" t="s">
        <v>80</v>
      </c>
      <c r="B1007" s="5">
        <v>51200</v>
      </c>
      <c r="C1007" s="5">
        <v>0</v>
      </c>
      <c r="D1007" s="5">
        <v>20500</v>
      </c>
      <c r="G1007" s="8">
        <f t="shared" si="123"/>
        <v>20480</v>
      </c>
    </row>
    <row r="1008" spans="1:7">
      <c r="A1008" t="s">
        <v>81</v>
      </c>
      <c r="B1008" s="5">
        <v>58515</v>
      </c>
      <c r="C1008" s="5">
        <v>0</v>
      </c>
      <c r="D1008" s="5">
        <v>23400</v>
      </c>
      <c r="G1008" s="8">
        <f>B1008*0.4</f>
        <v>23406</v>
      </c>
    </row>
    <row r="1009" spans="1:7">
      <c r="A1009" t="s">
        <v>82</v>
      </c>
      <c r="B1009" s="5">
        <v>69995</v>
      </c>
      <c r="C1009" s="5">
        <v>0</v>
      </c>
      <c r="D1009" s="5">
        <v>28000</v>
      </c>
      <c r="G1009" s="8">
        <f t="shared" ref="G1009" si="124">B1009*0.4</f>
        <v>27998</v>
      </c>
    </row>
    <row r="1010" spans="1:7">
      <c r="B1010" s="5"/>
      <c r="C1010" s="5"/>
      <c r="D1010" s="5"/>
    </row>
    <row r="1011" spans="1:7">
      <c r="B1011" s="5"/>
      <c r="C1011" s="5"/>
      <c r="D1011" s="5"/>
    </row>
    <row r="1012" spans="1:7">
      <c r="A1012" s="7" t="s">
        <v>140</v>
      </c>
      <c r="B1012" s="5"/>
      <c r="C1012" s="12" t="s">
        <v>226</v>
      </c>
      <c r="D1012" s="12" t="s">
        <v>113</v>
      </c>
    </row>
    <row r="1013" spans="1:7">
      <c r="B1013" s="5"/>
      <c r="C1013" s="5"/>
      <c r="D1013" s="5"/>
      <c r="G1013" s="20">
        <v>0.6</v>
      </c>
    </row>
    <row r="1014" spans="1:7">
      <c r="A1014" t="s">
        <v>141</v>
      </c>
      <c r="B1014" s="5">
        <v>38385</v>
      </c>
      <c r="C1014" s="5">
        <v>0</v>
      </c>
      <c r="D1014" s="5">
        <v>15300</v>
      </c>
      <c r="G1014" s="8">
        <f>B1014*0.4</f>
        <v>15354</v>
      </c>
    </row>
    <row r="1015" spans="1:7">
      <c r="A1015" t="s">
        <v>142</v>
      </c>
      <c r="B1015" s="5">
        <v>42765</v>
      </c>
      <c r="C1015" s="5">
        <f>B1015*50%</f>
        <v>21382.5</v>
      </c>
      <c r="D1015" s="5">
        <v>17100</v>
      </c>
      <c r="G1015" s="8">
        <f t="shared" ref="G1015:G1016" si="125">B1015*0.4</f>
        <v>17106</v>
      </c>
    </row>
    <row r="1016" spans="1:7">
      <c r="A1016" t="s">
        <v>143</v>
      </c>
      <c r="B1016" s="5">
        <v>52150</v>
      </c>
      <c r="C1016" s="5">
        <v>0</v>
      </c>
      <c r="D1016" s="5">
        <v>20800</v>
      </c>
      <c r="G1016" s="8">
        <f t="shared" si="125"/>
        <v>20860</v>
      </c>
    </row>
    <row r="1017" spans="1:7">
      <c r="A1017" t="s">
        <v>144</v>
      </c>
      <c r="B1017" s="5">
        <v>60995</v>
      </c>
      <c r="C1017" s="5">
        <f t="shared" ref="C1017" si="126">B1017*50%</f>
        <v>30497.5</v>
      </c>
      <c r="D1017" s="5">
        <v>24400</v>
      </c>
      <c r="G1017" s="8">
        <f>B1017*0.4</f>
        <v>24398</v>
      </c>
    </row>
    <row r="1018" spans="1:7">
      <c r="A1018" t="s">
        <v>145</v>
      </c>
      <c r="B1018" s="5">
        <v>70945</v>
      </c>
      <c r="C1018" s="5">
        <v>0</v>
      </c>
      <c r="D1018" s="5">
        <v>28400</v>
      </c>
      <c r="G1018" s="8">
        <f t="shared" ref="G1018" si="127">B1018*0.4</f>
        <v>28378</v>
      </c>
    </row>
    <row r="1019" spans="1:7">
      <c r="B1019" s="5"/>
      <c r="C1019" s="5"/>
      <c r="D1019" s="5"/>
    </row>
    <row r="1020" spans="1:7">
      <c r="B1020" s="5"/>
      <c r="C1020" s="5"/>
      <c r="D1020" s="5"/>
    </row>
    <row r="1021" spans="1:7">
      <c r="A1021" s="7" t="s">
        <v>178</v>
      </c>
      <c r="B1021" s="5"/>
      <c r="C1021" s="12" t="s">
        <v>225</v>
      </c>
      <c r="D1021" s="12" t="s">
        <v>66</v>
      </c>
    </row>
    <row r="1022" spans="1:7">
      <c r="B1022" s="5"/>
      <c r="C1022" s="5"/>
      <c r="D1022" s="5"/>
    </row>
    <row r="1023" spans="1:7">
      <c r="A1023" t="s">
        <v>179</v>
      </c>
      <c r="B1023" s="5">
        <v>41695</v>
      </c>
      <c r="C1023" s="5">
        <f>B1023*0.78</f>
        <v>32522.100000000002</v>
      </c>
      <c r="D1023" s="5">
        <v>25000</v>
      </c>
    </row>
    <row r="1024" spans="1:7">
      <c r="A1024" t="s">
        <v>180</v>
      </c>
      <c r="B1024" s="5">
        <v>45795</v>
      </c>
      <c r="C1024" s="5">
        <f t="shared" ref="C1024:C1027" si="128">B1024*0.78</f>
        <v>35720.1</v>
      </c>
      <c r="D1024" s="5">
        <v>27500</v>
      </c>
    </row>
    <row r="1025" spans="1:4">
      <c r="A1025" t="s">
        <v>181</v>
      </c>
      <c r="B1025" s="5">
        <v>58395</v>
      </c>
      <c r="C1025" s="5">
        <f t="shared" si="128"/>
        <v>45548.1</v>
      </c>
      <c r="D1025" s="5">
        <v>35000</v>
      </c>
    </row>
    <row r="1026" spans="1:4">
      <c r="A1026" t="s">
        <v>182</v>
      </c>
      <c r="B1026" s="5">
        <v>67695</v>
      </c>
      <c r="C1026" s="5">
        <f t="shared" si="128"/>
        <v>52802.1</v>
      </c>
      <c r="D1026" s="5">
        <v>40600</v>
      </c>
    </row>
    <row r="1027" spans="1:4">
      <c r="A1027" t="s">
        <v>183</v>
      </c>
      <c r="B1027" s="5">
        <v>74995</v>
      </c>
      <c r="C1027" s="5">
        <f t="shared" si="128"/>
        <v>58496.1</v>
      </c>
      <c r="D1027" s="5">
        <v>45000</v>
      </c>
    </row>
    <row r="1028" spans="1:4">
      <c r="B1028" s="5"/>
      <c r="C1028" s="5"/>
      <c r="D1028" s="5"/>
    </row>
    <row r="1029" spans="1:4">
      <c r="B1029" s="5"/>
      <c r="C1029" s="5"/>
      <c r="D1029" s="5"/>
    </row>
    <row r="1030" spans="1:4">
      <c r="A1030" s="7" t="s">
        <v>202</v>
      </c>
      <c r="B1030" s="5" t="s">
        <v>84</v>
      </c>
      <c r="C1030" s="12" t="s">
        <v>225</v>
      </c>
      <c r="D1030" s="12" t="s">
        <v>66</v>
      </c>
    </row>
    <row r="1031" spans="1:4">
      <c r="B1031" s="5"/>
      <c r="C1031" s="5"/>
      <c r="D1031" s="5"/>
    </row>
    <row r="1032" spans="1:4">
      <c r="B1032" s="5"/>
      <c r="C1032" s="5"/>
      <c r="D1032" s="5"/>
    </row>
    <row r="1033" spans="1:4">
      <c r="A1033" t="s">
        <v>91</v>
      </c>
      <c r="B1033" s="5">
        <v>69995</v>
      </c>
      <c r="C1033" s="5">
        <v>0</v>
      </c>
      <c r="D1033" s="5">
        <v>42000</v>
      </c>
    </row>
    <row r="1034" spans="1:4">
      <c r="A1034" t="s">
        <v>184</v>
      </c>
      <c r="B1034" s="5">
        <v>105395</v>
      </c>
      <c r="C1034" s="5">
        <v>0</v>
      </c>
      <c r="D1034" s="5">
        <v>63250</v>
      </c>
    </row>
    <row r="1035" spans="1:4">
      <c r="A1035" t="s">
        <v>93</v>
      </c>
      <c r="B1035" s="5">
        <v>108195</v>
      </c>
      <c r="C1035" s="5">
        <v>0</v>
      </c>
      <c r="D1035" s="5">
        <v>64900</v>
      </c>
    </row>
    <row r="1036" spans="1:4">
      <c r="A1036" t="s">
        <v>95</v>
      </c>
      <c r="B1036" s="5">
        <v>154735</v>
      </c>
      <c r="C1036" s="5">
        <v>0</v>
      </c>
      <c r="D1036" s="5">
        <v>92800</v>
      </c>
    </row>
    <row r="1037" spans="1:4">
      <c r="A1037" t="s">
        <v>90</v>
      </c>
      <c r="B1037" s="5">
        <v>166295</v>
      </c>
      <c r="C1037" s="5">
        <f t="shared" ref="C1037" si="129">B1037*0.78</f>
        <v>129710.1</v>
      </c>
      <c r="D1037" s="5">
        <v>99800</v>
      </c>
    </row>
    <row r="1038" spans="1:4">
      <c r="A1038" t="s">
        <v>138</v>
      </c>
      <c r="B1038" s="5">
        <v>81530</v>
      </c>
      <c r="C1038" s="5">
        <v>0</v>
      </c>
      <c r="D1038" s="5">
        <v>48900</v>
      </c>
    </row>
    <row r="1039" spans="1:4">
      <c r="A1039" t="s">
        <v>139</v>
      </c>
      <c r="B1039" s="5">
        <v>109795</v>
      </c>
      <c r="C1039" s="5">
        <v>0</v>
      </c>
      <c r="D1039" s="6">
        <v>65900</v>
      </c>
    </row>
    <row r="1040" spans="1:4">
      <c r="B1040" s="5"/>
      <c r="C1040" s="5"/>
      <c r="D1040" s="6"/>
    </row>
    <row r="1041" spans="1:5">
      <c r="B1041" s="5"/>
      <c r="C1041" s="5"/>
      <c r="D1041" s="6"/>
    </row>
    <row r="1042" spans="1:5">
      <c r="A1042" s="7" t="s">
        <v>203</v>
      </c>
      <c r="B1042" s="5" t="s">
        <v>84</v>
      </c>
      <c r="C1042" s="12" t="s">
        <v>205</v>
      </c>
      <c r="D1042" s="12" t="s">
        <v>66</v>
      </c>
    </row>
    <row r="1043" spans="1:5">
      <c r="B1043" s="5"/>
      <c r="C1043" s="5"/>
      <c r="D1043" s="5"/>
    </row>
    <row r="1044" spans="1:5">
      <c r="B1044" s="5"/>
      <c r="C1044" s="5"/>
      <c r="D1044" s="5"/>
    </row>
    <row r="1045" spans="1:5">
      <c r="A1045" t="s">
        <v>136</v>
      </c>
      <c r="B1045" s="5">
        <v>78495</v>
      </c>
      <c r="C1045" s="5">
        <f>B1045*0.78</f>
        <v>61226.1</v>
      </c>
      <c r="D1045" s="5">
        <v>47100</v>
      </c>
    </row>
    <row r="1046" spans="1:5">
      <c r="A1046" t="s">
        <v>227</v>
      </c>
      <c r="B1046" s="5">
        <v>108895</v>
      </c>
      <c r="C1046" s="5">
        <f t="shared" ref="C1046:C1051" si="130">B1046*0.78</f>
        <v>84938.1</v>
      </c>
      <c r="D1046" s="5"/>
    </row>
    <row r="1047" spans="1:5">
      <c r="A1047" t="s">
        <v>204</v>
      </c>
      <c r="B1047" s="5">
        <v>111995</v>
      </c>
      <c r="C1047" s="5">
        <f t="shared" si="130"/>
        <v>87356.1</v>
      </c>
      <c r="D1047" s="5">
        <v>67200</v>
      </c>
    </row>
    <row r="1048" spans="1:5">
      <c r="A1048" t="s">
        <v>185</v>
      </c>
      <c r="B1048" s="5">
        <v>171395</v>
      </c>
      <c r="C1048" s="5">
        <f t="shared" si="130"/>
        <v>133688.1</v>
      </c>
      <c r="D1048" s="5">
        <v>102850</v>
      </c>
    </row>
    <row r="1049" spans="1:5">
      <c r="A1049" t="s">
        <v>186</v>
      </c>
      <c r="B1049" s="5">
        <v>168295</v>
      </c>
      <c r="C1049" s="5">
        <f t="shared" si="130"/>
        <v>131270.1</v>
      </c>
      <c r="D1049" s="5">
        <v>101000</v>
      </c>
    </row>
    <row r="1050" spans="1:5">
      <c r="A1050" t="s">
        <v>187</v>
      </c>
      <c r="B1050" s="5">
        <v>126495</v>
      </c>
      <c r="C1050" s="5">
        <f t="shared" si="130"/>
        <v>98666.1</v>
      </c>
      <c r="D1050" s="5">
        <v>75900</v>
      </c>
    </row>
    <row r="1051" spans="1:5">
      <c r="A1051" t="s">
        <v>188</v>
      </c>
      <c r="B1051" s="5">
        <v>128095</v>
      </c>
      <c r="C1051" s="5">
        <f t="shared" si="130"/>
        <v>99914.1</v>
      </c>
      <c r="D1051" s="5">
        <v>76900</v>
      </c>
    </row>
    <row r="1052" spans="1:5">
      <c r="B1052" s="5"/>
      <c r="C1052" s="5"/>
      <c r="D1052" s="5"/>
    </row>
    <row r="1053" spans="1:5">
      <c r="A1053" s="9"/>
      <c r="B1053" s="13"/>
      <c r="C1053" s="13"/>
      <c r="D1053" s="13"/>
    </row>
    <row r="1054" spans="1:5">
      <c r="A1054" s="9"/>
      <c r="B1054" s="13"/>
      <c r="C1054" s="13"/>
      <c r="D1054" s="13"/>
    </row>
    <row r="1055" spans="1:5">
      <c r="A1055" s="9" t="s">
        <v>1</v>
      </c>
      <c r="B1055" s="12" t="s">
        <v>2</v>
      </c>
      <c r="C1055" s="13" t="s">
        <v>3</v>
      </c>
      <c r="D1055" s="21" t="s">
        <v>4</v>
      </c>
      <c r="E1055" s="22" t="s">
        <v>155</v>
      </c>
    </row>
    <row r="1056" spans="1:5">
      <c r="A1056" s="9"/>
      <c r="B1056" s="13"/>
      <c r="C1056" s="13"/>
      <c r="D1056" s="13"/>
    </row>
    <row r="1057" spans="1:7">
      <c r="A1057" s="7" t="s">
        <v>109</v>
      </c>
      <c r="B1057" s="5"/>
      <c r="C1057" s="12" t="s">
        <v>110</v>
      </c>
      <c r="D1057" s="12" t="s">
        <v>66</v>
      </c>
      <c r="E1057" s="12" t="s">
        <v>7</v>
      </c>
    </row>
    <row r="1058" spans="1:7">
      <c r="B1058" s="5"/>
      <c r="C1058" s="5"/>
      <c r="D1058" s="5"/>
      <c r="E1058" s="5"/>
    </row>
    <row r="1059" spans="1:7">
      <c r="A1059" t="s">
        <v>111</v>
      </c>
      <c r="B1059" s="5">
        <v>6495</v>
      </c>
      <c r="C1059" s="5">
        <f>B1059*0.8</f>
        <v>5196</v>
      </c>
      <c r="D1059" s="5">
        <v>3900</v>
      </c>
      <c r="E1059" s="5">
        <v>3200</v>
      </c>
    </row>
    <row r="1060" spans="1:7">
      <c r="A1060" s="4"/>
      <c r="B1060" s="5"/>
      <c r="C1060" s="5"/>
      <c r="D1060" s="5"/>
    </row>
    <row r="1061" spans="1:7">
      <c r="A1061" s="7" t="s">
        <v>116</v>
      </c>
      <c r="B1061" s="5"/>
      <c r="C1061" s="12" t="s">
        <v>161</v>
      </c>
      <c r="D1061" s="12"/>
    </row>
    <row r="1062" spans="1:7">
      <c r="B1062" s="5"/>
      <c r="C1062" s="5"/>
      <c r="D1062" s="5"/>
    </row>
    <row r="1063" spans="1:7">
      <c r="A1063" t="s">
        <v>206</v>
      </c>
      <c r="B1063" s="5">
        <v>7995</v>
      </c>
      <c r="C1063" s="5">
        <v>6000</v>
      </c>
      <c r="D1063" s="5"/>
    </row>
    <row r="1064" spans="1:7">
      <c r="A1064" t="s">
        <v>207</v>
      </c>
      <c r="B1064" s="5">
        <v>11995</v>
      </c>
      <c r="C1064" s="5">
        <v>9000</v>
      </c>
      <c r="D1064" s="5"/>
    </row>
    <row r="1065" spans="1:7">
      <c r="B1065" s="5"/>
      <c r="C1065" s="5"/>
      <c r="D1065" s="5"/>
    </row>
    <row r="1066" spans="1:7">
      <c r="A1066" s="7" t="s">
        <v>189</v>
      </c>
      <c r="B1066" s="5"/>
      <c r="C1066" s="12" t="s">
        <v>117</v>
      </c>
      <c r="D1066" s="12"/>
    </row>
    <row r="1067" spans="1:7">
      <c r="B1067" s="5"/>
      <c r="C1067" s="5"/>
      <c r="D1067" s="5"/>
    </row>
    <row r="1068" spans="1:7">
      <c r="A1068" t="s">
        <v>213</v>
      </c>
      <c r="B1068" s="5">
        <v>14295</v>
      </c>
      <c r="C1068" s="5">
        <f>B1068*0.8</f>
        <v>11436</v>
      </c>
      <c r="D1068" s="5"/>
    </row>
    <row r="1069" spans="1:7">
      <c r="A1069" t="s">
        <v>214</v>
      </c>
      <c r="B1069" s="5">
        <v>16795</v>
      </c>
      <c r="C1069" s="5">
        <f>B1069*0.8</f>
        <v>13436</v>
      </c>
      <c r="D1069" s="5"/>
    </row>
    <row r="1070" spans="1:7">
      <c r="B1070" s="5"/>
      <c r="C1070" s="12" t="s">
        <v>226</v>
      </c>
      <c r="D1070" s="12" t="s">
        <v>113</v>
      </c>
      <c r="G1070" s="20">
        <v>0.6</v>
      </c>
    </row>
    <row r="1071" spans="1:7">
      <c r="A1071" t="s">
        <v>219</v>
      </c>
      <c r="B1071" s="5">
        <v>13395</v>
      </c>
      <c r="C1071" s="5">
        <f>B1071*0.5</f>
        <v>6697.5</v>
      </c>
      <c r="D1071" s="5">
        <v>5300</v>
      </c>
      <c r="G1071" s="8">
        <f>B1071*0.4</f>
        <v>5358</v>
      </c>
    </row>
    <row r="1072" spans="1:7">
      <c r="B1072" s="5"/>
      <c r="C1072" s="5"/>
      <c r="D1072" s="5"/>
    </row>
    <row r="1073" spans="1:4">
      <c r="A1073" s="7" t="s">
        <v>123</v>
      </c>
      <c r="B1073" s="5"/>
      <c r="C1073" s="5"/>
      <c r="D1073" s="5"/>
    </row>
    <row r="1074" spans="1:4">
      <c r="B1074" s="5"/>
      <c r="C1074" s="12" t="s">
        <v>205</v>
      </c>
      <c r="D1074" s="5"/>
    </row>
    <row r="1075" spans="1:4">
      <c r="A1075" t="s">
        <v>146</v>
      </c>
      <c r="B1075" s="5">
        <v>11650</v>
      </c>
      <c r="C1075" s="5">
        <f>B1075*0.78</f>
        <v>9087</v>
      </c>
      <c r="D1075" s="5"/>
    </row>
    <row r="1076" spans="1:4">
      <c r="B1076" s="5"/>
      <c r="C1076" s="5"/>
      <c r="D1076" s="5"/>
    </row>
    <row r="1077" spans="1:4">
      <c r="A1077" s="7" t="s">
        <v>127</v>
      </c>
      <c r="B1077" s="5"/>
      <c r="C1077" s="12" t="s">
        <v>205</v>
      </c>
      <c r="D1077" s="12" t="s">
        <v>66</v>
      </c>
    </row>
    <row r="1078" spans="1:4">
      <c r="B1078" s="5"/>
      <c r="C1078" s="5"/>
      <c r="D1078" s="5"/>
    </row>
    <row r="1079" spans="1:4">
      <c r="A1079" t="s">
        <v>128</v>
      </c>
      <c r="B1079" s="5">
        <v>12950</v>
      </c>
      <c r="C1079" s="5">
        <f>B1079*0.78</f>
        <v>10101</v>
      </c>
      <c r="D1079" s="5">
        <v>7800</v>
      </c>
    </row>
    <row r="1080" spans="1:4">
      <c r="B1080" s="5"/>
      <c r="C1080" s="5"/>
      <c r="D1080" s="5"/>
    </row>
    <row r="1081" spans="1:4">
      <c r="A1081" s="7" t="s">
        <v>215</v>
      </c>
      <c r="B1081" s="5"/>
      <c r="C1081" s="12" t="s">
        <v>117</v>
      </c>
      <c r="D1081" s="5"/>
    </row>
    <row r="1082" spans="1:4">
      <c r="B1082" s="5"/>
      <c r="C1082" s="12"/>
      <c r="D1082" s="5"/>
    </row>
    <row r="1083" spans="1:4">
      <c r="A1083" t="s">
        <v>216</v>
      </c>
      <c r="B1083" s="5">
        <v>4195</v>
      </c>
      <c r="C1083" s="5">
        <f>B1083*0.8</f>
        <v>3356</v>
      </c>
      <c r="D1083" s="5"/>
    </row>
    <row r="1084" spans="1:4">
      <c r="A1084" t="s">
        <v>217</v>
      </c>
      <c r="B1084" s="5">
        <v>4195</v>
      </c>
      <c r="C1084" s="5">
        <f>B1084*0.8</f>
        <v>3356</v>
      </c>
      <c r="D1084" s="5"/>
    </row>
    <row r="1085" spans="1:4">
      <c r="B1085" s="5"/>
      <c r="C1085" s="5"/>
      <c r="D1085" s="5"/>
    </row>
    <row r="1086" spans="1:4">
      <c r="A1086" s="7" t="s">
        <v>119</v>
      </c>
      <c r="B1086" s="5"/>
      <c r="C1086" s="12" t="s">
        <v>85</v>
      </c>
    </row>
    <row r="1087" spans="1:4">
      <c r="B1087" s="5"/>
      <c r="C1087" s="5"/>
    </row>
    <row r="1088" spans="1:4">
      <c r="A1088" t="s">
        <v>120</v>
      </c>
      <c r="B1088" s="5">
        <v>695</v>
      </c>
      <c r="C1088" s="5">
        <v>650</v>
      </c>
    </row>
    <row r="1089" spans="1:3">
      <c r="A1089" t="s">
        <v>122</v>
      </c>
      <c r="B1089" s="5">
        <v>1695</v>
      </c>
      <c r="C1089" s="5">
        <v>1100</v>
      </c>
    </row>
    <row r="1091" spans="1:3">
      <c r="A1091" t="s">
        <v>229</v>
      </c>
    </row>
    <row r="1094" spans="1:3">
      <c r="A1094" t="s">
        <v>129</v>
      </c>
    </row>
    <row r="1097" spans="1:3">
      <c r="A1097" s="7" t="s">
        <v>130</v>
      </c>
      <c r="B1097" s="7"/>
      <c r="C1097" s="7"/>
    </row>
    <row r="1098" spans="1:3">
      <c r="A1098" s="7"/>
      <c r="B1098" s="7"/>
      <c r="C1098" s="7"/>
    </row>
    <row r="1099" spans="1:3">
      <c r="A1099" s="7"/>
      <c r="B1099" s="7"/>
      <c r="C1099" s="7"/>
    </row>
    <row r="1100" spans="1:3">
      <c r="A1100" s="7" t="s">
        <v>132</v>
      </c>
      <c r="B1100" s="7"/>
      <c r="C1100" s="7"/>
    </row>
    <row r="1101" spans="1:3">
      <c r="A1101" s="7" t="s">
        <v>212</v>
      </c>
      <c r="B1101" s="7"/>
      <c r="C1101" s="7"/>
    </row>
    <row r="1104" spans="1:3">
      <c r="A1104" s="7" t="s">
        <v>209</v>
      </c>
      <c r="C1104" s="7" t="s">
        <v>131</v>
      </c>
    </row>
    <row r="1105" spans="1:3">
      <c r="A1105" s="7"/>
      <c r="C1105" s="7"/>
    </row>
    <row r="1106" spans="1:3">
      <c r="A1106" s="7"/>
      <c r="C1106" s="7"/>
    </row>
    <row r="1107" spans="1:3">
      <c r="A1107" s="7" t="s">
        <v>210</v>
      </c>
      <c r="C1107" s="7" t="s">
        <v>133</v>
      </c>
    </row>
    <row r="1108" spans="1:3">
      <c r="A1108" s="7" t="s">
        <v>211</v>
      </c>
      <c r="C1108" s="7" t="s">
        <v>135</v>
      </c>
    </row>
    <row r="1113" spans="1:3">
      <c r="A1113" s="1" t="s">
        <v>208</v>
      </c>
      <c r="C1113" s="1"/>
    </row>
    <row r="1114" spans="1:3">
      <c r="A1114" s="1" t="s">
        <v>19</v>
      </c>
      <c r="C1114" s="1"/>
    </row>
    <row r="1115" spans="1:3">
      <c r="A1115" s="1" t="s">
        <v>156</v>
      </c>
      <c r="C1115" s="1"/>
    </row>
    <row r="1116" spans="1:3">
      <c r="A1116" s="1" t="s">
        <v>286</v>
      </c>
      <c r="C1116" s="1"/>
    </row>
    <row r="1117" spans="1:3">
      <c r="A1117" s="1" t="s">
        <v>287</v>
      </c>
      <c r="C1117" s="1"/>
    </row>
    <row r="1118" spans="1:3">
      <c r="A1118" s="1" t="s">
        <v>22</v>
      </c>
      <c r="C1118" s="1"/>
    </row>
    <row r="1119" spans="1:3">
      <c r="A1119" s="2"/>
    </row>
    <row r="1120" spans="1:3">
      <c r="A1120" s="2"/>
    </row>
    <row r="1121" spans="1:6">
      <c r="A1121" s="1" t="s">
        <v>169</v>
      </c>
    </row>
    <row r="1122" spans="1:6">
      <c r="A1122" s="1"/>
    </row>
    <row r="1123" spans="1:6">
      <c r="A1123" s="33" t="s">
        <v>1</v>
      </c>
      <c r="B1123" s="33" t="s">
        <v>2</v>
      </c>
      <c r="C1123" s="33" t="s">
        <v>3</v>
      </c>
      <c r="D1123" s="33" t="s">
        <v>4</v>
      </c>
      <c r="E1123" s="33" t="s">
        <v>155</v>
      </c>
      <c r="F1123" s="26"/>
    </row>
    <row r="1124" spans="1:6">
      <c r="A1124" s="33"/>
      <c r="B1124" s="33"/>
      <c r="C1124" s="33"/>
      <c r="D1124" s="33"/>
      <c r="E1124" s="33"/>
      <c r="F1124" s="26"/>
    </row>
    <row r="1125" spans="1:6">
      <c r="A1125" s="7" t="s">
        <v>158</v>
      </c>
      <c r="B1125" s="5"/>
      <c r="C1125" s="12" t="s">
        <v>280</v>
      </c>
      <c r="D1125" s="12" t="s">
        <v>151</v>
      </c>
      <c r="E1125" s="12" t="s">
        <v>85</v>
      </c>
    </row>
    <row r="1126" spans="1:6">
      <c r="B1126" s="5"/>
    </row>
    <row r="1127" spans="1:6">
      <c r="A1127" t="s">
        <v>24</v>
      </c>
      <c r="B1127" s="5">
        <v>19260</v>
      </c>
      <c r="C1127" s="5"/>
      <c r="D1127" s="5">
        <v>5800</v>
      </c>
      <c r="E1127" s="5">
        <v>3000</v>
      </c>
    </row>
    <row r="1128" spans="1:6">
      <c r="A1128" t="s">
        <v>25</v>
      </c>
      <c r="B1128" s="5">
        <v>22910</v>
      </c>
      <c r="C1128" s="5">
        <f>B1128*0.5</f>
        <v>11455</v>
      </c>
      <c r="D1128" s="5">
        <v>6800</v>
      </c>
      <c r="E1128" s="5">
        <v>4000</v>
      </c>
    </row>
    <row r="1129" spans="1:6">
      <c r="A1129" t="s">
        <v>26</v>
      </c>
      <c r="B1129" s="5">
        <v>27205</v>
      </c>
      <c r="C1129" s="5"/>
      <c r="D1129" s="5">
        <v>8150</v>
      </c>
      <c r="E1129" s="5">
        <v>5000</v>
      </c>
    </row>
    <row r="1130" spans="1:6">
      <c r="A1130" t="s">
        <v>27</v>
      </c>
      <c r="B1130" s="5">
        <v>30760</v>
      </c>
      <c r="C1130" s="5"/>
      <c r="D1130" s="5">
        <v>9200</v>
      </c>
      <c r="E1130" s="5">
        <v>6000</v>
      </c>
    </row>
    <row r="1131" spans="1:6">
      <c r="B1131" s="5"/>
      <c r="C1131" s="5"/>
      <c r="D1131" s="5"/>
    </row>
    <row r="1132" spans="1:6">
      <c r="A1132" s="7" t="s">
        <v>160</v>
      </c>
      <c r="B1132" s="5"/>
      <c r="C1132" s="12" t="s">
        <v>7</v>
      </c>
      <c r="D1132" s="12" t="s">
        <v>151</v>
      </c>
      <c r="E1132" s="12" t="s">
        <v>85</v>
      </c>
    </row>
    <row r="1133" spans="1:6">
      <c r="B1133" s="5"/>
      <c r="C1133" s="5"/>
      <c r="D1133" s="5"/>
    </row>
    <row r="1134" spans="1:6">
      <c r="A1134" t="s">
        <v>32</v>
      </c>
      <c r="B1134" s="5">
        <v>12499</v>
      </c>
      <c r="C1134" s="5">
        <v>0</v>
      </c>
      <c r="D1134" s="5">
        <v>3750</v>
      </c>
      <c r="E1134" s="5">
        <v>2500</v>
      </c>
    </row>
    <row r="1135" spans="1:6">
      <c r="A1135" t="s">
        <v>33</v>
      </c>
      <c r="B1135" s="5">
        <v>13499</v>
      </c>
      <c r="C1135" s="5">
        <v>0</v>
      </c>
      <c r="D1135" s="5">
        <v>4000</v>
      </c>
      <c r="E1135" s="5">
        <v>3000</v>
      </c>
    </row>
    <row r="1137" spans="1:8">
      <c r="A1137" s="7" t="s">
        <v>244</v>
      </c>
      <c r="B1137" s="17" t="s">
        <v>239</v>
      </c>
      <c r="C1137" s="12" t="s">
        <v>298</v>
      </c>
      <c r="D1137" s="12" t="s">
        <v>7</v>
      </c>
      <c r="E1137" s="12" t="s">
        <v>151</v>
      </c>
      <c r="G1137" s="20">
        <v>0.5</v>
      </c>
      <c r="H1137" s="20">
        <v>0.7</v>
      </c>
    </row>
    <row r="1138" spans="1:8">
      <c r="A1138" s="7"/>
      <c r="B1138" s="5"/>
      <c r="C1138" s="12"/>
      <c r="D1138" s="12"/>
    </row>
    <row r="1139" spans="1:8">
      <c r="A1139" t="s">
        <v>31</v>
      </c>
      <c r="B1139" s="5">
        <v>10695</v>
      </c>
      <c r="C1139" s="5">
        <f>B1139*0.78</f>
        <v>8342.1</v>
      </c>
      <c r="D1139" s="5">
        <v>5200</v>
      </c>
      <c r="E1139" s="5">
        <v>3200</v>
      </c>
      <c r="G1139" s="8">
        <f>B1139*0.5</f>
        <v>5347.5</v>
      </c>
      <c r="H1139" s="8">
        <f>B1139*0.3</f>
        <v>3208.5</v>
      </c>
    </row>
    <row r="1140" spans="1:8">
      <c r="A1140" t="s">
        <v>153</v>
      </c>
      <c r="B1140" s="5">
        <v>14695</v>
      </c>
      <c r="C1140" s="5">
        <f t="shared" ref="C1140:C1146" si="131">B1140*0.78</f>
        <v>11462.1</v>
      </c>
      <c r="D1140" s="5">
        <v>7350</v>
      </c>
      <c r="E1140" s="5">
        <v>4400</v>
      </c>
      <c r="G1140" s="8">
        <f t="shared" ref="G1140:G1146" si="132">B1140*0.5</f>
        <v>7347.5</v>
      </c>
      <c r="H1140" s="8">
        <f t="shared" ref="H1140:H1146" si="133">B1140*0.3</f>
        <v>4408.5</v>
      </c>
    </row>
    <row r="1141" spans="1:8">
      <c r="A1141" t="s">
        <v>154</v>
      </c>
      <c r="B1141" s="5">
        <v>16195</v>
      </c>
      <c r="C1141" s="5">
        <f t="shared" si="131"/>
        <v>12632.1</v>
      </c>
      <c r="D1141" s="5">
        <v>8100</v>
      </c>
      <c r="E1141" s="5">
        <v>4850</v>
      </c>
      <c r="G1141" s="8">
        <f t="shared" si="132"/>
        <v>8097.5</v>
      </c>
      <c r="H1141" s="8">
        <f t="shared" si="133"/>
        <v>4858.5</v>
      </c>
    </row>
    <row r="1142" spans="1:8">
      <c r="A1142" t="s">
        <v>195</v>
      </c>
      <c r="B1142" s="5">
        <v>20495</v>
      </c>
      <c r="C1142" s="5">
        <f t="shared" si="131"/>
        <v>15986.1</v>
      </c>
      <c r="D1142" s="5">
        <v>10250</v>
      </c>
      <c r="E1142" s="5">
        <v>6150</v>
      </c>
      <c r="G1142" s="8">
        <f t="shared" si="132"/>
        <v>10247.5</v>
      </c>
      <c r="H1142" s="8">
        <f t="shared" si="133"/>
        <v>6148.5</v>
      </c>
    </row>
    <row r="1143" spans="1:8">
      <c r="A1143" t="s">
        <v>240</v>
      </c>
      <c r="B1143" s="5">
        <v>16595</v>
      </c>
      <c r="C1143" s="5">
        <f t="shared" si="131"/>
        <v>12944.1</v>
      </c>
      <c r="D1143" s="5"/>
      <c r="E1143" s="5"/>
      <c r="G1143" s="8">
        <f t="shared" si="132"/>
        <v>8297.5</v>
      </c>
      <c r="H1143" s="8">
        <f t="shared" si="133"/>
        <v>4978.5</v>
      </c>
    </row>
    <row r="1144" spans="1:8">
      <c r="A1144" t="s">
        <v>241</v>
      </c>
      <c r="B1144" s="5">
        <v>17995</v>
      </c>
      <c r="C1144" s="5">
        <f t="shared" si="131"/>
        <v>14036.1</v>
      </c>
      <c r="D1144" s="5"/>
      <c r="E1144" s="5"/>
      <c r="G1144" s="8">
        <f t="shared" si="132"/>
        <v>8997.5</v>
      </c>
      <c r="H1144" s="8">
        <f t="shared" si="133"/>
        <v>5398.5</v>
      </c>
    </row>
    <row r="1145" spans="1:8">
      <c r="A1145" t="s">
        <v>242</v>
      </c>
      <c r="B1145" s="5">
        <v>22495</v>
      </c>
      <c r="C1145" s="5">
        <f t="shared" si="131"/>
        <v>17546.100000000002</v>
      </c>
      <c r="D1145" s="5"/>
      <c r="E1145" s="5"/>
      <c r="G1145" s="8">
        <f t="shared" si="132"/>
        <v>11247.5</v>
      </c>
      <c r="H1145" s="8">
        <f t="shared" si="133"/>
        <v>6748.5</v>
      </c>
    </row>
    <row r="1146" spans="1:8">
      <c r="A1146" t="s">
        <v>243</v>
      </c>
      <c r="B1146" s="5">
        <v>30995</v>
      </c>
      <c r="C1146" s="5">
        <f t="shared" si="131"/>
        <v>24176.100000000002</v>
      </c>
      <c r="D1146" s="5"/>
      <c r="E1146" s="5"/>
      <c r="G1146" s="8">
        <f t="shared" si="132"/>
        <v>15497.5</v>
      </c>
      <c r="H1146" s="8">
        <f t="shared" si="133"/>
        <v>9298.5</v>
      </c>
    </row>
    <row r="1147" spans="1:8">
      <c r="B1147" s="5"/>
      <c r="C1147" s="5"/>
      <c r="D1147" s="5"/>
    </row>
    <row r="1148" spans="1:8">
      <c r="A1148" s="7" t="s">
        <v>197</v>
      </c>
      <c r="B1148" s="5"/>
      <c r="C1148" s="12" t="s">
        <v>280</v>
      </c>
      <c r="D1148" s="12" t="s">
        <v>151</v>
      </c>
      <c r="E1148" s="12" t="s">
        <v>85</v>
      </c>
    </row>
    <row r="1149" spans="1:8">
      <c r="B1149" s="5"/>
      <c r="C1149" s="5"/>
      <c r="D1149" s="5"/>
    </row>
    <row r="1150" spans="1:8">
      <c r="A1150" t="s">
        <v>34</v>
      </c>
      <c r="B1150" s="5">
        <v>16925</v>
      </c>
      <c r="C1150" s="5">
        <f>B1150*0.5</f>
        <v>8462.5</v>
      </c>
      <c r="D1150" s="8">
        <v>5000</v>
      </c>
      <c r="E1150" s="8">
        <v>2500</v>
      </c>
    </row>
    <row r="1151" spans="1:8">
      <c r="A1151" t="s">
        <v>35</v>
      </c>
      <c r="B1151" s="5">
        <v>19505</v>
      </c>
      <c r="C1151" s="5">
        <v>0</v>
      </c>
      <c r="D1151" s="8">
        <v>5800</v>
      </c>
      <c r="E1151" s="8">
        <v>3000</v>
      </c>
    </row>
    <row r="1152" spans="1:8">
      <c r="A1152" t="s">
        <v>36</v>
      </c>
      <c r="B1152" s="5">
        <v>23025</v>
      </c>
      <c r="C1152" s="5">
        <v>0</v>
      </c>
      <c r="D1152" s="8">
        <v>6900</v>
      </c>
      <c r="E1152" s="8">
        <v>3500</v>
      </c>
    </row>
    <row r="1153" spans="1:5">
      <c r="A1153" t="s">
        <v>37</v>
      </c>
      <c r="B1153" s="5">
        <v>28565</v>
      </c>
      <c r="C1153" s="5">
        <v>0</v>
      </c>
      <c r="D1153" s="8">
        <v>8600</v>
      </c>
      <c r="E1153" s="8">
        <v>4000</v>
      </c>
    </row>
    <row r="1154" spans="1:5">
      <c r="A1154" t="s">
        <v>38</v>
      </c>
      <c r="B1154" s="5">
        <v>32605</v>
      </c>
      <c r="C1154" s="5">
        <v>0</v>
      </c>
      <c r="D1154" s="8">
        <v>9800</v>
      </c>
      <c r="E1154" s="8">
        <v>4500</v>
      </c>
    </row>
    <row r="1155" spans="1:5">
      <c r="A1155" t="s">
        <v>39</v>
      </c>
      <c r="B1155" s="5">
        <v>10935</v>
      </c>
      <c r="C1155" s="5">
        <v>0</v>
      </c>
      <c r="D1155" s="8">
        <v>3300</v>
      </c>
      <c r="E1155" s="8">
        <v>2000</v>
      </c>
    </row>
    <row r="1156" spans="1:5">
      <c r="A1156" t="s">
        <v>40</v>
      </c>
      <c r="B1156" s="5">
        <v>15505</v>
      </c>
      <c r="C1156" s="5">
        <f t="shared" ref="C1156:C1157" si="134">B1156*0.5</f>
        <v>7752.5</v>
      </c>
      <c r="D1156" s="8">
        <v>4600</v>
      </c>
      <c r="E1156" s="8">
        <v>2500</v>
      </c>
    </row>
    <row r="1157" spans="1:5">
      <c r="A1157" t="s">
        <v>41</v>
      </c>
      <c r="B1157" s="5">
        <v>18125</v>
      </c>
      <c r="C1157" s="5">
        <f t="shared" si="134"/>
        <v>9062.5</v>
      </c>
      <c r="D1157" s="8">
        <v>5400</v>
      </c>
      <c r="E1157" s="8">
        <v>3000</v>
      </c>
    </row>
    <row r="1158" spans="1:5">
      <c r="A1158" t="s">
        <v>42</v>
      </c>
      <c r="B1158" s="5">
        <v>20995</v>
      </c>
      <c r="C1158" s="5">
        <v>0</v>
      </c>
      <c r="D1158" s="8">
        <v>6300</v>
      </c>
      <c r="E1158" s="8">
        <v>3500</v>
      </c>
    </row>
    <row r="1159" spans="1:5">
      <c r="A1159" t="s">
        <v>43</v>
      </c>
      <c r="B1159" s="5">
        <v>27465</v>
      </c>
      <c r="C1159" s="5">
        <v>0</v>
      </c>
      <c r="D1159" s="8">
        <v>8200</v>
      </c>
      <c r="E1159" s="8">
        <v>4000</v>
      </c>
    </row>
    <row r="1160" spans="1:5">
      <c r="A1160" t="s">
        <v>44</v>
      </c>
      <c r="B1160" s="5">
        <v>31265</v>
      </c>
      <c r="C1160" s="5">
        <v>0</v>
      </c>
      <c r="D1160" s="8">
        <v>9400</v>
      </c>
      <c r="E1160" s="8">
        <v>4500</v>
      </c>
    </row>
    <row r="1161" spans="1:5">
      <c r="B1161" s="5"/>
      <c r="C1161" s="5"/>
      <c r="D1161" s="5"/>
    </row>
    <row r="1162" spans="1:5">
      <c r="B1162" s="5"/>
      <c r="C1162" s="5"/>
      <c r="D1162" s="5"/>
    </row>
    <row r="1163" spans="1:5">
      <c r="A1163" s="7" t="s">
        <v>167</v>
      </c>
      <c r="B1163" s="5"/>
      <c r="C1163" s="12" t="s">
        <v>7</v>
      </c>
      <c r="D1163" s="12" t="s">
        <v>233</v>
      </c>
      <c r="E1163" s="12" t="s">
        <v>85</v>
      </c>
    </row>
    <row r="1164" spans="1:5">
      <c r="B1164" s="5"/>
      <c r="C1164" s="5"/>
      <c r="D1164" s="5"/>
    </row>
    <row r="1165" spans="1:5">
      <c r="A1165" t="s">
        <v>46</v>
      </c>
      <c r="B1165" s="5">
        <v>27995</v>
      </c>
      <c r="C1165" s="5">
        <v>0</v>
      </c>
      <c r="D1165" s="5">
        <v>8400</v>
      </c>
      <c r="E1165" s="5">
        <v>5000</v>
      </c>
    </row>
    <row r="1166" spans="1:5">
      <c r="A1166" t="s">
        <v>47</v>
      </c>
      <c r="B1166" s="5">
        <v>29295</v>
      </c>
      <c r="C1166" s="5">
        <v>0</v>
      </c>
      <c r="D1166" s="5">
        <v>8800</v>
      </c>
      <c r="E1166" s="5">
        <v>6000</v>
      </c>
    </row>
    <row r="1167" spans="1:5">
      <c r="A1167" t="s">
        <v>48</v>
      </c>
      <c r="B1167" s="5">
        <v>40030</v>
      </c>
      <c r="C1167" s="5">
        <v>0</v>
      </c>
      <c r="D1167" s="5">
        <v>12000</v>
      </c>
      <c r="E1167" s="5">
        <v>7000</v>
      </c>
    </row>
    <row r="1168" spans="1:5">
      <c r="A1168" t="s">
        <v>49</v>
      </c>
      <c r="B1168" s="5">
        <v>44420</v>
      </c>
      <c r="C1168" s="5">
        <v>0</v>
      </c>
      <c r="D1168" s="5">
        <v>13300</v>
      </c>
      <c r="E1168" s="5">
        <v>8000</v>
      </c>
    </row>
    <row r="1169" spans="1:8">
      <c r="B1169" s="5"/>
      <c r="C1169" s="5"/>
      <c r="D1169" s="5"/>
    </row>
    <row r="1170" spans="1:8">
      <c r="A1170" s="7" t="s">
        <v>1</v>
      </c>
      <c r="B1170" s="17"/>
      <c r="C1170" s="12" t="s">
        <v>3</v>
      </c>
      <c r="D1170" s="21" t="s">
        <v>4</v>
      </c>
      <c r="E1170" s="22" t="s">
        <v>155</v>
      </c>
    </row>
    <row r="1171" spans="1:8">
      <c r="A1171" s="7"/>
      <c r="B1171" s="12"/>
      <c r="C1171" s="12"/>
      <c r="D1171" s="21"/>
      <c r="E1171" s="22"/>
    </row>
    <row r="1172" spans="1:8">
      <c r="A1172" s="7" t="s">
        <v>248</v>
      </c>
      <c r="B1172" s="17" t="s">
        <v>239</v>
      </c>
      <c r="C1172" s="12" t="s">
        <v>225</v>
      </c>
      <c r="D1172" s="12" t="s">
        <v>7</v>
      </c>
      <c r="E1172" s="12" t="s">
        <v>85</v>
      </c>
    </row>
    <row r="1173" spans="1:8">
      <c r="B1173" s="5"/>
      <c r="C1173" s="35" t="s">
        <v>295</v>
      </c>
      <c r="D1173" s="5"/>
    </row>
    <row r="1174" spans="1:8">
      <c r="B1174" s="5"/>
      <c r="C1174" s="34" t="s">
        <v>294</v>
      </c>
      <c r="D1174" s="5"/>
    </row>
    <row r="1175" spans="1:8">
      <c r="A1175" t="s">
        <v>162</v>
      </c>
      <c r="B1175" s="5">
        <v>26195</v>
      </c>
      <c r="C1175" s="5">
        <f>B1175*0.78-1300</f>
        <v>19132.100000000002</v>
      </c>
      <c r="D1175" s="5">
        <v>13100</v>
      </c>
      <c r="E1175" s="5">
        <v>9300</v>
      </c>
      <c r="G1175" s="8">
        <f>B1175*0.5</f>
        <v>13097.5</v>
      </c>
      <c r="H1175" s="8">
        <f>B1175*0.3</f>
        <v>7858.5</v>
      </c>
    </row>
    <row r="1176" spans="1:8">
      <c r="A1176" t="s">
        <v>163</v>
      </c>
      <c r="B1176" s="5">
        <v>28995</v>
      </c>
      <c r="C1176" s="5">
        <f>B1176*0.78-1300</f>
        <v>21316.100000000002</v>
      </c>
      <c r="D1176" s="5">
        <v>14500</v>
      </c>
      <c r="E1176" s="5">
        <v>10300</v>
      </c>
      <c r="G1176" s="8">
        <f t="shared" ref="G1176:G1178" si="135">B1176*0.5</f>
        <v>14497.5</v>
      </c>
      <c r="H1176" s="8">
        <f t="shared" ref="H1176:H1178" si="136">B1176*0.3</f>
        <v>8698.5</v>
      </c>
    </row>
    <row r="1177" spans="1:8">
      <c r="A1177" t="s">
        <v>164</v>
      </c>
      <c r="B1177" s="5">
        <v>32995</v>
      </c>
      <c r="C1177" s="5">
        <f>B1177*0.78-1300</f>
        <v>24436.100000000002</v>
      </c>
      <c r="D1177" s="5">
        <v>16500</v>
      </c>
      <c r="E1177" s="5">
        <v>11000</v>
      </c>
      <c r="G1177" s="8">
        <f t="shared" si="135"/>
        <v>16497.5</v>
      </c>
      <c r="H1177" s="8">
        <f t="shared" si="136"/>
        <v>9898.5</v>
      </c>
    </row>
    <row r="1178" spans="1:8">
      <c r="A1178" t="s">
        <v>165</v>
      </c>
      <c r="B1178" s="5">
        <v>43595</v>
      </c>
      <c r="C1178" s="5">
        <f>B1178*0.78-1800</f>
        <v>32204.1</v>
      </c>
      <c r="D1178" s="5">
        <v>21800</v>
      </c>
      <c r="E1178" s="5">
        <v>13000</v>
      </c>
      <c r="G1178" s="8">
        <f t="shared" si="135"/>
        <v>21797.5</v>
      </c>
      <c r="H1178" s="8">
        <f t="shared" si="136"/>
        <v>13078.5</v>
      </c>
    </row>
    <row r="1179" spans="1:8">
      <c r="A1179" t="s">
        <v>166</v>
      </c>
      <c r="B1179" s="5">
        <v>48695</v>
      </c>
      <c r="C1179" s="5">
        <f>B1179*0.78-1800</f>
        <v>36182.1</v>
      </c>
      <c r="D1179" s="5">
        <v>24400</v>
      </c>
      <c r="E1179" s="5">
        <v>14500</v>
      </c>
      <c r="G1179" s="8">
        <f t="shared" ref="G1179" si="137">B1179*0.5</f>
        <v>24347.5</v>
      </c>
      <c r="H1179" s="8">
        <f t="shared" ref="H1179" si="138">B1179*0.3</f>
        <v>14608.5</v>
      </c>
    </row>
    <row r="1180" spans="1:8">
      <c r="B1180" s="5"/>
      <c r="C1180" s="5"/>
      <c r="D1180" s="5"/>
    </row>
    <row r="1181" spans="1:8">
      <c r="A1181" s="7" t="s">
        <v>53</v>
      </c>
      <c r="B1181" s="5"/>
      <c r="C1181" s="12" t="s">
        <v>7</v>
      </c>
      <c r="D1181" s="12" t="s">
        <v>113</v>
      </c>
      <c r="E1181" s="12"/>
    </row>
    <row r="1182" spans="1:8">
      <c r="B1182" s="5"/>
      <c r="C1182" s="5"/>
      <c r="D1182" s="5"/>
    </row>
    <row r="1183" spans="1:8">
      <c r="A1183" t="s">
        <v>55</v>
      </c>
      <c r="B1183" s="5">
        <v>22820</v>
      </c>
      <c r="C1183" s="5">
        <v>0</v>
      </c>
      <c r="D1183" s="5">
        <v>9100</v>
      </c>
      <c r="E1183" s="5">
        <v>0</v>
      </c>
      <c r="H1183" s="8">
        <f>B1183*0.4</f>
        <v>9128</v>
      </c>
    </row>
    <row r="1184" spans="1:8">
      <c r="A1184" t="s">
        <v>56</v>
      </c>
      <c r="B1184" s="5">
        <v>27055</v>
      </c>
      <c r="C1184" s="5">
        <f>B1184*50%</f>
        <v>13527.5</v>
      </c>
      <c r="D1184" s="5">
        <v>10800</v>
      </c>
      <c r="E1184" s="5">
        <v>0</v>
      </c>
      <c r="H1184" s="8">
        <f t="shared" ref="H1184:H1187" si="139">B1184*0.4</f>
        <v>10822</v>
      </c>
    </row>
    <row r="1185" spans="1:8">
      <c r="A1185" t="s">
        <v>57</v>
      </c>
      <c r="B1185" s="5">
        <v>35255</v>
      </c>
      <c r="C1185" s="5">
        <v>0</v>
      </c>
      <c r="D1185" s="5">
        <v>14100</v>
      </c>
      <c r="E1185" s="5">
        <v>0</v>
      </c>
      <c r="H1185" s="8">
        <f t="shared" si="139"/>
        <v>14102</v>
      </c>
    </row>
    <row r="1186" spans="1:8">
      <c r="A1186" t="s">
        <v>58</v>
      </c>
      <c r="B1186" s="5">
        <v>44345</v>
      </c>
      <c r="C1186" s="5">
        <v>0</v>
      </c>
      <c r="D1186" s="5">
        <v>17700</v>
      </c>
      <c r="E1186" s="5">
        <v>0</v>
      </c>
      <c r="H1186" s="8">
        <f t="shared" si="139"/>
        <v>17738</v>
      </c>
    </row>
    <row r="1187" spans="1:8">
      <c r="A1187" t="s">
        <v>59</v>
      </c>
      <c r="B1187" s="5">
        <v>49220</v>
      </c>
      <c r="C1187" s="5">
        <v>0</v>
      </c>
      <c r="D1187" s="5">
        <v>19700</v>
      </c>
      <c r="E1187" s="5">
        <v>0</v>
      </c>
      <c r="H1187" s="8">
        <f t="shared" si="139"/>
        <v>19688</v>
      </c>
    </row>
    <row r="1188" spans="1:8">
      <c r="B1188" s="5"/>
      <c r="C1188" s="5"/>
      <c r="D1188" s="5"/>
    </row>
    <row r="1189" spans="1:8">
      <c r="A1189" s="7" t="s">
        <v>196</v>
      </c>
      <c r="B1189" s="5"/>
      <c r="C1189" s="12" t="s">
        <v>7</v>
      </c>
      <c r="D1189" s="12" t="s">
        <v>113</v>
      </c>
    </row>
    <row r="1190" spans="1:8">
      <c r="B1190" s="5"/>
      <c r="C1190" s="5"/>
      <c r="D1190" s="5"/>
    </row>
    <row r="1191" spans="1:8">
      <c r="A1191" t="s">
        <v>61</v>
      </c>
      <c r="B1191" s="5">
        <v>24945</v>
      </c>
      <c r="C1191" s="5">
        <f>B1191*0.5</f>
        <v>12472.5</v>
      </c>
      <c r="D1191" s="5">
        <v>10000</v>
      </c>
      <c r="E1191" s="5">
        <v>0</v>
      </c>
      <c r="H1191" s="8">
        <f>B1191*0.4</f>
        <v>9978</v>
      </c>
    </row>
    <row r="1192" spans="1:8">
      <c r="A1192" t="s">
        <v>62</v>
      </c>
      <c r="B1192" s="5">
        <v>29595</v>
      </c>
      <c r="C1192" s="5">
        <v>0</v>
      </c>
      <c r="D1192" s="5">
        <v>11800</v>
      </c>
      <c r="E1192" s="5">
        <v>0</v>
      </c>
      <c r="H1192" s="8">
        <f t="shared" ref="H1192:H1195" si="140">B1192*0.4</f>
        <v>11838</v>
      </c>
    </row>
    <row r="1193" spans="1:8">
      <c r="A1193" t="s">
        <v>63</v>
      </c>
      <c r="B1193" s="5">
        <v>38545</v>
      </c>
      <c r="C1193" s="5">
        <v>0</v>
      </c>
      <c r="D1193" s="5">
        <v>15400</v>
      </c>
      <c r="E1193" s="5">
        <v>0</v>
      </c>
      <c r="H1193" s="8">
        <f t="shared" si="140"/>
        <v>15418</v>
      </c>
    </row>
    <row r="1194" spans="1:8">
      <c r="A1194" t="s">
        <v>64</v>
      </c>
      <c r="B1194" s="5">
        <v>47055</v>
      </c>
      <c r="C1194" s="5"/>
      <c r="D1194" s="5">
        <v>18800</v>
      </c>
      <c r="E1194" s="5">
        <v>0</v>
      </c>
      <c r="H1194" s="8">
        <f t="shared" si="140"/>
        <v>18822</v>
      </c>
    </row>
    <row r="1195" spans="1:8">
      <c r="A1195" t="s">
        <v>65</v>
      </c>
      <c r="B1195" s="5">
        <v>50700</v>
      </c>
      <c r="C1195" s="5"/>
      <c r="D1195" s="5">
        <v>20200</v>
      </c>
      <c r="E1195" s="5">
        <v>0</v>
      </c>
      <c r="H1195" s="8">
        <f t="shared" si="140"/>
        <v>20280</v>
      </c>
    </row>
    <row r="1196" spans="1:8">
      <c r="B1196" s="5"/>
      <c r="C1196" s="5"/>
      <c r="D1196" s="5"/>
    </row>
    <row r="1197" spans="1:8">
      <c r="B1197" s="5"/>
      <c r="C1197" s="5"/>
      <c r="D1197" s="5"/>
    </row>
    <row r="1198" spans="1:8">
      <c r="A1198" s="7" t="s">
        <v>246</v>
      </c>
      <c r="B1198" s="5"/>
      <c r="C1198" s="12" t="s">
        <v>245</v>
      </c>
      <c r="D1198" s="12" t="s">
        <v>113</v>
      </c>
    </row>
    <row r="1199" spans="1:8">
      <c r="B1199" s="5"/>
      <c r="C1199" s="5"/>
      <c r="D1199" s="5"/>
    </row>
    <row r="1200" spans="1:8">
      <c r="A1200" t="s">
        <v>199</v>
      </c>
      <c r="B1200" s="24">
        <v>25995</v>
      </c>
      <c r="C1200" s="5">
        <v>13200</v>
      </c>
      <c r="D1200" s="5">
        <v>10400</v>
      </c>
      <c r="E1200" s="5">
        <v>0</v>
      </c>
      <c r="H1200" s="8">
        <f>B1200*0.4</f>
        <v>10398</v>
      </c>
    </row>
    <row r="1201" spans="1:8">
      <c r="A1201" t="s">
        <v>200</v>
      </c>
      <c r="B1201" s="24">
        <v>30795</v>
      </c>
      <c r="C1201" s="5">
        <v>16550</v>
      </c>
      <c r="D1201" s="5">
        <v>12300</v>
      </c>
      <c r="E1201" s="5">
        <v>0</v>
      </c>
      <c r="H1201" s="8">
        <f t="shared" ref="H1201:H1204" si="141">B1201*0.4</f>
        <v>12318</v>
      </c>
    </row>
    <row r="1202" spans="1:8">
      <c r="A1202" t="s">
        <v>201</v>
      </c>
      <c r="B1202" s="24">
        <v>40195</v>
      </c>
      <c r="C1202" s="5">
        <v>23100</v>
      </c>
      <c r="D1202" s="5">
        <v>16100</v>
      </c>
      <c r="E1202" s="5">
        <v>0</v>
      </c>
      <c r="H1202" s="8">
        <f t="shared" si="141"/>
        <v>16078</v>
      </c>
    </row>
    <row r="1203" spans="1:8">
      <c r="A1203" s="10" t="s">
        <v>172</v>
      </c>
      <c r="B1203" s="24">
        <v>50495</v>
      </c>
      <c r="C1203" s="5">
        <v>30350</v>
      </c>
      <c r="D1203" s="5">
        <v>20200</v>
      </c>
      <c r="E1203" s="5">
        <v>0</v>
      </c>
      <c r="H1203" s="8">
        <f t="shared" si="141"/>
        <v>20198</v>
      </c>
    </row>
    <row r="1204" spans="1:8">
      <c r="B1204" s="5"/>
      <c r="C1204" s="5"/>
      <c r="D1204" s="5"/>
      <c r="H1204" s="8">
        <f t="shared" si="141"/>
        <v>0</v>
      </c>
    </row>
    <row r="1205" spans="1:8">
      <c r="A1205" s="7" t="s">
        <v>67</v>
      </c>
      <c r="B1205" s="5"/>
      <c r="C1205" s="12" t="s">
        <v>226</v>
      </c>
      <c r="D1205" s="12" t="s">
        <v>113</v>
      </c>
    </row>
    <row r="1206" spans="1:8">
      <c r="B1206" s="5"/>
      <c r="C1206" s="5"/>
      <c r="D1206" s="5"/>
    </row>
    <row r="1207" spans="1:8">
      <c r="A1207" t="s">
        <v>73</v>
      </c>
      <c r="B1207" s="5">
        <v>33735</v>
      </c>
      <c r="C1207" s="5">
        <v>0</v>
      </c>
      <c r="D1207" s="5">
        <v>13500</v>
      </c>
      <c r="E1207" s="5">
        <v>0</v>
      </c>
    </row>
    <row r="1208" spans="1:8">
      <c r="A1208" t="s">
        <v>74</v>
      </c>
      <c r="B1208" s="5">
        <v>38145</v>
      </c>
      <c r="C1208" s="5">
        <v>0</v>
      </c>
      <c r="D1208" s="5">
        <v>15200</v>
      </c>
      <c r="E1208" s="5">
        <v>0</v>
      </c>
    </row>
    <row r="1209" spans="1:8">
      <c r="A1209" t="s">
        <v>75</v>
      </c>
      <c r="B1209" s="5">
        <v>49305</v>
      </c>
      <c r="C1209" s="5">
        <v>0</v>
      </c>
      <c r="D1209" s="5">
        <v>19700</v>
      </c>
      <c r="E1209" s="5">
        <v>0</v>
      </c>
    </row>
    <row r="1210" spans="1:8">
      <c r="A1210" t="s">
        <v>76</v>
      </c>
      <c r="B1210" s="5">
        <v>56635</v>
      </c>
      <c r="C1210" s="5">
        <v>0</v>
      </c>
      <c r="D1210" s="5">
        <v>22600</v>
      </c>
      <c r="E1210" s="5">
        <v>0</v>
      </c>
    </row>
    <row r="1211" spans="1:8">
      <c r="B1211" s="5"/>
      <c r="C1211" s="5"/>
      <c r="D1211" s="5"/>
      <c r="E1211" s="5"/>
    </row>
    <row r="1212" spans="1:8">
      <c r="A1212" s="7" t="s">
        <v>173</v>
      </c>
      <c r="B1212" s="5"/>
      <c r="C1212" s="12" t="s">
        <v>247</v>
      </c>
      <c r="D1212" s="12" t="s">
        <v>254</v>
      </c>
    </row>
    <row r="1213" spans="1:8">
      <c r="B1213" s="5"/>
      <c r="C1213" s="5"/>
      <c r="D1213" s="5"/>
    </row>
    <row r="1214" spans="1:8">
      <c r="A1214" t="s">
        <v>174</v>
      </c>
      <c r="B1214" s="5">
        <v>36995</v>
      </c>
      <c r="C1214" s="5">
        <v>16200</v>
      </c>
      <c r="D1214" s="5">
        <v>11100</v>
      </c>
      <c r="E1214" s="5">
        <v>0</v>
      </c>
      <c r="H1214" s="8">
        <f>B1214*0.3</f>
        <v>11098.5</v>
      </c>
    </row>
    <row r="1215" spans="1:8">
      <c r="A1215" t="s">
        <v>175</v>
      </c>
      <c r="B1215" s="5">
        <v>41695</v>
      </c>
      <c r="C1215" s="5">
        <v>18900</v>
      </c>
      <c r="D1215" s="5">
        <v>12500</v>
      </c>
      <c r="E1215" s="5">
        <v>0</v>
      </c>
      <c r="H1215" s="8">
        <f t="shared" ref="H1215:H1217" si="142">B1215*0.3</f>
        <v>12508.5</v>
      </c>
    </row>
    <row r="1216" spans="1:8">
      <c r="A1216" t="s">
        <v>176</v>
      </c>
      <c r="B1216" s="5">
        <v>53095</v>
      </c>
      <c r="C1216" s="5">
        <v>25800</v>
      </c>
      <c r="D1216" s="5">
        <v>16000</v>
      </c>
      <c r="E1216" s="5">
        <v>0</v>
      </c>
      <c r="H1216" s="8">
        <f t="shared" si="142"/>
        <v>15928.5</v>
      </c>
    </row>
    <row r="1217" spans="1:8">
      <c r="A1217" t="s">
        <v>177</v>
      </c>
      <c r="B1217" s="5">
        <v>60395</v>
      </c>
      <c r="C1217" s="5">
        <v>30200</v>
      </c>
      <c r="D1217" s="5">
        <v>18100</v>
      </c>
      <c r="E1217" s="5">
        <v>0</v>
      </c>
      <c r="H1217" s="8">
        <f t="shared" si="142"/>
        <v>18118.5</v>
      </c>
    </row>
    <row r="1218" spans="1:8">
      <c r="B1218" s="5"/>
      <c r="C1218" s="5"/>
      <c r="D1218" s="5"/>
    </row>
    <row r="1219" spans="1:8">
      <c r="A1219" s="7" t="s">
        <v>253</v>
      </c>
      <c r="B1219" s="17" t="s">
        <v>239</v>
      </c>
      <c r="C1219" s="12" t="s">
        <v>281</v>
      </c>
      <c r="D1219" s="12"/>
    </row>
    <row r="1220" spans="1:8">
      <c r="B1220" s="5"/>
      <c r="C1220" s="5"/>
      <c r="D1220" s="5"/>
    </row>
    <row r="1221" spans="1:8">
      <c r="A1221" t="s">
        <v>249</v>
      </c>
      <c r="B1221" s="5">
        <v>29995</v>
      </c>
      <c r="C1221" s="5">
        <f>B1221*0.78-4000</f>
        <v>19396.100000000002</v>
      </c>
      <c r="D1221" s="5">
        <v>0</v>
      </c>
      <c r="E1221" s="5">
        <v>0</v>
      </c>
      <c r="H1221" s="8">
        <f>B1221*0.3</f>
        <v>8998.5</v>
      </c>
    </row>
    <row r="1222" spans="1:8">
      <c r="A1222" t="s">
        <v>250</v>
      </c>
      <c r="B1222" s="5">
        <v>32995</v>
      </c>
      <c r="C1222" s="5">
        <f t="shared" ref="C1222:C1224" si="143">B1222*0.78-4000</f>
        <v>21736.100000000002</v>
      </c>
      <c r="D1222" s="5">
        <v>0</v>
      </c>
      <c r="E1222" s="5">
        <v>0</v>
      </c>
      <c r="H1222" s="8">
        <f t="shared" ref="H1222:H1224" si="144">B1222*0.3</f>
        <v>9898.5</v>
      </c>
    </row>
    <row r="1223" spans="1:8">
      <c r="A1223" t="s">
        <v>251</v>
      </c>
      <c r="B1223" s="5">
        <v>41995</v>
      </c>
      <c r="C1223" s="5">
        <f t="shared" si="143"/>
        <v>28756.100000000002</v>
      </c>
      <c r="D1223" s="5">
        <v>0</v>
      </c>
      <c r="E1223" s="5">
        <v>0</v>
      </c>
      <c r="H1223" s="8">
        <f t="shared" si="144"/>
        <v>12598.5</v>
      </c>
    </row>
    <row r="1224" spans="1:8">
      <c r="A1224" t="s">
        <v>252</v>
      </c>
      <c r="B1224" s="5">
        <v>49995</v>
      </c>
      <c r="C1224" s="5">
        <f t="shared" si="143"/>
        <v>34996.1</v>
      </c>
      <c r="D1224" s="5">
        <v>0</v>
      </c>
      <c r="E1224" s="5">
        <v>0</v>
      </c>
      <c r="H1224" s="8">
        <f t="shared" si="144"/>
        <v>14998.5</v>
      </c>
    </row>
    <row r="1225" spans="1:8">
      <c r="A1225" s="7"/>
      <c r="B1225" s="12"/>
      <c r="C1225" s="12"/>
      <c r="D1225" s="12"/>
    </row>
    <row r="1226" spans="1:8">
      <c r="A1226" s="7" t="s">
        <v>1</v>
      </c>
      <c r="B1226" s="12" t="s">
        <v>2</v>
      </c>
      <c r="C1226" s="12" t="s">
        <v>3</v>
      </c>
      <c r="D1226" s="21" t="s">
        <v>4</v>
      </c>
      <c r="E1226" s="22" t="s">
        <v>155</v>
      </c>
    </row>
    <row r="1227" spans="1:8">
      <c r="A1227" s="7"/>
      <c r="B1227" s="12"/>
      <c r="C1227" s="12"/>
      <c r="D1227" s="21"/>
      <c r="E1227" s="22"/>
    </row>
    <row r="1228" spans="1:8">
      <c r="A1228" s="7"/>
      <c r="B1228" s="12"/>
      <c r="C1228" s="12"/>
      <c r="D1228" s="12"/>
    </row>
    <row r="1229" spans="1:8">
      <c r="A1229" s="7" t="s">
        <v>77</v>
      </c>
      <c r="B1229" s="5"/>
      <c r="C1229" s="12" t="s">
        <v>7</v>
      </c>
      <c r="D1229" s="12" t="s">
        <v>151</v>
      </c>
    </row>
    <row r="1230" spans="1:8">
      <c r="B1230" s="5"/>
      <c r="C1230" s="5"/>
      <c r="D1230" s="5"/>
    </row>
    <row r="1231" spans="1:8">
      <c r="A1231" t="s">
        <v>78</v>
      </c>
      <c r="B1231" s="5">
        <v>37435</v>
      </c>
      <c r="C1231" s="5">
        <v>0</v>
      </c>
      <c r="D1231" s="5">
        <v>11200</v>
      </c>
      <c r="E1231" s="5">
        <v>0</v>
      </c>
      <c r="H1231" s="8">
        <f>B1231*0.3</f>
        <v>11230.5</v>
      </c>
    </row>
    <row r="1232" spans="1:8">
      <c r="A1232" t="s">
        <v>79</v>
      </c>
      <c r="B1232" s="5">
        <v>41815</v>
      </c>
      <c r="C1232" s="5">
        <v>0</v>
      </c>
      <c r="D1232" s="5">
        <v>12500</v>
      </c>
      <c r="E1232" s="5">
        <v>0</v>
      </c>
      <c r="H1232" s="8">
        <f t="shared" ref="H1232:H1234" si="145">B1232*0.3</f>
        <v>12544.5</v>
      </c>
    </row>
    <row r="1233" spans="1:8">
      <c r="A1233" t="s">
        <v>80</v>
      </c>
      <c r="B1233" s="5">
        <v>51200</v>
      </c>
      <c r="C1233" s="5">
        <v>0</v>
      </c>
      <c r="D1233" s="5">
        <v>15300</v>
      </c>
      <c r="E1233" s="5">
        <v>0</v>
      </c>
      <c r="H1233" s="8">
        <f t="shared" si="145"/>
        <v>15360</v>
      </c>
    </row>
    <row r="1234" spans="1:8">
      <c r="A1234" t="s">
        <v>81</v>
      </c>
      <c r="B1234" s="5">
        <v>58515</v>
      </c>
      <c r="C1234" s="5">
        <v>0</v>
      </c>
      <c r="D1234" s="5">
        <v>17550</v>
      </c>
      <c r="E1234" s="5">
        <v>0</v>
      </c>
      <c r="H1234" s="8">
        <f t="shared" si="145"/>
        <v>17554.5</v>
      </c>
    </row>
    <row r="1235" spans="1:8">
      <c r="A1235" t="s">
        <v>82</v>
      </c>
      <c r="B1235" s="5">
        <v>69995</v>
      </c>
      <c r="C1235" s="5">
        <v>0</v>
      </c>
      <c r="D1235" s="5">
        <v>21000</v>
      </c>
      <c r="E1235" s="5">
        <v>0</v>
      </c>
      <c r="H1235" s="8">
        <f>B1235*0.3</f>
        <v>20998.5</v>
      </c>
    </row>
    <row r="1236" spans="1:8">
      <c r="B1236" s="5"/>
      <c r="C1236" s="5"/>
      <c r="D1236" s="5"/>
    </row>
    <row r="1237" spans="1:8">
      <c r="A1237" s="7" t="s">
        <v>140</v>
      </c>
      <c r="B1237" s="5"/>
      <c r="C1237" s="12" t="s">
        <v>7</v>
      </c>
      <c r="D1237" s="12" t="s">
        <v>151</v>
      </c>
    </row>
    <row r="1238" spans="1:8">
      <c r="B1238" s="5"/>
      <c r="C1238" s="5"/>
      <c r="D1238" s="5"/>
    </row>
    <row r="1239" spans="1:8">
      <c r="A1239" t="s">
        <v>141</v>
      </c>
      <c r="B1239" s="5">
        <v>38385</v>
      </c>
      <c r="C1239" s="5">
        <v>0</v>
      </c>
      <c r="D1239" s="5">
        <v>11500</v>
      </c>
      <c r="E1239" s="5">
        <v>0</v>
      </c>
      <c r="H1239" s="8">
        <f>B1239*0.3</f>
        <v>11515.5</v>
      </c>
    </row>
    <row r="1240" spans="1:8">
      <c r="A1240" t="s">
        <v>142</v>
      </c>
      <c r="B1240" s="5">
        <v>42765</v>
      </c>
      <c r="C1240" s="5">
        <v>0</v>
      </c>
      <c r="D1240" s="5">
        <v>12800</v>
      </c>
      <c r="E1240" s="5">
        <v>0</v>
      </c>
      <c r="H1240" s="8">
        <f t="shared" ref="H1240:H1242" si="146">B1240*0.3</f>
        <v>12829.5</v>
      </c>
    </row>
    <row r="1241" spans="1:8">
      <c r="A1241" t="s">
        <v>143</v>
      </c>
      <c r="B1241" s="5">
        <v>52150</v>
      </c>
      <c r="C1241" s="5">
        <v>0</v>
      </c>
      <c r="D1241" s="5">
        <v>15600</v>
      </c>
      <c r="E1241" s="5">
        <v>0</v>
      </c>
      <c r="H1241" s="8">
        <f t="shared" si="146"/>
        <v>15645</v>
      </c>
    </row>
    <row r="1242" spans="1:8">
      <c r="A1242" t="s">
        <v>144</v>
      </c>
      <c r="B1242" s="5">
        <v>60995</v>
      </c>
      <c r="C1242" s="5">
        <v>0</v>
      </c>
      <c r="D1242" s="5">
        <v>18300</v>
      </c>
      <c r="E1242" s="5">
        <v>0</v>
      </c>
      <c r="H1242" s="8">
        <f t="shared" si="146"/>
        <v>18298.5</v>
      </c>
    </row>
    <row r="1243" spans="1:8">
      <c r="A1243" t="s">
        <v>145</v>
      </c>
      <c r="B1243" s="5">
        <v>70945</v>
      </c>
      <c r="C1243" s="5">
        <v>0</v>
      </c>
      <c r="D1243" s="5">
        <v>21300</v>
      </c>
      <c r="E1243" s="5">
        <v>0</v>
      </c>
      <c r="H1243" s="8">
        <f>B1243*0.3</f>
        <v>21283.5</v>
      </c>
    </row>
    <row r="1244" spans="1:8">
      <c r="B1244" s="5"/>
      <c r="C1244" s="5"/>
      <c r="D1244" s="5"/>
    </row>
    <row r="1245" spans="1:8">
      <c r="A1245" s="7" t="s">
        <v>178</v>
      </c>
      <c r="B1245" s="17" t="s">
        <v>239</v>
      </c>
      <c r="C1245" s="12" t="s">
        <v>281</v>
      </c>
      <c r="D1245" s="12" t="s">
        <v>226</v>
      </c>
    </row>
    <row r="1246" spans="1:8">
      <c r="B1246" s="5"/>
      <c r="C1246" s="5"/>
      <c r="D1246" s="5"/>
    </row>
    <row r="1247" spans="1:8">
      <c r="A1247" t="s">
        <v>179</v>
      </c>
      <c r="B1247" s="5">
        <v>42595</v>
      </c>
      <c r="C1247" s="5">
        <f>B1247*0.78-4000</f>
        <v>29224.1</v>
      </c>
      <c r="D1247" s="5">
        <v>21300</v>
      </c>
      <c r="E1247" s="5">
        <v>0</v>
      </c>
      <c r="H1247" s="8">
        <f>B1247*0.5</f>
        <v>21297.5</v>
      </c>
    </row>
    <row r="1248" spans="1:8">
      <c r="A1248" t="s">
        <v>180</v>
      </c>
      <c r="B1248" s="5">
        <v>46595</v>
      </c>
      <c r="C1248" s="5">
        <f t="shared" ref="C1248:C1251" si="147">B1248*0.78-4000</f>
        <v>32344.1</v>
      </c>
      <c r="D1248" s="5">
        <v>23300</v>
      </c>
      <c r="E1248" s="5">
        <v>0</v>
      </c>
      <c r="H1248" s="8">
        <f t="shared" ref="H1248:H1251" si="148">B1248*0.5</f>
        <v>23297.5</v>
      </c>
    </row>
    <row r="1249" spans="1:8">
      <c r="A1249" t="s">
        <v>181</v>
      </c>
      <c r="B1249" s="5">
        <v>59595</v>
      </c>
      <c r="C1249" s="5">
        <f t="shared" si="147"/>
        <v>42484.1</v>
      </c>
      <c r="D1249" s="5">
        <v>29800</v>
      </c>
      <c r="E1249" s="5">
        <v>0</v>
      </c>
      <c r="H1249" s="8">
        <f t="shared" si="148"/>
        <v>29797.5</v>
      </c>
    </row>
    <row r="1250" spans="1:8">
      <c r="A1250" t="s">
        <v>182</v>
      </c>
      <c r="B1250" s="5">
        <v>68995</v>
      </c>
      <c r="C1250" s="5">
        <f t="shared" si="147"/>
        <v>49816.1</v>
      </c>
      <c r="D1250" s="5">
        <v>34500</v>
      </c>
      <c r="E1250" s="5">
        <v>0</v>
      </c>
      <c r="H1250" s="8">
        <f t="shared" si="148"/>
        <v>34497.5</v>
      </c>
    </row>
    <row r="1251" spans="1:8">
      <c r="A1251" t="s">
        <v>183</v>
      </c>
      <c r="B1251" s="5">
        <v>76595</v>
      </c>
      <c r="C1251" s="5">
        <f t="shared" si="147"/>
        <v>55744.1</v>
      </c>
      <c r="D1251" s="5">
        <v>38300</v>
      </c>
      <c r="E1251" s="5">
        <v>0</v>
      </c>
      <c r="H1251" s="8">
        <f t="shared" si="148"/>
        <v>38297.5</v>
      </c>
    </row>
    <row r="1252" spans="1:8">
      <c r="B1252" s="5"/>
      <c r="C1252" s="5"/>
      <c r="D1252" s="5"/>
    </row>
    <row r="1253" spans="1:8">
      <c r="A1253" s="7" t="s">
        <v>202</v>
      </c>
      <c r="B1253" s="5" t="s">
        <v>84</v>
      </c>
      <c r="C1253" s="12" t="s">
        <v>205</v>
      </c>
      <c r="D1253" s="12" t="s">
        <v>226</v>
      </c>
    </row>
    <row r="1254" spans="1:8">
      <c r="B1254" s="5"/>
      <c r="C1254" s="5"/>
      <c r="D1254" s="5"/>
    </row>
    <row r="1255" spans="1:8">
      <c r="A1255" t="s">
        <v>91</v>
      </c>
      <c r="B1255" s="5">
        <v>69995</v>
      </c>
      <c r="C1255" s="5">
        <v>0</v>
      </c>
      <c r="D1255" s="5">
        <v>35000</v>
      </c>
      <c r="E1255" s="5">
        <v>0</v>
      </c>
      <c r="H1255" s="8">
        <f>B1255*0.5</f>
        <v>34997.5</v>
      </c>
    </row>
    <row r="1256" spans="1:8">
      <c r="A1256" t="s">
        <v>184</v>
      </c>
      <c r="B1256" s="5">
        <v>105395</v>
      </c>
      <c r="C1256" s="5">
        <v>0</v>
      </c>
      <c r="D1256" s="5">
        <v>52700</v>
      </c>
      <c r="E1256" s="5">
        <v>0</v>
      </c>
      <c r="H1256" s="8">
        <f t="shared" ref="H1256:H1262" si="149">B1256*0.5</f>
        <v>52697.5</v>
      </c>
    </row>
    <row r="1257" spans="1:8">
      <c r="A1257" t="s">
        <v>93</v>
      </c>
      <c r="B1257" s="5">
        <v>108195</v>
      </c>
      <c r="C1257" s="5">
        <v>0</v>
      </c>
      <c r="D1257" s="5">
        <v>54100</v>
      </c>
      <c r="E1257" s="5">
        <v>0</v>
      </c>
      <c r="H1257" s="8">
        <f t="shared" si="149"/>
        <v>54097.5</v>
      </c>
    </row>
    <row r="1258" spans="1:8">
      <c r="A1258" t="s">
        <v>95</v>
      </c>
      <c r="B1258" s="5">
        <v>154735</v>
      </c>
      <c r="C1258" s="5">
        <v>0</v>
      </c>
      <c r="D1258" s="5">
        <v>77400</v>
      </c>
      <c r="E1258" s="5">
        <v>0</v>
      </c>
      <c r="H1258" s="8">
        <f t="shared" si="149"/>
        <v>77367.5</v>
      </c>
    </row>
    <row r="1259" spans="1:8">
      <c r="A1259" t="s">
        <v>186</v>
      </c>
      <c r="B1259" s="5">
        <v>168295</v>
      </c>
      <c r="C1259" s="5">
        <f t="shared" ref="C1259" si="150">B1259*0.78</f>
        <v>131270.1</v>
      </c>
      <c r="D1259" s="5">
        <v>84200</v>
      </c>
      <c r="E1259" s="5">
        <v>0</v>
      </c>
      <c r="H1259" s="8">
        <f>B1259*0.5</f>
        <v>84147.5</v>
      </c>
    </row>
    <row r="1260" spans="1:8">
      <c r="A1260" t="s">
        <v>90</v>
      </c>
      <c r="B1260" s="5">
        <v>166295</v>
      </c>
      <c r="C1260" s="5">
        <f t="shared" ref="C1260" si="151">B1260*0.78</f>
        <v>129710.1</v>
      </c>
      <c r="D1260" s="5">
        <v>83200</v>
      </c>
      <c r="E1260" s="5">
        <v>0</v>
      </c>
      <c r="H1260" s="8">
        <f t="shared" si="149"/>
        <v>83147.5</v>
      </c>
    </row>
    <row r="1261" spans="1:8">
      <c r="A1261" t="s">
        <v>138</v>
      </c>
      <c r="B1261" s="5">
        <v>81530</v>
      </c>
      <c r="C1261" s="5">
        <v>0</v>
      </c>
      <c r="D1261" s="5">
        <v>40800</v>
      </c>
      <c r="E1261" s="5">
        <v>0</v>
      </c>
      <c r="H1261" s="8">
        <f>B1261*0.5</f>
        <v>40765</v>
      </c>
    </row>
    <row r="1262" spans="1:8">
      <c r="A1262" t="s">
        <v>139</v>
      </c>
      <c r="B1262" s="5">
        <v>109795</v>
      </c>
      <c r="C1262" s="5">
        <v>0</v>
      </c>
      <c r="D1262" s="6">
        <v>54900</v>
      </c>
      <c r="E1262" s="5">
        <v>0</v>
      </c>
      <c r="H1262" s="8">
        <f t="shared" si="149"/>
        <v>54897.5</v>
      </c>
    </row>
    <row r="1264" spans="1:8">
      <c r="A1264" s="7" t="s">
        <v>290</v>
      </c>
      <c r="B1264" s="17" t="s">
        <v>239</v>
      </c>
      <c r="C1264" s="34" t="s">
        <v>292</v>
      </c>
      <c r="D1264" s="12"/>
    </row>
    <row r="1265" spans="1:5">
      <c r="A1265" s="7"/>
      <c r="B1265" s="17"/>
      <c r="C1265" s="12"/>
      <c r="D1265" s="12"/>
    </row>
    <row r="1266" spans="1:5">
      <c r="A1266" t="s">
        <v>255</v>
      </c>
      <c r="B1266" s="5">
        <v>80495</v>
      </c>
      <c r="C1266" s="5">
        <f>B1266*0.78-2500</f>
        <v>60286.1</v>
      </c>
      <c r="D1266" s="5"/>
    </row>
    <row r="1267" spans="1:5">
      <c r="A1267" t="s">
        <v>227</v>
      </c>
      <c r="B1267" s="5">
        <v>110995</v>
      </c>
      <c r="C1267" s="5">
        <f>B1267*0.78-3000</f>
        <v>83576.100000000006</v>
      </c>
      <c r="D1267" s="5">
        <v>0</v>
      </c>
      <c r="E1267" s="5">
        <v>0</v>
      </c>
    </row>
    <row r="1268" spans="1:5">
      <c r="B1268" s="5"/>
      <c r="C1268" s="5"/>
      <c r="D1268" s="5"/>
      <c r="E1268" s="5"/>
    </row>
    <row r="1269" spans="1:5">
      <c r="A1269" s="7" t="s">
        <v>291</v>
      </c>
      <c r="B1269" s="17" t="s">
        <v>239</v>
      </c>
      <c r="C1269" s="34" t="s">
        <v>293</v>
      </c>
      <c r="D1269" s="5"/>
      <c r="E1269" s="5"/>
    </row>
    <row r="1270" spans="1:5">
      <c r="A1270" s="7"/>
      <c r="B1270" s="5"/>
      <c r="C1270" s="5"/>
      <c r="D1270" s="5"/>
      <c r="E1270" s="5"/>
    </row>
    <row r="1271" spans="1:5">
      <c r="A1271" t="s">
        <v>204</v>
      </c>
      <c r="B1271" s="5">
        <v>113195</v>
      </c>
      <c r="C1271" s="5">
        <f>B1271*0.78-7000</f>
        <v>81292.100000000006</v>
      </c>
      <c r="D1271" s="5">
        <v>0</v>
      </c>
      <c r="E1271" s="5">
        <v>0</v>
      </c>
    </row>
    <row r="1272" spans="1:5">
      <c r="A1272" t="s">
        <v>185</v>
      </c>
      <c r="B1272" s="5">
        <v>173995</v>
      </c>
      <c r="C1272" s="5">
        <f>B1272*0.78-8000</f>
        <v>127716.1</v>
      </c>
      <c r="D1272" s="5">
        <v>0</v>
      </c>
      <c r="E1272" s="5">
        <v>0</v>
      </c>
    </row>
    <row r="1273" spans="1:5">
      <c r="A1273" t="s">
        <v>187</v>
      </c>
      <c r="B1273" s="5">
        <v>126495</v>
      </c>
      <c r="C1273" s="5">
        <f>B1273*0.78-7000</f>
        <v>91666.1</v>
      </c>
      <c r="D1273" s="5"/>
      <c r="E1273" s="5"/>
    </row>
    <row r="1274" spans="1:5">
      <c r="D1274" s="5"/>
      <c r="E1274" s="5"/>
    </row>
    <row r="1275" spans="1:5">
      <c r="A1275" s="7" t="s">
        <v>203</v>
      </c>
      <c r="B1275" s="17" t="s">
        <v>239</v>
      </c>
      <c r="C1275" s="12" t="s">
        <v>225</v>
      </c>
      <c r="D1275" s="5"/>
      <c r="E1275" s="5"/>
    </row>
    <row r="1276" spans="1:5">
      <c r="D1276" s="5"/>
      <c r="E1276" s="5"/>
    </row>
    <row r="1277" spans="1:5">
      <c r="A1277" t="s">
        <v>256</v>
      </c>
      <c r="B1277" s="5">
        <v>117995</v>
      </c>
      <c r="C1277" s="5">
        <f t="shared" ref="C1277:C1279" si="152">B1277*0.78</f>
        <v>92036.1</v>
      </c>
      <c r="D1277" s="5">
        <v>0</v>
      </c>
      <c r="E1277" s="5">
        <v>0</v>
      </c>
    </row>
    <row r="1278" spans="1:5">
      <c r="A1278" t="s">
        <v>258</v>
      </c>
      <c r="B1278" s="5">
        <v>151995</v>
      </c>
      <c r="C1278" s="5">
        <f t="shared" ref="C1278" si="153">B1278*0.78</f>
        <v>118556.1</v>
      </c>
      <c r="D1278" s="5">
        <v>0</v>
      </c>
      <c r="E1278" s="5">
        <v>0</v>
      </c>
    </row>
    <row r="1279" spans="1:5">
      <c r="A1279" t="s">
        <v>257</v>
      </c>
      <c r="B1279" s="5">
        <v>119995</v>
      </c>
      <c r="C1279" s="5">
        <f t="shared" si="152"/>
        <v>93596.1</v>
      </c>
      <c r="D1279" s="5">
        <v>0</v>
      </c>
      <c r="E1279" s="5">
        <v>0</v>
      </c>
    </row>
    <row r="1280" spans="1:5">
      <c r="A1280" t="s">
        <v>259</v>
      </c>
      <c r="B1280" s="5">
        <v>154995</v>
      </c>
      <c r="C1280" s="5">
        <f t="shared" ref="C1280" si="154">B1280*0.78</f>
        <v>120896.1</v>
      </c>
      <c r="D1280" s="5">
        <v>0</v>
      </c>
      <c r="E1280" s="5">
        <v>0</v>
      </c>
    </row>
    <row r="1281" spans="1:8">
      <c r="A1281" s="9" t="s">
        <v>1</v>
      </c>
      <c r="B1281" s="12" t="s">
        <v>2</v>
      </c>
      <c r="C1281" s="13" t="s">
        <v>3</v>
      </c>
      <c r="D1281" s="21" t="s">
        <v>4</v>
      </c>
      <c r="E1281" s="22" t="s">
        <v>155</v>
      </c>
    </row>
    <row r="1282" spans="1:8">
      <c r="A1282" s="9"/>
      <c r="B1282" s="13"/>
      <c r="C1282" s="13"/>
      <c r="D1282" s="13"/>
    </row>
    <row r="1283" spans="1:8">
      <c r="A1283" s="7" t="s">
        <v>109</v>
      </c>
      <c r="B1283" s="5"/>
      <c r="C1283" s="12" t="s">
        <v>263</v>
      </c>
      <c r="D1283" s="12" t="s">
        <v>7</v>
      </c>
      <c r="E1283" s="12" t="s">
        <v>113</v>
      </c>
    </row>
    <row r="1284" spans="1:8">
      <c r="B1284" s="5"/>
      <c r="C1284" s="5"/>
      <c r="D1284" s="5"/>
      <c r="E1284" s="5"/>
    </row>
    <row r="1285" spans="1:8">
      <c r="A1285" t="s">
        <v>111</v>
      </c>
      <c r="B1285" s="5">
        <v>6495</v>
      </c>
      <c r="C1285" s="5">
        <f>B1285*0.7</f>
        <v>4546.5</v>
      </c>
      <c r="D1285" s="5">
        <v>3250</v>
      </c>
      <c r="E1285" s="5">
        <v>2600</v>
      </c>
      <c r="G1285" s="8">
        <f>B1285*0.4</f>
        <v>2598</v>
      </c>
      <c r="H1285" s="8">
        <f>B1285*0.5</f>
        <v>3247.5</v>
      </c>
    </row>
    <row r="1286" spans="1:8">
      <c r="B1286" s="5"/>
      <c r="C1286" s="5"/>
      <c r="D1286" s="5"/>
      <c r="E1286" s="5"/>
    </row>
    <row r="1287" spans="1:8">
      <c r="A1287" s="7" t="s">
        <v>260</v>
      </c>
      <c r="B1287" s="5"/>
      <c r="C1287" s="12" t="s">
        <v>264</v>
      </c>
      <c r="D1287" s="12"/>
      <c r="E1287" s="12"/>
    </row>
    <row r="1288" spans="1:8">
      <c r="A1288" s="7"/>
      <c r="B1288" s="5"/>
      <c r="C1288" s="5"/>
      <c r="D1288" s="5"/>
      <c r="E1288" s="5"/>
    </row>
    <row r="1289" spans="1:8">
      <c r="A1289" t="s">
        <v>261</v>
      </c>
      <c r="B1289" s="5">
        <v>7995</v>
      </c>
      <c r="C1289" s="5">
        <f>B1289*0.7</f>
        <v>5596.5</v>
      </c>
      <c r="D1289" s="5">
        <v>0</v>
      </c>
      <c r="E1289" s="5">
        <v>0</v>
      </c>
    </row>
    <row r="1290" spans="1:8">
      <c r="A1290" t="s">
        <v>262</v>
      </c>
      <c r="B1290" s="5">
        <v>8495</v>
      </c>
      <c r="C1290" s="5">
        <f>B1290*0.7</f>
        <v>5946.5</v>
      </c>
      <c r="D1290" s="5">
        <v>0</v>
      </c>
      <c r="E1290" s="5">
        <v>0</v>
      </c>
    </row>
    <row r="1291" spans="1:8">
      <c r="A1291" s="4"/>
      <c r="B1291" s="5"/>
      <c r="C1291" s="5"/>
      <c r="D1291" s="5"/>
    </row>
    <row r="1293" spans="1:8">
      <c r="A1293" s="7" t="s">
        <v>277</v>
      </c>
      <c r="C1293" s="12" t="s">
        <v>282</v>
      </c>
    </row>
    <row r="1295" spans="1:8">
      <c r="A1295" t="s">
        <v>278</v>
      </c>
      <c r="B1295" s="5">
        <v>22995</v>
      </c>
      <c r="C1295" s="5">
        <f>B1295*0.75</f>
        <v>17246.25</v>
      </c>
      <c r="D1295" s="5">
        <v>0</v>
      </c>
      <c r="E1295" s="5">
        <v>0</v>
      </c>
    </row>
    <row r="1296" spans="1:8">
      <c r="A1296" t="s">
        <v>279</v>
      </c>
      <c r="B1296" s="5">
        <v>24995</v>
      </c>
      <c r="C1296" s="5">
        <f t="shared" ref="C1296:C1299" si="155">B1296*0.75</f>
        <v>18746.25</v>
      </c>
      <c r="D1296" s="5">
        <v>0</v>
      </c>
      <c r="E1296" s="5">
        <v>0</v>
      </c>
    </row>
    <row r="1297" spans="1:8">
      <c r="A1297" t="s">
        <v>283</v>
      </c>
      <c r="B1297" s="5">
        <v>31995</v>
      </c>
      <c r="C1297" s="5">
        <f t="shared" si="155"/>
        <v>23996.25</v>
      </c>
      <c r="D1297" s="5">
        <v>0</v>
      </c>
      <c r="E1297" s="5">
        <v>0</v>
      </c>
    </row>
    <row r="1298" spans="1:8">
      <c r="A1298" t="s">
        <v>284</v>
      </c>
      <c r="B1298" s="5">
        <v>34495</v>
      </c>
      <c r="C1298" s="5">
        <f t="shared" si="155"/>
        <v>25871.25</v>
      </c>
      <c r="D1298" s="5">
        <v>0</v>
      </c>
      <c r="E1298" s="5">
        <v>0</v>
      </c>
    </row>
    <row r="1299" spans="1:8">
      <c r="A1299" t="s">
        <v>285</v>
      </c>
      <c r="B1299" s="5">
        <v>38495</v>
      </c>
      <c r="C1299" s="5">
        <f t="shared" si="155"/>
        <v>28871.25</v>
      </c>
      <c r="D1299" s="5">
        <v>0</v>
      </c>
      <c r="E1299" s="5">
        <v>0</v>
      </c>
    </row>
    <row r="1300" spans="1:8">
      <c r="B1300" s="5"/>
      <c r="C1300" s="5"/>
      <c r="D1300" s="5"/>
    </row>
    <row r="1301" spans="1:8">
      <c r="B1301" s="5"/>
      <c r="C1301" s="5"/>
      <c r="D1301" s="5"/>
    </row>
    <row r="1302" spans="1:8">
      <c r="A1302" s="7" t="s">
        <v>116</v>
      </c>
      <c r="B1302" s="5"/>
      <c r="C1302" s="12" t="s">
        <v>265</v>
      </c>
      <c r="D1302" s="12"/>
    </row>
    <row r="1303" spans="1:8">
      <c r="B1303" s="5"/>
      <c r="C1303" s="5"/>
      <c r="D1303" s="5"/>
    </row>
    <row r="1304" spans="1:8">
      <c r="A1304" t="s">
        <v>266</v>
      </c>
      <c r="B1304" s="5">
        <v>10995</v>
      </c>
      <c r="C1304" s="5">
        <f>B1304*0.7</f>
        <v>7696.4999999999991</v>
      </c>
      <c r="D1304" s="5">
        <v>0</v>
      </c>
      <c r="E1304" s="5">
        <v>0</v>
      </c>
      <c r="H1304" s="8">
        <f>B1304*0.7</f>
        <v>7696.4999999999991</v>
      </c>
    </row>
    <row r="1305" spans="1:8">
      <c r="A1305" t="s">
        <v>296</v>
      </c>
      <c r="B1305" s="5">
        <v>8495</v>
      </c>
      <c r="C1305" s="5">
        <f>B1305*0.7</f>
        <v>5946.5</v>
      </c>
      <c r="D1305" s="5">
        <v>0</v>
      </c>
      <c r="E1305" s="5">
        <v>0</v>
      </c>
      <c r="H1305" s="8">
        <f>B1305*0.7</f>
        <v>5946.5</v>
      </c>
    </row>
    <row r="1306" spans="1:8">
      <c r="A1306" t="s">
        <v>297</v>
      </c>
      <c r="B1306" s="5">
        <v>8495</v>
      </c>
      <c r="C1306" s="5">
        <f>B1306*0.7</f>
        <v>5946.5</v>
      </c>
      <c r="D1306" s="5">
        <v>0</v>
      </c>
      <c r="E1306" s="5">
        <v>0</v>
      </c>
      <c r="H1306" s="8">
        <f>B1306*0.7</f>
        <v>5946.5</v>
      </c>
    </row>
    <row r="1307" spans="1:8">
      <c r="A1307" s="7"/>
      <c r="B1307" s="5"/>
      <c r="C1307" s="5"/>
      <c r="D1307" s="5"/>
    </row>
    <row r="1308" spans="1:8">
      <c r="A1308" s="7" t="s">
        <v>189</v>
      </c>
      <c r="B1308" s="17" t="s">
        <v>239</v>
      </c>
      <c r="C1308" s="12" t="s">
        <v>267</v>
      </c>
      <c r="D1308" s="12"/>
    </row>
    <row r="1309" spans="1:8">
      <c r="B1309" s="5"/>
      <c r="C1309" s="5"/>
      <c r="D1309" s="5"/>
    </row>
    <row r="1310" spans="1:8">
      <c r="A1310" t="s">
        <v>213</v>
      </c>
      <c r="B1310" s="5">
        <v>14595</v>
      </c>
      <c r="C1310" s="5">
        <f>B1310*0.75</f>
        <v>10946.25</v>
      </c>
      <c r="D1310" s="5">
        <v>0</v>
      </c>
      <c r="E1310" s="5">
        <v>0</v>
      </c>
    </row>
    <row r="1311" spans="1:8">
      <c r="A1311" t="s">
        <v>214</v>
      </c>
      <c r="B1311" s="5">
        <v>17195</v>
      </c>
      <c r="C1311" s="5">
        <f>B1311*0.75</f>
        <v>12896.25</v>
      </c>
      <c r="D1311" s="5">
        <v>0</v>
      </c>
      <c r="E1311" s="5">
        <v>0</v>
      </c>
    </row>
    <row r="1312" spans="1:8">
      <c r="B1312" s="5"/>
      <c r="C1312" s="12" t="s">
        <v>7</v>
      </c>
      <c r="D1312" s="12" t="s">
        <v>113</v>
      </c>
    </row>
    <row r="1313" spans="1:5">
      <c r="A1313" t="s">
        <v>219</v>
      </c>
      <c r="B1313" s="5">
        <v>13395</v>
      </c>
      <c r="C1313" s="5">
        <f>B1313*0.5</f>
        <v>6697.5</v>
      </c>
      <c r="D1313" s="5">
        <v>5300</v>
      </c>
      <c r="E1313" s="5">
        <v>0</v>
      </c>
    </row>
    <row r="1315" spans="1:5">
      <c r="B1315" s="5"/>
      <c r="C1315" s="5"/>
      <c r="D1315" s="5"/>
    </row>
    <row r="1316" spans="1:5">
      <c r="A1316" s="7" t="s">
        <v>215</v>
      </c>
      <c r="B1316" s="5"/>
      <c r="C1316" s="12" t="s">
        <v>270</v>
      </c>
      <c r="D1316" s="5"/>
    </row>
    <row r="1317" spans="1:5">
      <c r="B1317" s="5"/>
      <c r="C1317" s="12"/>
      <c r="D1317" s="5"/>
    </row>
    <row r="1318" spans="1:5">
      <c r="A1318" t="s">
        <v>216</v>
      </c>
      <c r="B1318" s="5">
        <v>4195</v>
      </c>
      <c r="C1318" s="5">
        <v>2650</v>
      </c>
      <c r="D1318" s="5">
        <v>0</v>
      </c>
      <c r="E1318" s="5">
        <v>0</v>
      </c>
    </row>
    <row r="1319" spans="1:5">
      <c r="A1319" t="s">
        <v>217</v>
      </c>
      <c r="B1319" s="5">
        <v>4195</v>
      </c>
      <c r="C1319" s="5">
        <v>2450</v>
      </c>
      <c r="D1319" s="5">
        <v>0</v>
      </c>
      <c r="E1319" s="5">
        <v>0</v>
      </c>
    </row>
    <row r="1320" spans="1:5">
      <c r="B1320" s="5"/>
      <c r="C1320" s="5"/>
      <c r="D1320" s="5"/>
    </row>
    <row r="1321" spans="1:5">
      <c r="A1321" s="7" t="s">
        <v>271</v>
      </c>
      <c r="B1321" s="5"/>
      <c r="C1321" s="5"/>
      <c r="D1321" s="5"/>
    </row>
    <row r="1322" spans="1:5">
      <c r="B1322" s="5"/>
      <c r="C1322" s="12" t="s">
        <v>265</v>
      </c>
      <c r="D1322" s="5"/>
    </row>
    <row r="1323" spans="1:5">
      <c r="A1323" t="s">
        <v>272</v>
      </c>
      <c r="B1323" s="5">
        <v>8795</v>
      </c>
      <c r="C1323" s="5">
        <f>B1323*0.7</f>
        <v>6156.5</v>
      </c>
      <c r="D1323" s="5">
        <v>0</v>
      </c>
      <c r="E1323" s="5">
        <v>0</v>
      </c>
    </row>
    <row r="1324" spans="1:5">
      <c r="A1324" t="s">
        <v>273</v>
      </c>
      <c r="B1324" s="5">
        <v>16495</v>
      </c>
      <c r="C1324" s="5">
        <f t="shared" ref="C1324:C1326" si="156">B1324*0.7</f>
        <v>11546.5</v>
      </c>
      <c r="D1324" s="5">
        <v>0</v>
      </c>
      <c r="E1324" s="5">
        <v>0</v>
      </c>
    </row>
    <row r="1325" spans="1:5">
      <c r="A1325" t="s">
        <v>274</v>
      </c>
      <c r="B1325" s="5">
        <v>19495</v>
      </c>
      <c r="C1325" s="5">
        <f t="shared" si="156"/>
        <v>13646.5</v>
      </c>
      <c r="D1325" s="5">
        <v>0</v>
      </c>
      <c r="E1325" s="5">
        <v>0</v>
      </c>
    </row>
    <row r="1326" spans="1:5">
      <c r="A1326" t="s">
        <v>275</v>
      </c>
      <c r="B1326" s="5">
        <v>27495</v>
      </c>
      <c r="C1326" s="5">
        <f t="shared" si="156"/>
        <v>19246.5</v>
      </c>
      <c r="D1326" s="5">
        <v>0</v>
      </c>
      <c r="E1326" s="5">
        <v>0</v>
      </c>
    </row>
    <row r="1327" spans="1:5">
      <c r="B1327" s="5"/>
      <c r="C1327" s="5"/>
      <c r="D1327" s="5"/>
    </row>
    <row r="1328" spans="1:5">
      <c r="A1328" s="7" t="s">
        <v>123</v>
      </c>
      <c r="B1328" s="5"/>
      <c r="C1328" s="5"/>
      <c r="D1328" s="5"/>
    </row>
    <row r="1329" spans="1:8">
      <c r="B1329" s="5"/>
      <c r="C1329" s="12" t="s">
        <v>276</v>
      </c>
      <c r="D1329" s="5"/>
    </row>
    <row r="1330" spans="1:8">
      <c r="A1330" t="s">
        <v>146</v>
      </c>
      <c r="B1330" s="5">
        <v>11650</v>
      </c>
      <c r="C1330" s="5">
        <f>B1330*0.7-3000</f>
        <v>5154.9999999999991</v>
      </c>
      <c r="D1330" s="5">
        <v>0</v>
      </c>
      <c r="E1330" s="5">
        <v>0</v>
      </c>
    </row>
    <row r="1331" spans="1:8">
      <c r="B1331" s="5"/>
      <c r="C1331" s="5"/>
      <c r="D1331" s="5"/>
    </row>
    <row r="1332" spans="1:8">
      <c r="A1332" s="7" t="s">
        <v>127</v>
      </c>
      <c r="B1332" s="5"/>
      <c r="C1332" s="12" t="s">
        <v>124</v>
      </c>
      <c r="D1332" s="12"/>
    </row>
    <row r="1333" spans="1:8">
      <c r="B1333" s="5"/>
      <c r="C1333" s="5"/>
      <c r="D1333" s="5"/>
    </row>
    <row r="1334" spans="1:8">
      <c r="A1334" t="s">
        <v>268</v>
      </c>
      <c r="B1334" s="5">
        <v>13295</v>
      </c>
      <c r="C1334" s="5">
        <f>B1334*0.7</f>
        <v>9306.5</v>
      </c>
      <c r="D1334" s="5">
        <v>0</v>
      </c>
      <c r="E1334" s="5">
        <v>0</v>
      </c>
      <c r="H1334" s="8">
        <f>B1334*0.5</f>
        <v>6647.5</v>
      </c>
    </row>
    <row r="1335" spans="1:8">
      <c r="B1335" s="5"/>
      <c r="C1335" s="12" t="s">
        <v>54</v>
      </c>
      <c r="D1335" s="12" t="s">
        <v>7</v>
      </c>
      <c r="H1335" s="8"/>
    </row>
    <row r="1336" spans="1:8">
      <c r="A1336" t="s">
        <v>269</v>
      </c>
      <c r="B1336" s="5">
        <v>12950</v>
      </c>
      <c r="C1336" s="5">
        <f>B1336*0.65</f>
        <v>8417.5</v>
      </c>
      <c r="D1336" s="5">
        <v>6500</v>
      </c>
      <c r="E1336" s="5">
        <v>0</v>
      </c>
      <c r="H1336" s="8"/>
    </row>
    <row r="1337" spans="1:8">
      <c r="B1337" s="5"/>
      <c r="C1337" s="5"/>
      <c r="D1337" s="5"/>
    </row>
    <row r="1338" spans="1:8">
      <c r="A1338" s="9" t="s">
        <v>1</v>
      </c>
      <c r="B1338" s="12" t="s">
        <v>2</v>
      </c>
      <c r="C1338" s="13" t="s">
        <v>3</v>
      </c>
      <c r="D1338" s="21" t="s">
        <v>4</v>
      </c>
      <c r="E1338" s="22" t="s">
        <v>155</v>
      </c>
    </row>
    <row r="1339" spans="1:8">
      <c r="B1339" s="5"/>
      <c r="C1339" s="5"/>
      <c r="D1339" s="5"/>
    </row>
    <row r="1340" spans="1:8">
      <c r="A1340" s="7" t="s">
        <v>119</v>
      </c>
      <c r="B1340" s="5"/>
      <c r="C1340" s="12" t="s">
        <v>85</v>
      </c>
    </row>
    <row r="1341" spans="1:8">
      <c r="B1341" s="5"/>
      <c r="C1341" s="5"/>
    </row>
    <row r="1342" spans="1:8">
      <c r="A1342" t="s">
        <v>120</v>
      </c>
      <c r="B1342" s="5">
        <v>695</v>
      </c>
      <c r="C1342" s="5">
        <v>650</v>
      </c>
      <c r="D1342" s="5">
        <v>0</v>
      </c>
      <c r="E1342" s="5">
        <v>0</v>
      </c>
    </row>
    <row r="1343" spans="1:8">
      <c r="A1343" t="s">
        <v>122</v>
      </c>
      <c r="B1343" s="5">
        <v>1695</v>
      </c>
      <c r="C1343" s="5">
        <v>1100</v>
      </c>
      <c r="D1343" s="5">
        <v>0</v>
      </c>
      <c r="E1343" s="5">
        <v>0</v>
      </c>
    </row>
    <row r="1345" spans="1:4">
      <c r="A1345" t="s">
        <v>229</v>
      </c>
    </row>
    <row r="1348" spans="1:4">
      <c r="A1348" t="s">
        <v>289</v>
      </c>
    </row>
    <row r="1351" spans="1:4">
      <c r="A1351" s="7" t="s">
        <v>130</v>
      </c>
      <c r="B1351" s="7"/>
      <c r="C1351" s="7"/>
    </row>
    <row r="1352" spans="1:4">
      <c r="A1352" s="7"/>
      <c r="B1352" s="7"/>
      <c r="C1352" s="7"/>
    </row>
    <row r="1353" spans="1:4">
      <c r="A1353" s="7"/>
      <c r="B1353" s="7"/>
      <c r="C1353" s="7"/>
    </row>
    <row r="1354" spans="1:4">
      <c r="A1354" s="7" t="s">
        <v>132</v>
      </c>
      <c r="B1354" s="7"/>
      <c r="C1354" s="7"/>
    </row>
    <row r="1355" spans="1:4">
      <c r="A1355" s="7" t="s">
        <v>212</v>
      </c>
      <c r="B1355" s="7"/>
      <c r="C1355" s="7"/>
    </row>
    <row r="1358" spans="1:4">
      <c r="A1358" s="7" t="s">
        <v>209</v>
      </c>
      <c r="D1358" s="7" t="s">
        <v>131</v>
      </c>
    </row>
    <row r="1359" spans="1:4">
      <c r="A1359" s="7"/>
      <c r="D1359" s="7"/>
    </row>
    <row r="1360" spans="1:4">
      <c r="A1360" s="7"/>
      <c r="D1360" s="7"/>
    </row>
    <row r="1361" spans="1:4">
      <c r="A1361" s="7" t="s">
        <v>210</v>
      </c>
      <c r="D1361" s="7" t="s">
        <v>133</v>
      </c>
    </row>
    <row r="1362" spans="1:4">
      <c r="A1362" s="7" t="s">
        <v>211</v>
      </c>
      <c r="D1362" s="7" t="s">
        <v>288</v>
      </c>
    </row>
  </sheetData>
  <mergeCells count="8">
    <mergeCell ref="A12:A13"/>
    <mergeCell ref="B12:B13"/>
    <mergeCell ref="C12:C13"/>
    <mergeCell ref="D12:D13"/>
    <mergeCell ref="A14:A15"/>
    <mergeCell ref="B14:B15"/>
    <mergeCell ref="C14:C15"/>
    <mergeCell ref="D14:D15"/>
  </mergeCells>
  <pageMargins left="0.45" right="0.23" top="0.41" bottom="0.44" header="0.19" footer="0.3"/>
  <pageSetup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D56" sqref="D56:E60"/>
    </sheetView>
  </sheetViews>
  <sheetFormatPr defaultRowHeight="14.4"/>
  <cols>
    <col min="1" max="1" width="41.21875" customWidth="1"/>
    <col min="2" max="2" width="11.21875" customWidth="1"/>
    <col min="3" max="3" width="13.88671875" customWidth="1"/>
    <col min="4" max="4" width="15.77734375" customWidth="1"/>
    <col min="5" max="5" width="12.44140625" customWidth="1"/>
    <col min="7" max="7" width="10.109375" bestFit="1" customWidth="1"/>
    <col min="8" max="8" width="10.109375" customWidth="1"/>
    <col min="9" max="9" width="10.109375" bestFit="1" customWidth="1"/>
  </cols>
  <sheetData>
    <row r="1" spans="1:9">
      <c r="A1" s="1" t="s">
        <v>208</v>
      </c>
      <c r="C1" s="1"/>
    </row>
    <row r="2" spans="1:9">
      <c r="A2" s="1" t="s">
        <v>19</v>
      </c>
      <c r="C2" s="1"/>
    </row>
    <row r="3" spans="1:9">
      <c r="A3" s="1" t="s">
        <v>234</v>
      </c>
      <c r="C3" s="1"/>
    </row>
    <row r="4" spans="1:9">
      <c r="A4" s="1" t="s">
        <v>235</v>
      </c>
      <c r="C4" s="1"/>
    </row>
    <row r="5" spans="1:9">
      <c r="A5" s="1" t="s">
        <v>238</v>
      </c>
      <c r="C5" s="1"/>
    </row>
    <row r="6" spans="1:9">
      <c r="A6" s="1" t="s">
        <v>22</v>
      </c>
      <c r="C6" s="1"/>
    </row>
    <row r="7" spans="1:9">
      <c r="A7" s="2"/>
    </row>
    <row r="8" spans="1:9">
      <c r="A8" s="2"/>
    </row>
    <row r="9" spans="1:9">
      <c r="A9" s="1" t="s">
        <v>237</v>
      </c>
    </row>
    <row r="10" spans="1:9">
      <c r="A10" s="1"/>
    </row>
    <row r="11" spans="1:9" ht="20.399999999999999">
      <c r="A11" s="27" t="s">
        <v>1</v>
      </c>
      <c r="B11" s="27" t="s">
        <v>2</v>
      </c>
      <c r="C11" s="27" t="s">
        <v>3</v>
      </c>
      <c r="D11" s="27" t="s">
        <v>232</v>
      </c>
      <c r="E11" s="28" t="s">
        <v>155</v>
      </c>
    </row>
    <row r="12" spans="1:9">
      <c r="A12" s="27"/>
      <c r="B12" s="27"/>
      <c r="C12" s="27"/>
      <c r="D12" s="27"/>
      <c r="E12" s="29"/>
    </row>
    <row r="13" spans="1:9">
      <c r="A13" s="7" t="s">
        <v>158</v>
      </c>
      <c r="B13" s="5"/>
      <c r="C13" s="12" t="s">
        <v>228</v>
      </c>
      <c r="D13" s="12" t="s">
        <v>151</v>
      </c>
      <c r="E13" s="30" t="s">
        <v>85</v>
      </c>
    </row>
    <row r="14" spans="1:9">
      <c r="B14" s="5"/>
      <c r="E14" s="29"/>
      <c r="G14" s="20">
        <v>0.7</v>
      </c>
      <c r="H14" s="20">
        <v>0.8</v>
      </c>
      <c r="I14" s="20">
        <v>0.9</v>
      </c>
    </row>
    <row r="15" spans="1:9">
      <c r="A15" t="s">
        <v>24</v>
      </c>
      <c r="B15" s="5">
        <v>19260</v>
      </c>
      <c r="C15" s="5"/>
      <c r="D15" s="5">
        <v>5800</v>
      </c>
      <c r="E15" s="31">
        <v>3000</v>
      </c>
      <c r="G15" s="8">
        <f>B15*0.3</f>
        <v>5778</v>
      </c>
      <c r="H15" s="8">
        <f>B15*0.2</f>
        <v>3852</v>
      </c>
      <c r="I15" s="8">
        <f>B15*0.1</f>
        <v>1926</v>
      </c>
    </row>
    <row r="16" spans="1:9">
      <c r="A16" t="s">
        <v>25</v>
      </c>
      <c r="B16" s="5">
        <v>22910</v>
      </c>
      <c r="C16" s="5">
        <f>B16*0.5</f>
        <v>11455</v>
      </c>
      <c r="D16" s="5">
        <v>6800</v>
      </c>
      <c r="E16" s="31">
        <v>4000</v>
      </c>
      <c r="G16" s="8">
        <f t="shared" ref="G16:G18" si="0">B16*0.3</f>
        <v>6873</v>
      </c>
      <c r="H16" s="8">
        <f t="shared" ref="H16:H18" si="1">B16*0.2</f>
        <v>4582</v>
      </c>
      <c r="I16" s="8">
        <f t="shared" ref="I16:I18" si="2">B16*0.1</f>
        <v>2291</v>
      </c>
    </row>
    <row r="17" spans="1:9">
      <c r="A17" t="s">
        <v>26</v>
      </c>
      <c r="B17" s="5">
        <v>27205</v>
      </c>
      <c r="C17" s="5"/>
      <c r="D17" s="5">
        <v>8150</v>
      </c>
      <c r="E17" s="31">
        <v>5000</v>
      </c>
      <c r="G17" s="8">
        <f t="shared" si="0"/>
        <v>8161.5</v>
      </c>
      <c r="H17" s="8">
        <f t="shared" si="1"/>
        <v>5441</v>
      </c>
      <c r="I17" s="8">
        <f t="shared" si="2"/>
        <v>2720.5</v>
      </c>
    </row>
    <row r="18" spans="1:9">
      <c r="A18" t="s">
        <v>27</v>
      </c>
      <c r="B18" s="5">
        <v>30760</v>
      </c>
      <c r="C18" s="5"/>
      <c r="D18" s="5">
        <v>9200</v>
      </c>
      <c r="E18" s="31">
        <v>6000</v>
      </c>
      <c r="G18" s="8">
        <f t="shared" si="0"/>
        <v>9228</v>
      </c>
      <c r="H18" s="8">
        <f t="shared" si="1"/>
        <v>6152</v>
      </c>
      <c r="I18" s="8">
        <f t="shared" si="2"/>
        <v>3076</v>
      </c>
    </row>
    <row r="19" spans="1:9">
      <c r="B19" s="5"/>
      <c r="C19" s="5"/>
      <c r="D19" s="5"/>
      <c r="E19" s="29"/>
    </row>
    <row r="20" spans="1:9">
      <c r="A20" s="7" t="s">
        <v>160</v>
      </c>
      <c r="B20" s="5"/>
      <c r="C20" s="12" t="s">
        <v>226</v>
      </c>
      <c r="D20" s="12" t="s">
        <v>151</v>
      </c>
      <c r="E20" s="30" t="s">
        <v>85</v>
      </c>
      <c r="G20" s="20">
        <v>0.7</v>
      </c>
      <c r="H20" s="20"/>
      <c r="I20" s="20">
        <v>0.9</v>
      </c>
    </row>
    <row r="21" spans="1:9">
      <c r="B21" s="5"/>
      <c r="C21" s="5"/>
      <c r="D21" s="5"/>
      <c r="E21" s="29"/>
    </row>
    <row r="22" spans="1:9">
      <c r="A22" t="s">
        <v>32</v>
      </c>
      <c r="B22" s="5">
        <v>12499</v>
      </c>
      <c r="C22" s="5">
        <v>0</v>
      </c>
      <c r="D22" s="5">
        <v>3750</v>
      </c>
      <c r="E22" s="31">
        <v>2500</v>
      </c>
      <c r="G22" s="8">
        <f>B22*0.3</f>
        <v>3749.7</v>
      </c>
      <c r="H22" s="8">
        <f>B22*0.2</f>
        <v>2499.8000000000002</v>
      </c>
      <c r="I22" s="8">
        <f>B22*0.1</f>
        <v>1249.9000000000001</v>
      </c>
    </row>
    <row r="23" spans="1:9">
      <c r="A23" t="s">
        <v>33</v>
      </c>
      <c r="B23" s="5">
        <v>13499</v>
      </c>
      <c r="C23" s="5">
        <v>0</v>
      </c>
      <c r="D23" s="5">
        <v>4000</v>
      </c>
      <c r="E23" s="31">
        <v>3000</v>
      </c>
      <c r="G23" s="8">
        <f t="shared" ref="G23" si="3">B23*0.3</f>
        <v>4049.7</v>
      </c>
      <c r="H23" s="8">
        <f>B23*0.2</f>
        <v>2699.8</v>
      </c>
      <c r="I23" s="8">
        <f>B23*0.1</f>
        <v>1349.9</v>
      </c>
    </row>
    <row r="24" spans="1:9">
      <c r="E24" s="29"/>
    </row>
    <row r="25" spans="1:9">
      <c r="A25" s="7" t="s">
        <v>159</v>
      </c>
      <c r="B25" s="5"/>
      <c r="C25" s="12" t="s">
        <v>205</v>
      </c>
      <c r="D25" s="12" t="s">
        <v>7</v>
      </c>
      <c r="E25" s="30" t="s">
        <v>151</v>
      </c>
      <c r="G25" s="20">
        <v>0.5</v>
      </c>
      <c r="H25" s="20">
        <v>0.6</v>
      </c>
      <c r="I25" s="20">
        <v>0.7</v>
      </c>
    </row>
    <row r="26" spans="1:9">
      <c r="A26" s="7"/>
      <c r="B26" s="5"/>
      <c r="C26" s="12"/>
      <c r="D26" s="12"/>
      <c r="E26" s="29"/>
    </row>
    <row r="27" spans="1:9">
      <c r="A27" t="s">
        <v>31</v>
      </c>
      <c r="B27" s="5">
        <v>10495</v>
      </c>
      <c r="C27" s="5">
        <f>B27*0.78</f>
        <v>8186.1</v>
      </c>
      <c r="D27" s="5">
        <v>5200</v>
      </c>
      <c r="E27" s="31">
        <v>3150</v>
      </c>
      <c r="G27" s="8">
        <f>B27*0.5</f>
        <v>5247.5</v>
      </c>
      <c r="H27" s="8">
        <f>B27*0.4</f>
        <v>4198</v>
      </c>
      <c r="I27" s="8">
        <f>B27*0.3</f>
        <v>3148.5</v>
      </c>
    </row>
    <row r="28" spans="1:9">
      <c r="A28" t="s">
        <v>153</v>
      </c>
      <c r="B28" s="5">
        <v>14395</v>
      </c>
      <c r="C28" s="5">
        <f t="shared" ref="C28:C30" si="4">B28*0.78</f>
        <v>11228.1</v>
      </c>
      <c r="D28" s="5">
        <v>7200</v>
      </c>
      <c r="E28" s="31">
        <v>4300</v>
      </c>
      <c r="G28" s="8">
        <f t="shared" ref="G28:G30" si="5">B28*0.5</f>
        <v>7197.5</v>
      </c>
      <c r="H28" s="8">
        <f t="shared" ref="H28:H30" si="6">B28*0.4</f>
        <v>5758</v>
      </c>
      <c r="I28" s="8">
        <f t="shared" ref="I28:I30" si="7">B28*0.3</f>
        <v>4318.5</v>
      </c>
    </row>
    <row r="29" spans="1:9">
      <c r="A29" t="s">
        <v>154</v>
      </c>
      <c r="B29" s="5">
        <v>15795</v>
      </c>
      <c r="C29" s="5">
        <f t="shared" si="4"/>
        <v>12320.1</v>
      </c>
      <c r="D29" s="5">
        <v>7900</v>
      </c>
      <c r="E29" s="31">
        <v>4700</v>
      </c>
      <c r="G29" s="8">
        <f t="shared" si="5"/>
        <v>7897.5</v>
      </c>
      <c r="H29" s="8">
        <f t="shared" si="6"/>
        <v>6318</v>
      </c>
      <c r="I29" s="8">
        <f t="shared" si="7"/>
        <v>4738.5</v>
      </c>
    </row>
    <row r="30" spans="1:9">
      <c r="A30" t="s">
        <v>195</v>
      </c>
      <c r="B30" s="5">
        <v>19995</v>
      </c>
      <c r="C30" s="5">
        <f t="shared" si="4"/>
        <v>15596.1</v>
      </c>
      <c r="D30" s="5">
        <v>10000</v>
      </c>
      <c r="E30" s="31">
        <v>6000</v>
      </c>
      <c r="G30" s="8">
        <f t="shared" si="5"/>
        <v>9997.5</v>
      </c>
      <c r="H30" s="8">
        <f t="shared" si="6"/>
        <v>7998</v>
      </c>
      <c r="I30" s="8">
        <f t="shared" si="7"/>
        <v>5998.5</v>
      </c>
    </row>
    <row r="31" spans="1:9">
      <c r="B31" s="5"/>
      <c r="C31" s="5"/>
      <c r="D31" s="5"/>
      <c r="E31" s="29"/>
    </row>
    <row r="32" spans="1:9">
      <c r="A32" s="7" t="s">
        <v>197</v>
      </c>
      <c r="B32" s="5"/>
      <c r="C32" s="12" t="s">
        <v>228</v>
      </c>
      <c r="D32" s="12" t="s">
        <v>151</v>
      </c>
      <c r="E32" s="30" t="s">
        <v>85</v>
      </c>
    </row>
    <row r="33" spans="1:9">
      <c r="B33" s="5"/>
      <c r="C33" s="5"/>
      <c r="D33" s="5"/>
      <c r="E33" s="29"/>
      <c r="G33" s="20">
        <v>0.9</v>
      </c>
      <c r="H33" s="20">
        <v>0.8</v>
      </c>
      <c r="I33" s="20">
        <v>0.7</v>
      </c>
    </row>
    <row r="34" spans="1:9">
      <c r="A34" t="s">
        <v>34</v>
      </c>
      <c r="B34" s="5">
        <v>16925</v>
      </c>
      <c r="C34" s="5">
        <f>B34*0.5</f>
        <v>8462.5</v>
      </c>
      <c r="D34" s="8">
        <v>5000</v>
      </c>
      <c r="E34" s="32">
        <v>2500</v>
      </c>
      <c r="G34" s="8">
        <f>B34*0.1</f>
        <v>1692.5</v>
      </c>
      <c r="H34" s="8">
        <f>B34*0.2</f>
        <v>3385</v>
      </c>
      <c r="I34" s="8">
        <f>B34*0.3</f>
        <v>5077.5</v>
      </c>
    </row>
    <row r="35" spans="1:9">
      <c r="A35" t="s">
        <v>35</v>
      </c>
      <c r="B35" s="5">
        <v>19505</v>
      </c>
      <c r="C35" s="5">
        <v>0</v>
      </c>
      <c r="D35" s="8">
        <v>5800</v>
      </c>
      <c r="E35" s="32">
        <v>3000</v>
      </c>
      <c r="G35" s="8">
        <f t="shared" ref="G35:G44" si="8">B35*0.1</f>
        <v>1950.5</v>
      </c>
      <c r="H35" s="8">
        <f t="shared" ref="H35:H44" si="9">B35*0.2</f>
        <v>3901</v>
      </c>
      <c r="I35" s="8">
        <f t="shared" ref="I35:I44" si="10">B35*0.3</f>
        <v>5851.5</v>
      </c>
    </row>
    <row r="36" spans="1:9">
      <c r="A36" t="s">
        <v>36</v>
      </c>
      <c r="B36" s="5">
        <v>23025</v>
      </c>
      <c r="C36" s="5">
        <v>0</v>
      </c>
      <c r="D36" s="8">
        <v>6900</v>
      </c>
      <c r="E36" s="32">
        <v>3500</v>
      </c>
      <c r="G36" s="8">
        <f t="shared" si="8"/>
        <v>2302.5</v>
      </c>
      <c r="H36" s="8">
        <f t="shared" si="9"/>
        <v>4605</v>
      </c>
      <c r="I36" s="8">
        <f t="shared" si="10"/>
        <v>6907.5</v>
      </c>
    </row>
    <row r="37" spans="1:9">
      <c r="A37" t="s">
        <v>37</v>
      </c>
      <c r="B37" s="5">
        <v>28565</v>
      </c>
      <c r="C37" s="5">
        <v>0</v>
      </c>
      <c r="D37" s="8">
        <v>8600</v>
      </c>
      <c r="E37" s="32">
        <v>4000</v>
      </c>
      <c r="G37" s="8">
        <f t="shared" si="8"/>
        <v>2856.5</v>
      </c>
      <c r="H37" s="8">
        <f t="shared" si="9"/>
        <v>5713</v>
      </c>
      <c r="I37" s="8">
        <f t="shared" si="10"/>
        <v>8569.5</v>
      </c>
    </row>
    <row r="38" spans="1:9">
      <c r="A38" t="s">
        <v>38</v>
      </c>
      <c r="B38" s="5">
        <v>32605</v>
      </c>
      <c r="C38" s="5">
        <v>0</v>
      </c>
      <c r="D38" s="8">
        <v>9800</v>
      </c>
      <c r="E38" s="32">
        <v>4500</v>
      </c>
      <c r="G38" s="8">
        <f t="shared" si="8"/>
        <v>3260.5</v>
      </c>
      <c r="H38" s="8">
        <f t="shared" si="9"/>
        <v>6521</v>
      </c>
      <c r="I38" s="8">
        <f t="shared" si="10"/>
        <v>9781.5</v>
      </c>
    </row>
    <row r="39" spans="1:9">
      <c r="A39" t="s">
        <v>39</v>
      </c>
      <c r="B39" s="5">
        <v>10935</v>
      </c>
      <c r="C39" s="5">
        <v>0</v>
      </c>
      <c r="D39" s="8">
        <v>3300</v>
      </c>
      <c r="E39" s="32">
        <v>2000</v>
      </c>
      <c r="G39" s="8">
        <f t="shared" si="8"/>
        <v>1093.5</v>
      </c>
      <c r="H39" s="8">
        <f t="shared" si="9"/>
        <v>2187</v>
      </c>
      <c r="I39" s="8">
        <f t="shared" si="10"/>
        <v>3280.5</v>
      </c>
    </row>
    <row r="40" spans="1:9">
      <c r="A40" t="s">
        <v>40</v>
      </c>
      <c r="B40" s="5">
        <v>15505</v>
      </c>
      <c r="C40" s="5">
        <f t="shared" ref="C40:C41" si="11">B40*0.5</f>
        <v>7752.5</v>
      </c>
      <c r="D40" s="8">
        <v>4600</v>
      </c>
      <c r="E40" s="32">
        <v>2500</v>
      </c>
      <c r="G40" s="8">
        <f t="shared" si="8"/>
        <v>1550.5</v>
      </c>
      <c r="H40" s="8">
        <f t="shared" si="9"/>
        <v>3101</v>
      </c>
      <c r="I40" s="8">
        <f t="shared" si="10"/>
        <v>4651.5</v>
      </c>
    </row>
    <row r="41" spans="1:9">
      <c r="A41" t="s">
        <v>41</v>
      </c>
      <c r="B41" s="5">
        <v>18125</v>
      </c>
      <c r="C41" s="5">
        <f t="shared" si="11"/>
        <v>9062.5</v>
      </c>
      <c r="D41" s="8">
        <v>5400</v>
      </c>
      <c r="E41" s="32">
        <v>3000</v>
      </c>
      <c r="G41" s="8">
        <f t="shared" si="8"/>
        <v>1812.5</v>
      </c>
      <c r="H41" s="8">
        <f t="shared" si="9"/>
        <v>3625</v>
      </c>
      <c r="I41" s="8">
        <f t="shared" si="10"/>
        <v>5437.5</v>
      </c>
    </row>
    <row r="42" spans="1:9">
      <c r="A42" t="s">
        <v>42</v>
      </c>
      <c r="B42" s="5">
        <v>20995</v>
      </c>
      <c r="C42" s="5">
        <v>0</v>
      </c>
      <c r="D42" s="8">
        <v>6300</v>
      </c>
      <c r="E42" s="32">
        <v>3500</v>
      </c>
      <c r="G42" s="8">
        <f t="shared" si="8"/>
        <v>2099.5</v>
      </c>
      <c r="H42" s="8">
        <f t="shared" si="9"/>
        <v>4199</v>
      </c>
      <c r="I42" s="8">
        <f t="shared" si="10"/>
        <v>6298.5</v>
      </c>
    </row>
    <row r="43" spans="1:9">
      <c r="A43" t="s">
        <v>43</v>
      </c>
      <c r="B43" s="5">
        <v>27465</v>
      </c>
      <c r="C43" s="5">
        <v>0</v>
      </c>
      <c r="D43" s="8">
        <v>8200</v>
      </c>
      <c r="E43" s="32">
        <v>4000</v>
      </c>
      <c r="G43" s="8">
        <f t="shared" si="8"/>
        <v>2746.5</v>
      </c>
      <c r="H43" s="8">
        <f t="shared" si="9"/>
        <v>5493</v>
      </c>
      <c r="I43" s="8">
        <f t="shared" si="10"/>
        <v>8239.5</v>
      </c>
    </row>
    <row r="44" spans="1:9">
      <c r="A44" t="s">
        <v>44</v>
      </c>
      <c r="B44" s="5">
        <v>31265</v>
      </c>
      <c r="C44" s="5">
        <v>0</v>
      </c>
      <c r="D44" s="8">
        <v>9400</v>
      </c>
      <c r="E44" s="32">
        <v>4500</v>
      </c>
      <c r="G44" s="8">
        <f t="shared" si="8"/>
        <v>3126.5</v>
      </c>
      <c r="H44" s="8">
        <f t="shared" si="9"/>
        <v>6253</v>
      </c>
      <c r="I44" s="8">
        <f t="shared" si="10"/>
        <v>9379.5</v>
      </c>
    </row>
    <row r="45" spans="1:9">
      <c r="B45" s="5"/>
      <c r="C45" s="5"/>
      <c r="D45" s="5"/>
      <c r="E45" s="29"/>
    </row>
    <row r="46" spans="1:9">
      <c r="A46" s="7" t="s">
        <v>167</v>
      </c>
      <c r="B46" s="5"/>
      <c r="C46" s="12" t="s">
        <v>7</v>
      </c>
      <c r="D46" s="12" t="s">
        <v>233</v>
      </c>
      <c r="E46" s="30" t="s">
        <v>85</v>
      </c>
    </row>
    <row r="47" spans="1:9">
      <c r="B47" s="5"/>
      <c r="C47" s="5"/>
      <c r="D47" s="5"/>
      <c r="E47" s="29"/>
      <c r="G47" s="20">
        <v>0.7</v>
      </c>
      <c r="H47" s="20">
        <v>0.8</v>
      </c>
      <c r="I47" s="20">
        <v>0.9</v>
      </c>
    </row>
    <row r="48" spans="1:9">
      <c r="A48" t="s">
        <v>46</v>
      </c>
      <c r="B48" s="5">
        <v>27995</v>
      </c>
      <c r="C48" s="5">
        <v>0</v>
      </c>
      <c r="D48" s="5">
        <v>8400</v>
      </c>
      <c r="E48" s="31">
        <v>5000</v>
      </c>
      <c r="G48" s="8">
        <f>B48*0.3</f>
        <v>8398.5</v>
      </c>
      <c r="H48" s="8">
        <f>B48*0.2</f>
        <v>5599</v>
      </c>
      <c r="I48" s="8">
        <f>B48*0.1</f>
        <v>2799.5</v>
      </c>
    </row>
    <row r="49" spans="1:9">
      <c r="A49" t="s">
        <v>47</v>
      </c>
      <c r="B49" s="5">
        <v>29295</v>
      </c>
      <c r="C49" s="5">
        <v>0</v>
      </c>
      <c r="D49" s="5">
        <v>8800</v>
      </c>
      <c r="E49" s="31">
        <v>6000</v>
      </c>
      <c r="G49" s="8">
        <f t="shared" ref="G49:G51" si="12">B49*0.3</f>
        <v>8788.5</v>
      </c>
      <c r="H49" s="8">
        <f t="shared" ref="H49:H51" si="13">B49*0.2</f>
        <v>5859</v>
      </c>
      <c r="I49" s="8">
        <f t="shared" ref="I49:I51" si="14">B49*0.1</f>
        <v>2929.5</v>
      </c>
    </row>
    <row r="50" spans="1:9">
      <c r="A50" t="s">
        <v>48</v>
      </c>
      <c r="B50" s="5">
        <v>40030</v>
      </c>
      <c r="C50" s="5">
        <v>0</v>
      </c>
      <c r="D50" s="5">
        <v>12000</v>
      </c>
      <c r="E50" s="31">
        <v>7000</v>
      </c>
      <c r="G50" s="8">
        <f t="shared" si="12"/>
        <v>12009</v>
      </c>
      <c r="H50" s="8">
        <f t="shared" si="13"/>
        <v>8006</v>
      </c>
      <c r="I50" s="8">
        <f t="shared" si="14"/>
        <v>4003</v>
      </c>
    </row>
    <row r="51" spans="1:9">
      <c r="A51" t="s">
        <v>49</v>
      </c>
      <c r="B51" s="5">
        <v>44420</v>
      </c>
      <c r="C51" s="5">
        <v>0</v>
      </c>
      <c r="D51" s="5">
        <v>13300</v>
      </c>
      <c r="E51" s="31">
        <v>8000</v>
      </c>
      <c r="G51" s="8">
        <f t="shared" si="12"/>
        <v>13326</v>
      </c>
      <c r="H51" s="8">
        <f t="shared" si="13"/>
        <v>8884</v>
      </c>
      <c r="I51" s="8">
        <f t="shared" si="14"/>
        <v>4442</v>
      </c>
    </row>
    <row r="52" spans="1:9">
      <c r="B52" s="5"/>
      <c r="C52" s="5"/>
      <c r="D52" s="5"/>
      <c r="E52" s="29"/>
    </row>
    <row r="53" spans="1:9">
      <c r="B53" s="5"/>
      <c r="C53" s="5"/>
      <c r="D53" s="5"/>
      <c r="E53" s="29"/>
    </row>
    <row r="54" spans="1:9">
      <c r="A54" s="7" t="s">
        <v>168</v>
      </c>
      <c r="B54" s="5"/>
      <c r="C54" s="12" t="s">
        <v>225</v>
      </c>
      <c r="D54" s="12" t="s">
        <v>7</v>
      </c>
      <c r="E54" s="30" t="s">
        <v>85</v>
      </c>
    </row>
    <row r="55" spans="1:9">
      <c r="B55" s="5"/>
      <c r="C55" s="5"/>
      <c r="D55" s="5"/>
      <c r="E55" s="29"/>
      <c r="G55" s="20">
        <v>0.5</v>
      </c>
      <c r="H55" s="20">
        <v>0.6</v>
      </c>
      <c r="I55" s="20">
        <v>0.7</v>
      </c>
    </row>
    <row r="56" spans="1:9">
      <c r="A56" t="s">
        <v>162</v>
      </c>
      <c r="B56" s="5">
        <v>25495</v>
      </c>
      <c r="C56" s="5">
        <f>B56*0.78</f>
        <v>19886.100000000002</v>
      </c>
      <c r="D56" s="5">
        <v>12700</v>
      </c>
      <c r="E56" s="31">
        <v>9000</v>
      </c>
      <c r="G56" s="8">
        <f>B56*0.5</f>
        <v>12747.5</v>
      </c>
      <c r="H56" s="8">
        <f>B56*0.4</f>
        <v>10198</v>
      </c>
      <c r="I56" s="8">
        <f>B56*0.3</f>
        <v>7648.5</v>
      </c>
    </row>
    <row r="57" spans="1:9">
      <c r="A57" t="s">
        <v>163</v>
      </c>
      <c r="B57" s="5">
        <v>28195</v>
      </c>
      <c r="C57" s="5">
        <f>B57*0.78</f>
        <v>21992.100000000002</v>
      </c>
      <c r="D57" s="5">
        <v>14000</v>
      </c>
      <c r="E57" s="31">
        <v>10000</v>
      </c>
      <c r="G57" s="8">
        <f t="shared" ref="G57:G60" si="15">B57*0.5</f>
        <v>14097.5</v>
      </c>
      <c r="H57" s="8">
        <f t="shared" ref="H57:H60" si="16">B57*0.4</f>
        <v>11278</v>
      </c>
      <c r="I57" s="8">
        <f t="shared" ref="I57:I60" si="17">B57*0.3</f>
        <v>8458.5</v>
      </c>
    </row>
    <row r="58" spans="1:9">
      <c r="A58" t="s">
        <v>164</v>
      </c>
      <c r="B58" s="5">
        <v>32295</v>
      </c>
      <c r="C58" s="5">
        <f t="shared" ref="C58:C60" si="18">B58*0.78</f>
        <v>25190.100000000002</v>
      </c>
      <c r="D58" s="5">
        <v>16100</v>
      </c>
      <c r="E58" s="31">
        <v>11000</v>
      </c>
      <c r="G58" s="8">
        <f t="shared" si="15"/>
        <v>16147.5</v>
      </c>
      <c r="H58" s="8">
        <f t="shared" si="16"/>
        <v>12918</v>
      </c>
      <c r="I58" s="8">
        <f t="shared" si="17"/>
        <v>9688.5</v>
      </c>
    </row>
    <row r="59" spans="1:9">
      <c r="A59" t="s">
        <v>165</v>
      </c>
      <c r="B59" s="5">
        <v>42695</v>
      </c>
      <c r="C59" s="5">
        <f t="shared" si="18"/>
        <v>33302.1</v>
      </c>
      <c r="D59" s="5">
        <v>21300</v>
      </c>
      <c r="E59" s="31">
        <v>12800</v>
      </c>
      <c r="G59" s="8">
        <f t="shared" si="15"/>
        <v>21347.5</v>
      </c>
      <c r="H59" s="8">
        <f t="shared" si="16"/>
        <v>17078</v>
      </c>
      <c r="I59" s="8">
        <f t="shared" si="17"/>
        <v>12808.5</v>
      </c>
    </row>
    <row r="60" spans="1:9">
      <c r="A60" t="s">
        <v>166</v>
      </c>
      <c r="B60" s="5">
        <v>47695</v>
      </c>
      <c r="C60" s="5">
        <f t="shared" si="18"/>
        <v>37202.1</v>
      </c>
      <c r="D60" s="5">
        <v>23850</v>
      </c>
      <c r="E60" s="31">
        <v>14300</v>
      </c>
      <c r="G60" s="8">
        <f t="shared" si="15"/>
        <v>23847.5</v>
      </c>
      <c r="H60" s="8">
        <f t="shared" si="16"/>
        <v>19078</v>
      </c>
      <c r="I60" s="8">
        <f t="shared" si="17"/>
        <v>14308.5</v>
      </c>
    </row>
    <row r="61" spans="1:9">
      <c r="B61" s="5"/>
      <c r="C61" s="5"/>
      <c r="D61" s="5"/>
      <c r="E61" s="31"/>
      <c r="G61" s="8"/>
      <c r="H61" s="8"/>
      <c r="I61" s="8"/>
    </row>
    <row r="63" spans="1:9">
      <c r="A63" s="7" t="s">
        <v>236</v>
      </c>
    </row>
    <row r="66" spans="1:3">
      <c r="A66" t="s">
        <v>129</v>
      </c>
    </row>
    <row r="69" spans="1:3">
      <c r="A69" s="7" t="s">
        <v>130</v>
      </c>
      <c r="B69" s="7"/>
      <c r="C69" s="7"/>
    </row>
    <row r="70" spans="1:3">
      <c r="A70" s="7"/>
      <c r="B70" s="7"/>
      <c r="C70" s="7"/>
    </row>
    <row r="71" spans="1:3">
      <c r="A71" s="7"/>
      <c r="B71" s="7"/>
      <c r="C71" s="7"/>
    </row>
    <row r="72" spans="1:3">
      <c r="A72" s="7" t="s">
        <v>132</v>
      </c>
      <c r="B72" s="7"/>
      <c r="C72" s="7"/>
    </row>
    <row r="73" spans="1:3">
      <c r="A73" s="7" t="s">
        <v>212</v>
      </c>
      <c r="B73" s="7"/>
      <c r="C73" s="7"/>
    </row>
    <row r="76" spans="1:3">
      <c r="A76" s="7" t="s">
        <v>209</v>
      </c>
      <c r="C76" s="7" t="s">
        <v>131</v>
      </c>
    </row>
    <row r="77" spans="1:3">
      <c r="A77" s="7"/>
      <c r="C77" s="7"/>
    </row>
    <row r="78" spans="1:3">
      <c r="A78" s="7"/>
      <c r="C78" s="7"/>
    </row>
    <row r="79" spans="1:3">
      <c r="A79" s="7" t="s">
        <v>210</v>
      </c>
      <c r="C79" s="7" t="s">
        <v>133</v>
      </c>
    </row>
    <row r="80" spans="1:3">
      <c r="A80" s="7" t="s">
        <v>211</v>
      </c>
      <c r="C80" s="7" t="s">
        <v>135</v>
      </c>
    </row>
  </sheetData>
  <pageMargins left="0.38" right="0.41" top="0.75" bottom="0.54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Class B and C</vt:lpstr>
      <vt:lpstr>Sheet3</vt:lpstr>
      <vt:lpstr>'Class B and C'!Print_Area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2024-08-14T08:01:07Z</dcterms:modified>
</cp:coreProperties>
</file>