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480" windowHeight="9465" tabRatio="732" firstSheet="1" activeTab="6"/>
  </bookViews>
  <sheets>
    <sheet name="DEPRECIATION SUMMARY" sheetId="2" r:id="rId1"/>
    <sheet name="FURNITURES AND FIXTURES" sheetId="1" r:id="rId2"/>
    <sheet name="OFFICE EQUIPMENT" sheetId="3" r:id="rId3"/>
    <sheet name="TOOLS AND EQUIPMENT" sheetId="4" r:id="rId4"/>
    <sheet name="LEASEHOLD IMPROVEMENT" sheetId="5" r:id="rId5"/>
    <sheet name="OFFICE SUPPLIES" sheetId="6" r:id="rId6"/>
    <sheet name="DEPRECIATION" sheetId="7" r:id="rId7"/>
  </sheets>
  <calcPr calcId="124519"/>
</workbook>
</file>

<file path=xl/calcChain.xml><?xml version="1.0" encoding="utf-8"?>
<calcChain xmlns="http://schemas.openxmlformats.org/spreadsheetml/2006/main">
  <c r="K13" i="7"/>
  <c r="U16" i="5"/>
  <c r="U13"/>
  <c r="U12"/>
  <c r="U11"/>
  <c r="U10"/>
  <c r="U9"/>
  <c r="T16"/>
  <c r="T9"/>
  <c r="T10"/>
  <c r="T11"/>
  <c r="T12"/>
  <c r="T13"/>
  <c r="N16"/>
  <c r="O16"/>
  <c r="P16"/>
  <c r="Q16"/>
  <c r="R16"/>
  <c r="S16"/>
  <c r="F16"/>
  <c r="D16"/>
  <c r="F13"/>
  <c r="F12"/>
  <c r="F11"/>
  <c r="F10"/>
  <c r="F9"/>
  <c r="U12" i="4"/>
  <c r="U9"/>
  <c r="U8"/>
  <c r="D12"/>
  <c r="F12"/>
  <c r="N12"/>
  <c r="O12"/>
  <c r="P12"/>
  <c r="Q12"/>
  <c r="T12" s="1"/>
  <c r="R12"/>
  <c r="S12"/>
  <c r="T8"/>
  <c r="T9"/>
  <c r="F9"/>
  <c r="F8"/>
  <c r="U19" i="3"/>
  <c r="T19"/>
  <c r="U15"/>
  <c r="U14"/>
  <c r="U13"/>
  <c r="U12"/>
  <c r="U11"/>
  <c r="T11"/>
  <c r="T12"/>
  <c r="T13"/>
  <c r="T14"/>
  <c r="T15"/>
  <c r="T10"/>
  <c r="T9"/>
  <c r="N19"/>
  <c r="O19"/>
  <c r="P19"/>
  <c r="Q19"/>
  <c r="R19"/>
  <c r="S19"/>
  <c r="D19"/>
  <c r="F19"/>
  <c r="F15"/>
  <c r="F14"/>
  <c r="F13"/>
  <c r="F12"/>
  <c r="F11"/>
  <c r="F9"/>
  <c r="U27" i="1"/>
  <c r="T27"/>
  <c r="N27"/>
  <c r="U24"/>
  <c r="U23"/>
  <c r="U22"/>
  <c r="U21"/>
  <c r="U20"/>
  <c r="U19"/>
  <c r="U18"/>
  <c r="U17"/>
  <c r="U16"/>
  <c r="U15"/>
  <c r="U14"/>
  <c r="U13"/>
  <c r="U12"/>
  <c r="T24"/>
  <c r="T23"/>
  <c r="T22"/>
  <c r="T21"/>
  <c r="T20"/>
  <c r="T19"/>
  <c r="T18"/>
  <c r="T17"/>
  <c r="O27"/>
  <c r="P27"/>
  <c r="Q27"/>
  <c r="R27"/>
  <c r="S27"/>
  <c r="D27"/>
  <c r="F27"/>
  <c r="F24"/>
  <c r="F23"/>
  <c r="F22"/>
  <c r="F21"/>
  <c r="F20"/>
  <c r="F19"/>
  <c r="F18"/>
  <c r="F17"/>
  <c r="F16"/>
  <c r="F15"/>
  <c r="F14"/>
  <c r="F13"/>
  <c r="F12"/>
  <c r="T16" l="1"/>
  <c r="T15"/>
  <c r="T14"/>
  <c r="T13"/>
  <c r="T12"/>
  <c r="U9" i="3" l="1"/>
  <c r="M19"/>
  <c r="L19"/>
  <c r="K19"/>
  <c r="J19"/>
  <c r="I19"/>
  <c r="H19"/>
  <c r="F10"/>
  <c r="U10" l="1"/>
</calcChain>
</file>

<file path=xl/comments1.xml><?xml version="1.0" encoding="utf-8"?>
<comments xmlns="http://schemas.openxmlformats.org/spreadsheetml/2006/main">
  <authors>
    <author>ADMIN</author>
  </authors>
  <commentList>
    <comment ref="A12" authorId="0">
      <text>
        <r>
          <rPr>
            <b/>
            <sz val="9"/>
            <color indexed="81"/>
            <rFont val="Tahoma"/>
            <family val="2"/>
          </rPr>
          <t>w/arm chair
PO#0004
ITEM CODE:CH 803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QTY:12
DIAMOND OFFICE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 xml:space="preserve">
PO#0004
ITEMCODE: BEL
QTY:4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small X-base w/60x60 Top
PO#0004
QTY:1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5 pcs 140Hx140W cm
18 pcs 140Hx70W cm
PO#
SANFA MFG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1 pc PT 145 x 70
10 pcs PT 145 x 70
11 pcs L100(mobile pedestal)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PO#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cielo bracamonte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22" authorId="0">
      <text/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1pc 3 lines x 8 ext capcity expendable to 8 lines x 24 extension
7 pcs telephone(KX-TS500)
1 pc telephone (KX-T7730)
INFINITE SYS TECH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 xml:space="preserve">win 7 OS 32 bit Acer Veriton  X48 OG Dual Core
PO#0001
QTY:5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B8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 xml:space="preserve">PRF#
PO#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>
      <text>
        <r>
          <rPr>
            <sz val="9"/>
            <color indexed="81"/>
            <rFont val="Tahoma"/>
            <family val="2"/>
          </rPr>
          <t xml:space="preserve"> 
</t>
        </r>
      </text>
    </comment>
    <comment ref="B11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<sst xmlns="http://schemas.openxmlformats.org/spreadsheetml/2006/main" count="303" uniqueCount="107">
  <si>
    <t>LAVIEW SECURITY PHILIPPINES INC</t>
  </si>
  <si>
    <t>2012 LAPSING SCHEDULE</t>
  </si>
  <si>
    <t>Doc. Ref</t>
  </si>
  <si>
    <t>Cost</t>
  </si>
  <si>
    <t>JAN</t>
  </si>
  <si>
    <t>FEB</t>
  </si>
  <si>
    <t>MAR</t>
  </si>
  <si>
    <t>APR</t>
  </si>
  <si>
    <t>MAY</t>
  </si>
  <si>
    <t>JUL</t>
  </si>
  <si>
    <t>JUN</t>
  </si>
  <si>
    <t>AUG</t>
  </si>
  <si>
    <t>SEP</t>
  </si>
  <si>
    <t>OCT</t>
  </si>
  <si>
    <t xml:space="preserve">NOV </t>
  </si>
  <si>
    <t>DEC</t>
  </si>
  <si>
    <t>Total</t>
  </si>
  <si>
    <t>Acquisition</t>
  </si>
  <si>
    <t>Date</t>
  </si>
  <si>
    <t>Description/</t>
  </si>
  <si>
    <t>Purpose</t>
  </si>
  <si>
    <t>Beg</t>
  </si>
  <si>
    <t>NBV</t>
  </si>
  <si>
    <t>End</t>
  </si>
  <si>
    <t xml:space="preserve">Useful </t>
  </si>
  <si>
    <t>Life</t>
  </si>
  <si>
    <t xml:space="preserve">Clerical chair </t>
  </si>
  <si>
    <t>36mos</t>
  </si>
  <si>
    <t>Red chair</t>
  </si>
  <si>
    <t>Cast iron(table)</t>
  </si>
  <si>
    <t>Acer18.5 LCD monitor</t>
  </si>
  <si>
    <t>Depreciation</t>
  </si>
  <si>
    <t>Expense</t>
  </si>
  <si>
    <t>FURNITURES &amp; FIXTURES</t>
  </si>
  <si>
    <t>OFFICE EQUIPMENT</t>
  </si>
  <si>
    <t>SERVICE TOOLS &amp; EQUIPMENT</t>
  </si>
  <si>
    <t>TRANSPORTATION EQUIPMENT</t>
  </si>
  <si>
    <t>COMPUTER SOFTWARE</t>
  </si>
  <si>
    <t>DEPRECIATION EXPENSE</t>
  </si>
  <si>
    <t>July 31,2012</t>
  </si>
  <si>
    <t>TOTAL DEPRECIATION FOR THE MONTH</t>
  </si>
  <si>
    <t>September 31,2012</t>
  </si>
  <si>
    <t>August 30,2012</t>
  </si>
  <si>
    <t>October 30,2012</t>
  </si>
  <si>
    <t>November 31,2012</t>
  </si>
  <si>
    <t>December 31,2012</t>
  </si>
  <si>
    <t>Glasstop Fabric Partition</t>
  </si>
  <si>
    <t>Tabletop</t>
  </si>
  <si>
    <t>Telephone</t>
  </si>
  <si>
    <t>V#0014</t>
  </si>
  <si>
    <t>TOTAL</t>
  </si>
  <si>
    <t>Labor and materials</t>
  </si>
  <si>
    <t>Payment for 2 Tables</t>
  </si>
  <si>
    <t>CV#0020</t>
  </si>
  <si>
    <t>JUNE</t>
  </si>
  <si>
    <t>JULY</t>
  </si>
  <si>
    <t>CV#0024</t>
  </si>
  <si>
    <t>CV#0029</t>
  </si>
  <si>
    <t>Expenses for 2 tables</t>
  </si>
  <si>
    <t>Expenses for  2 tables</t>
  </si>
  <si>
    <t>CV#0030</t>
  </si>
  <si>
    <t>Payment for purchase of material for Laview showroom</t>
  </si>
  <si>
    <t>CV#0039</t>
  </si>
  <si>
    <t>Payment for display rack</t>
  </si>
  <si>
    <t>CV#0044</t>
  </si>
  <si>
    <t>CV#0045</t>
  </si>
  <si>
    <t>Payment for aircon</t>
  </si>
  <si>
    <t>CV#0042</t>
  </si>
  <si>
    <t>Payment for installation of aircon</t>
  </si>
  <si>
    <t>CV#0043</t>
  </si>
  <si>
    <t>Payment for Canon printer</t>
  </si>
  <si>
    <t>CV#0046</t>
  </si>
  <si>
    <t>Payment for Emergency light for Laview</t>
  </si>
  <si>
    <t>CV#0047</t>
  </si>
  <si>
    <t>Payment for Office Equpment of Laview</t>
  </si>
  <si>
    <t>CV#0051</t>
  </si>
  <si>
    <t>CV#0040</t>
  </si>
  <si>
    <t>TOOLS AND EQUIPMENT</t>
  </si>
  <si>
    <t>CV#0027</t>
  </si>
  <si>
    <t>Digital light lux meter</t>
  </si>
  <si>
    <t>CV#0050</t>
  </si>
  <si>
    <t>HDD for DVR</t>
  </si>
  <si>
    <t>LEASEHOLD  IMPROVEMENT</t>
  </si>
  <si>
    <t>Leasehold improvement(Sunlight trading)</t>
  </si>
  <si>
    <t>CV#0009</t>
  </si>
  <si>
    <t>Payment for renovation of Laview office</t>
  </si>
  <si>
    <t>CV#0026</t>
  </si>
  <si>
    <t>Expenses for purchase of Electric Materials</t>
  </si>
  <si>
    <t>CV#0041</t>
  </si>
  <si>
    <t>FURNITURE AND FIXTURE</t>
  </si>
  <si>
    <t>LAPSING SCHEDULE FOR 2012</t>
  </si>
  <si>
    <t>CV#0007</t>
  </si>
  <si>
    <t>CV#0008</t>
  </si>
  <si>
    <t>CV#0004</t>
  </si>
  <si>
    <t>36 mos</t>
  </si>
  <si>
    <t>FUNITURES AND FIXTURES</t>
  </si>
  <si>
    <t>LEASEHOLD IMPROVEMENT</t>
  </si>
  <si>
    <t xml:space="preserve">JANUARY 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</si>
  <si>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</si>
  <si>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</si>
  <si>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</si>
  <si>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</si>
  <si>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</si>
  <si>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</si>
  <si>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</si>
  <si>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</si>
  <si>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-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</si>
</sst>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mmmm\ d\,\ 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0" borderId="0" xfId="0" applyFont="1"/>
    <xf numFmtId="43" fontId="0" fillId="0" borderId="0" xfId="0" applyNumberFormat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0" fillId="0" borderId="0" xfId="0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43" fontId="0" fillId="0" borderId="0" xfId="1" applyFont="1" applyBorder="1"/>
    <xf numFmtId="43" fontId="0" fillId="0" borderId="0" xfId="0" applyNumberFormat="1" applyBorder="1"/>
    <xf numFmtId="14" fontId="0" fillId="0" borderId="0" xfId="0" applyNumberFormat="1" applyBorder="1"/>
    <xf numFmtId="0" fontId="7" fillId="0" borderId="0" xfId="0" applyFont="1" applyBorder="1"/>
    <xf numFmtId="43" fontId="7" fillId="0" borderId="0" xfId="0" applyNumberFormat="1" applyFont="1" applyBorder="1"/>
    <xf numFmtId="14" fontId="7" fillId="0" borderId="0" xfId="0" applyNumberFormat="1" applyFont="1" applyBorder="1"/>
    <xf numFmtId="0" fontId="7" fillId="0" borderId="0" xfId="0" applyFont="1" applyBorder="1" applyAlignment="1">
      <alignment horizontal="left"/>
    </xf>
    <xf numFmtId="43" fontId="7" fillId="0" borderId="0" xfId="1" applyFont="1" applyBorder="1"/>
    <xf numFmtId="43" fontId="9" fillId="0" borderId="0" xfId="0" applyNumberFormat="1" applyFont="1" applyBorder="1" applyAlignment="1"/>
    <xf numFmtId="0" fontId="7" fillId="0" borderId="0" xfId="0" applyFont="1"/>
    <xf numFmtId="14" fontId="7" fillId="0" borderId="0" xfId="0" applyNumberFormat="1" applyFont="1"/>
    <xf numFmtId="43" fontId="7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3" fontId="7" fillId="0" borderId="0" xfId="1" applyFont="1"/>
    <xf numFmtId="43" fontId="2" fillId="0" borderId="2" xfId="0" applyNumberFormat="1" applyFont="1" applyBorder="1"/>
    <xf numFmtId="43" fontId="2" fillId="0" borderId="0" xfId="0" applyNumberFormat="1" applyFont="1" applyAlignment="1">
      <alignment horizontal="center"/>
    </xf>
    <xf numFmtId="43" fontId="0" fillId="0" borderId="0" xfId="0" applyNumberFormat="1" applyFont="1" applyAlignment="1">
      <alignment horizontal="center"/>
    </xf>
    <xf numFmtId="43" fontId="2" fillId="0" borderId="1" xfId="0" applyNumberFormat="1" applyFont="1" applyBorder="1"/>
    <xf numFmtId="43" fontId="0" fillId="0" borderId="0" xfId="0" applyNumberFormat="1" applyFont="1"/>
    <xf numFmtId="43" fontId="2" fillId="0" borderId="0" xfId="1" applyFont="1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applyAlignment="1">
      <alignment horizontal="center"/>
    </xf>
    <xf numFmtId="43" fontId="9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1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3"/>
  <sheetViews>
    <sheetView topLeftCell="A79" workbookViewId="0">
      <selection activeCell="G101" sqref="G101"/>
    </sheetView>
  </sheetViews>
  <sheetFormatPr defaultRowHeight="15"/>
  <sheetData>
    <row r="1" spans="1:4">
      <c r="A1" s="3" t="s">
        <v>0</v>
      </c>
    </row>
    <row r="2" spans="1:4">
      <c r="A2" s="5" t="s">
        <v>38</v>
      </c>
    </row>
    <row r="3" spans="1:4">
      <c r="A3" s="6" t="s">
        <v>39</v>
      </c>
    </row>
    <row r="6" spans="1:4">
      <c r="A6" s="9" t="s">
        <v>33</v>
      </c>
      <c r="B6" s="10"/>
      <c r="C6" s="10"/>
      <c r="D6" s="10"/>
    </row>
    <row r="7" spans="1:4">
      <c r="A7" s="9" t="s">
        <v>34</v>
      </c>
      <c r="B7" s="10"/>
      <c r="C7" s="10"/>
      <c r="D7" s="10"/>
    </row>
    <row r="8" spans="1:4">
      <c r="A8" s="9" t="s">
        <v>35</v>
      </c>
      <c r="B8" s="10"/>
      <c r="C8" s="10"/>
      <c r="D8" s="10"/>
    </row>
    <row r="9" spans="1:4">
      <c r="A9" s="9" t="s">
        <v>36</v>
      </c>
      <c r="B9" s="10"/>
      <c r="C9" s="10"/>
      <c r="D9" s="10"/>
    </row>
    <row r="10" spans="1:4">
      <c r="A10" s="9" t="s">
        <v>37</v>
      </c>
      <c r="B10" s="10"/>
      <c r="C10" s="10"/>
      <c r="D10" s="10"/>
    </row>
    <row r="11" spans="1:4">
      <c r="A11" s="8"/>
    </row>
    <row r="12" spans="1:4">
      <c r="A12" s="8" t="s">
        <v>40</v>
      </c>
    </row>
    <row r="14" spans="1:4">
      <c r="A14" s="3" t="s">
        <v>0</v>
      </c>
    </row>
    <row r="15" spans="1:4">
      <c r="A15" s="5" t="s">
        <v>38</v>
      </c>
    </row>
    <row r="16" spans="1:4">
      <c r="A16" s="6" t="s">
        <v>42</v>
      </c>
    </row>
    <row r="17" spans="1:4">
      <c r="A17" s="7"/>
    </row>
    <row r="18" spans="1:4">
      <c r="A18" s="7"/>
    </row>
    <row r="19" spans="1:4">
      <c r="A19" s="9" t="s">
        <v>33</v>
      </c>
      <c r="B19" s="10"/>
      <c r="C19" s="10"/>
      <c r="D19" s="10"/>
    </row>
    <row r="20" spans="1:4">
      <c r="A20" s="9" t="s">
        <v>34</v>
      </c>
      <c r="B20" s="10"/>
      <c r="C20" s="10"/>
      <c r="D20" s="10"/>
    </row>
    <row r="21" spans="1:4">
      <c r="A21" s="9" t="s">
        <v>35</v>
      </c>
      <c r="B21" s="10"/>
      <c r="C21" s="10"/>
      <c r="D21" s="10"/>
    </row>
    <row r="22" spans="1:4">
      <c r="A22" s="9" t="s">
        <v>36</v>
      </c>
      <c r="B22" s="10"/>
      <c r="C22" s="10"/>
      <c r="D22" s="10"/>
    </row>
    <row r="23" spans="1:4">
      <c r="A23" s="9" t="s">
        <v>37</v>
      </c>
      <c r="B23" s="10"/>
      <c r="C23" s="10"/>
      <c r="D23" s="10"/>
    </row>
    <row r="24" spans="1:4">
      <c r="A24" s="8"/>
    </row>
    <row r="25" spans="1:4">
      <c r="A25" s="8" t="s">
        <v>40</v>
      </c>
    </row>
    <row r="28" spans="1:4">
      <c r="A28" s="3" t="s">
        <v>0</v>
      </c>
    </row>
    <row r="29" spans="1:4">
      <c r="A29" s="5" t="s">
        <v>38</v>
      </c>
    </row>
    <row r="30" spans="1:4">
      <c r="A30" s="6" t="s">
        <v>41</v>
      </c>
    </row>
    <row r="31" spans="1:4">
      <c r="A31" s="7"/>
    </row>
    <row r="32" spans="1:4">
      <c r="A32" s="7"/>
    </row>
    <row r="33" spans="1:4">
      <c r="A33" s="9" t="s">
        <v>33</v>
      </c>
      <c r="B33" s="10"/>
      <c r="C33" s="10"/>
      <c r="D33" s="10"/>
    </row>
    <row r="34" spans="1:4">
      <c r="A34" s="9" t="s">
        <v>34</v>
      </c>
      <c r="B34" s="10"/>
      <c r="C34" s="10"/>
      <c r="D34" s="10"/>
    </row>
    <row r="35" spans="1:4">
      <c r="A35" s="9" t="s">
        <v>35</v>
      </c>
      <c r="B35" s="10"/>
      <c r="C35" s="10"/>
      <c r="D35" s="10"/>
    </row>
    <row r="36" spans="1:4">
      <c r="A36" s="9" t="s">
        <v>36</v>
      </c>
      <c r="B36" s="10"/>
      <c r="C36" s="10"/>
      <c r="D36" s="10"/>
    </row>
    <row r="37" spans="1:4">
      <c r="A37" s="9" t="s">
        <v>37</v>
      </c>
      <c r="B37" s="10"/>
      <c r="C37" s="10"/>
      <c r="D37" s="10"/>
    </row>
    <row r="38" spans="1:4">
      <c r="A38" s="8"/>
    </row>
    <row r="39" spans="1:4">
      <c r="A39" s="8" t="s">
        <v>40</v>
      </c>
    </row>
    <row r="42" spans="1:4">
      <c r="A42" s="3" t="s">
        <v>0</v>
      </c>
    </row>
    <row r="43" spans="1:4">
      <c r="A43" s="5" t="s">
        <v>38</v>
      </c>
    </row>
    <row r="44" spans="1:4">
      <c r="A44" s="6" t="s">
        <v>43</v>
      </c>
    </row>
    <row r="46" spans="1:4">
      <c r="A46" s="9" t="s">
        <v>34</v>
      </c>
      <c r="B46" s="10"/>
      <c r="C46" s="10"/>
      <c r="D46" s="10"/>
    </row>
    <row r="47" spans="1:4">
      <c r="A47" s="9" t="s">
        <v>35</v>
      </c>
      <c r="B47" s="10"/>
      <c r="C47" s="10"/>
      <c r="D47" s="10"/>
    </row>
    <row r="48" spans="1:4">
      <c r="A48" s="9" t="s">
        <v>36</v>
      </c>
      <c r="B48" s="10"/>
      <c r="C48" s="10"/>
      <c r="D48" s="10"/>
    </row>
    <row r="49" spans="1:4">
      <c r="A49" s="9" t="s">
        <v>37</v>
      </c>
      <c r="B49" s="10"/>
      <c r="C49" s="10"/>
      <c r="D49" s="10"/>
    </row>
    <row r="50" spans="1:4">
      <c r="A50" s="8"/>
    </row>
    <row r="51" spans="1:4">
      <c r="A51" s="8" t="s">
        <v>40</v>
      </c>
    </row>
    <row r="54" spans="1:4">
      <c r="A54" s="3" t="s">
        <v>0</v>
      </c>
    </row>
    <row r="55" spans="1:4">
      <c r="A55" s="5" t="s">
        <v>38</v>
      </c>
    </row>
    <row r="56" spans="1:4">
      <c r="A56" s="6" t="s">
        <v>44</v>
      </c>
    </row>
    <row r="57" spans="1:4">
      <c r="A57" s="7"/>
    </row>
    <row r="58" spans="1:4">
      <c r="A58" s="7"/>
    </row>
    <row r="59" spans="1:4">
      <c r="A59" s="9" t="s">
        <v>33</v>
      </c>
      <c r="B59" s="10"/>
      <c r="C59" s="10"/>
      <c r="D59" s="10"/>
    </row>
    <row r="60" spans="1:4">
      <c r="A60" s="9" t="s">
        <v>34</v>
      </c>
      <c r="B60" s="10"/>
      <c r="C60" s="10"/>
      <c r="D60" s="10"/>
    </row>
    <row r="61" spans="1:4">
      <c r="A61" s="9" t="s">
        <v>35</v>
      </c>
      <c r="B61" s="10"/>
      <c r="C61" s="10"/>
      <c r="D61" s="10"/>
    </row>
    <row r="62" spans="1:4">
      <c r="A62" s="9" t="s">
        <v>36</v>
      </c>
      <c r="B62" s="10"/>
      <c r="C62" s="10"/>
      <c r="D62" s="10"/>
    </row>
    <row r="63" spans="1:4">
      <c r="A63" s="9" t="s">
        <v>37</v>
      </c>
      <c r="B63" s="10"/>
      <c r="C63" s="10"/>
      <c r="D63" s="10"/>
    </row>
    <row r="64" spans="1:4">
      <c r="A64" s="8"/>
    </row>
    <row r="65" spans="1:4">
      <c r="A65" s="8" t="s">
        <v>40</v>
      </c>
    </row>
    <row r="68" spans="1:4">
      <c r="A68" s="3" t="s">
        <v>0</v>
      </c>
    </row>
    <row r="69" spans="1:4">
      <c r="A69" s="5" t="s">
        <v>38</v>
      </c>
    </row>
    <row r="70" spans="1:4">
      <c r="A70" s="6" t="s">
        <v>45</v>
      </c>
    </row>
    <row r="71" spans="1:4">
      <c r="A71" s="7"/>
    </row>
    <row r="72" spans="1:4">
      <c r="A72" s="7"/>
    </row>
    <row r="73" spans="1:4">
      <c r="A73" s="9" t="s">
        <v>33</v>
      </c>
      <c r="B73" s="10"/>
      <c r="C73" s="10"/>
      <c r="D73" s="10"/>
    </row>
    <row r="74" spans="1:4">
      <c r="A74" s="9" t="s">
        <v>34</v>
      </c>
      <c r="B74" s="10"/>
      <c r="C74" s="10"/>
      <c r="D74" s="10"/>
    </row>
    <row r="75" spans="1:4">
      <c r="A75" s="9" t="s">
        <v>35</v>
      </c>
      <c r="B75" s="10"/>
      <c r="C75" s="10"/>
      <c r="D75" s="10"/>
    </row>
    <row r="76" spans="1:4">
      <c r="A76" s="9" t="s">
        <v>36</v>
      </c>
      <c r="B76" s="10"/>
      <c r="C76" s="10"/>
      <c r="D76" s="10"/>
    </row>
    <row r="77" spans="1:4">
      <c r="A77" s="9" t="s">
        <v>37</v>
      </c>
      <c r="B77" s="10"/>
      <c r="C77" s="10"/>
      <c r="D77" s="10"/>
    </row>
    <row r="78" spans="1:4">
      <c r="A78" s="8"/>
    </row>
    <row r="79" spans="1:4">
      <c r="A79" s="8" t="s">
        <v>40</v>
      </c>
    </row>
    <row r="92" spans="1:1">
      <c r="A92" s="3"/>
    </row>
    <row r="93" spans="1:1">
      <c r="A93" s="5"/>
    </row>
    <row r="94" spans="1:1">
      <c r="A94" s="6"/>
    </row>
    <row r="95" spans="1:1">
      <c r="A95" s="7"/>
    </row>
    <row r="96" spans="1:1">
      <c r="A96" s="7"/>
    </row>
    <row r="97" spans="1:4">
      <c r="A97" s="9"/>
      <c r="B97" s="10"/>
      <c r="C97" s="10"/>
      <c r="D97" s="10"/>
    </row>
    <row r="98" spans="1:4">
      <c r="A98" s="9"/>
      <c r="B98" s="10"/>
      <c r="C98" s="10"/>
      <c r="D98" s="10"/>
    </row>
    <row r="99" spans="1:4">
      <c r="A99" s="9"/>
      <c r="B99" s="10"/>
      <c r="C99" s="10"/>
      <c r="D99" s="10"/>
    </row>
    <row r="100" spans="1:4">
      <c r="A100" s="9"/>
      <c r="B100" s="10"/>
      <c r="C100" s="10"/>
      <c r="D100" s="10"/>
    </row>
    <row r="101" spans="1:4">
      <c r="A101" s="9"/>
      <c r="B101" s="10"/>
      <c r="C101" s="10"/>
      <c r="D101" s="10"/>
    </row>
    <row r="102" spans="1:4">
      <c r="A102" s="8"/>
    </row>
    <row r="103" spans="1:4">
      <c r="A10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8"/>
  <sheetViews>
    <sheetView topLeftCell="A13" workbookViewId="0">
      <selection activeCell="F12" sqref="F12"/>
    </sheetView>
  </sheetViews>
  <sheetFormatPr defaultRowHeight="15"/>
  <cols>
    <col min="1" max="1" width="21.85546875" customWidth="1"/>
    <col min="3" max="3" width="14" customWidth="1"/>
    <col min="4" max="4" width="11.5703125" bestFit="1" customWidth="1"/>
    <col min="5" max="5" width="8.7109375" customWidth="1"/>
    <col min="6" max="6" width="12" customWidth="1"/>
    <col min="7" max="7" width="3.140625" customWidth="1"/>
    <col min="8" max="8" width="4.140625" customWidth="1"/>
    <col min="9" max="9" width="2.85546875" customWidth="1"/>
    <col min="10" max="10" width="4.5703125" customWidth="1"/>
    <col min="11" max="12" width="3.28515625" customWidth="1"/>
    <col min="13" max="13" width="3.5703125" customWidth="1"/>
    <col min="14" max="14" width="11.42578125" customWidth="1"/>
    <col min="15" max="15" width="10.7109375" customWidth="1"/>
    <col min="16" max="16" width="10.42578125" customWidth="1"/>
    <col min="17" max="17" width="11.42578125" customWidth="1"/>
    <col min="18" max="18" width="10.5703125" customWidth="1"/>
    <col min="19" max="19" width="11" customWidth="1"/>
    <col min="20" max="20" width="12" customWidth="1"/>
    <col min="21" max="21" width="12.5703125" bestFit="1" customWidth="1"/>
    <col min="22" max="22" width="13.28515625" customWidth="1"/>
  </cols>
  <sheetData>
    <row r="1" spans="1:22">
      <c r="B1" s="12"/>
      <c r="C1" s="12"/>
      <c r="D1" s="12"/>
      <c r="E1" s="12" t="s">
        <v>0</v>
      </c>
      <c r="F1" s="12"/>
    </row>
    <row r="2" spans="1:22">
      <c r="B2" s="12"/>
      <c r="C2" s="12"/>
      <c r="D2" s="12"/>
      <c r="E2" s="12" t="s">
        <v>90</v>
      </c>
      <c r="F2" s="12"/>
    </row>
    <row r="3" spans="1:22">
      <c r="B3" s="3"/>
      <c r="E3" s="3" t="s">
        <v>89</v>
      </c>
    </row>
    <row r="4" spans="1:22">
      <c r="H4" s="36" t="s">
        <v>55</v>
      </c>
      <c r="I4" s="36"/>
      <c r="J4" s="36"/>
      <c r="K4" s="36"/>
    </row>
    <row r="5" spans="1:22" ht="18.75">
      <c r="A5" s="7"/>
      <c r="B5" s="7"/>
      <c r="C5" s="15"/>
      <c r="D5" s="13"/>
      <c r="E5" s="7"/>
      <c r="F5" s="14"/>
      <c r="G5" s="7"/>
      <c r="H5" s="36"/>
      <c r="I5" s="36"/>
      <c r="J5" s="36"/>
      <c r="K5" s="36"/>
      <c r="L5" s="21"/>
      <c r="M5" s="21"/>
      <c r="N5" s="13"/>
      <c r="O5" s="13"/>
      <c r="P5" s="13"/>
      <c r="Q5" s="13"/>
      <c r="R5" s="13"/>
      <c r="S5" s="13"/>
      <c r="T5" s="14"/>
      <c r="U5" s="14"/>
      <c r="V5" s="7"/>
    </row>
    <row r="6" spans="1:22">
      <c r="A6" s="7"/>
      <c r="B6" s="7"/>
      <c r="C6" s="15"/>
      <c r="D6" s="13"/>
      <c r="E6" s="7"/>
      <c r="F6" s="14"/>
      <c r="G6" s="7"/>
      <c r="H6" s="13"/>
      <c r="I6" s="13"/>
      <c r="J6" s="13"/>
      <c r="K6" s="13"/>
      <c r="L6" s="13"/>
      <c r="M6" s="13"/>
      <c r="N6" s="4"/>
      <c r="O6" s="13"/>
      <c r="P6" s="13"/>
      <c r="Q6" s="13"/>
      <c r="R6" s="13"/>
      <c r="S6" s="13"/>
      <c r="T6" s="14"/>
      <c r="U6" s="14"/>
      <c r="V6" s="7"/>
    </row>
    <row r="7" spans="1:22">
      <c r="A7" s="11" t="s">
        <v>19</v>
      </c>
      <c r="B7" s="11" t="s">
        <v>2</v>
      </c>
      <c r="C7" s="11" t="s">
        <v>17</v>
      </c>
      <c r="D7" s="11" t="s">
        <v>3</v>
      </c>
      <c r="E7" s="11" t="s">
        <v>24</v>
      </c>
      <c r="F7" s="11" t="s">
        <v>31</v>
      </c>
      <c r="G7" s="11" t="s">
        <v>21</v>
      </c>
      <c r="H7" s="11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10</v>
      </c>
      <c r="N7" s="11" t="s">
        <v>9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23</v>
      </c>
      <c r="V7" s="7"/>
    </row>
    <row r="8" spans="1:22">
      <c r="A8" s="11" t="s">
        <v>20</v>
      </c>
      <c r="B8" s="11"/>
      <c r="C8" s="11" t="s">
        <v>18</v>
      </c>
      <c r="E8" s="11" t="s">
        <v>25</v>
      </c>
      <c r="F8" s="11" t="s">
        <v>32</v>
      </c>
      <c r="G8" s="11" t="s">
        <v>22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 t="s">
        <v>22</v>
      </c>
      <c r="V8" s="7"/>
    </row>
    <row r="9" spans="1:22">
      <c r="A9" s="11"/>
      <c r="B9" s="11"/>
      <c r="C9" s="11"/>
      <c r="E9" s="11"/>
      <c r="F9" s="11"/>
      <c r="G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7"/>
    </row>
    <row r="10" spans="1:22">
      <c r="V10" s="14"/>
    </row>
    <row r="11" spans="1:22">
      <c r="V11" s="7"/>
    </row>
    <row r="12" spans="1:22">
      <c r="A12" t="s">
        <v>26</v>
      </c>
      <c r="B12" t="s">
        <v>91</v>
      </c>
      <c r="C12" s="1">
        <v>41074</v>
      </c>
      <c r="D12" s="2">
        <v>29940</v>
      </c>
      <c r="E12" t="s">
        <v>27</v>
      </c>
      <c r="F12" s="4">
        <f t="shared" ref="F12:F24" si="0">D12/36</f>
        <v>831.66666666666663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2">
        <v>831.66666666666663</v>
      </c>
      <c r="O12" s="2">
        <v>831.66666666666663</v>
      </c>
      <c r="P12" s="2">
        <v>831.66666666666663</v>
      </c>
      <c r="Q12" s="2">
        <v>831.66666666666663</v>
      </c>
      <c r="R12" s="2">
        <v>831.66666666666663</v>
      </c>
      <c r="S12" s="2">
        <v>831.66666666666663</v>
      </c>
      <c r="T12" s="4">
        <f>SUM(H12:S12)</f>
        <v>4990</v>
      </c>
      <c r="U12" s="4">
        <f>SUM(D12-T12)</f>
        <v>24950</v>
      </c>
      <c r="V12" s="14"/>
    </row>
    <row r="13" spans="1:22">
      <c r="A13" t="s">
        <v>28</v>
      </c>
      <c r="B13" t="s">
        <v>91</v>
      </c>
      <c r="C13" s="1">
        <v>41074</v>
      </c>
      <c r="D13" s="2">
        <v>7860</v>
      </c>
      <c r="E13" t="s">
        <v>27</v>
      </c>
      <c r="F13" s="4">
        <f t="shared" si="0"/>
        <v>218.33333333333334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218.33333333333334</v>
      </c>
      <c r="O13" s="2">
        <v>218.33333333333334</v>
      </c>
      <c r="P13" s="2">
        <v>218.33333333333334</v>
      </c>
      <c r="Q13" s="2">
        <v>218.33333333333334</v>
      </c>
      <c r="R13" s="2">
        <v>218.33333333333334</v>
      </c>
      <c r="S13" s="2">
        <v>218.33333333333334</v>
      </c>
      <c r="T13" s="4">
        <f>SUM(H13:S13)</f>
        <v>1310</v>
      </c>
      <c r="U13" s="4">
        <f>SUM(D13-T13)</f>
        <v>6550</v>
      </c>
      <c r="V13" s="7"/>
    </row>
    <row r="14" spans="1:22">
      <c r="A14" t="s">
        <v>29</v>
      </c>
      <c r="B14" t="s">
        <v>91</v>
      </c>
      <c r="C14" s="1">
        <v>41074</v>
      </c>
      <c r="D14" s="2">
        <v>2210</v>
      </c>
      <c r="E14" t="s">
        <v>27</v>
      </c>
      <c r="F14" s="4">
        <f t="shared" si="0"/>
        <v>61.388888888888886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61.388888888888886</v>
      </c>
      <c r="O14" s="2">
        <v>61.388888888888886</v>
      </c>
      <c r="P14" s="2">
        <v>61.388888888888886</v>
      </c>
      <c r="Q14" s="2">
        <v>61.388888888888886</v>
      </c>
      <c r="R14" s="2">
        <v>61.388888888888886</v>
      </c>
      <c r="S14" s="2">
        <v>61.388888888888886</v>
      </c>
      <c r="T14" s="4">
        <f>SUM(H14:S14)</f>
        <v>368.33333333333337</v>
      </c>
      <c r="U14" s="4">
        <f>SUM(D14-T14)</f>
        <v>1841.6666666666665</v>
      </c>
      <c r="V14" s="7"/>
    </row>
    <row r="15" spans="1:22">
      <c r="A15" t="s">
        <v>46</v>
      </c>
      <c r="B15" t="s">
        <v>92</v>
      </c>
      <c r="C15" s="1">
        <v>41079</v>
      </c>
      <c r="D15" s="2">
        <v>119533.75</v>
      </c>
      <c r="E15" t="s">
        <v>27</v>
      </c>
      <c r="F15" s="4">
        <f t="shared" si="0"/>
        <v>3320.3819444444443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3320.3819444444443</v>
      </c>
      <c r="O15" s="4">
        <v>3320.3819444444443</v>
      </c>
      <c r="P15" s="4">
        <v>3320.3819444444443</v>
      </c>
      <c r="Q15" s="4">
        <v>3320.3819444444443</v>
      </c>
      <c r="R15" s="4">
        <v>3320.3819444444443</v>
      </c>
      <c r="S15" s="4">
        <v>3320.3819444444443</v>
      </c>
      <c r="T15" s="4">
        <f>SUM(H15:S15)</f>
        <v>19922.291666666668</v>
      </c>
      <c r="U15" s="14">
        <f t="shared" ref="U15:U24" si="1">D15-T15</f>
        <v>99611.458333333328</v>
      </c>
    </row>
    <row r="16" spans="1:22">
      <c r="A16" t="s">
        <v>47</v>
      </c>
      <c r="B16" t="s">
        <v>92</v>
      </c>
      <c r="C16" s="1">
        <v>41079</v>
      </c>
      <c r="D16" s="2">
        <v>45466.25</v>
      </c>
      <c r="E16" t="s">
        <v>27</v>
      </c>
      <c r="F16" s="4">
        <f t="shared" si="0"/>
        <v>1262.9513888888889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1262.9513888888889</v>
      </c>
      <c r="O16" s="4">
        <v>1262.9513888888889</v>
      </c>
      <c r="P16" s="4">
        <v>1262.9513888888889</v>
      </c>
      <c r="Q16" s="4">
        <v>1262.9513888888889</v>
      </c>
      <c r="R16" s="4">
        <v>1262.9513888888889</v>
      </c>
      <c r="S16" s="4">
        <v>1262.9513888888889</v>
      </c>
      <c r="T16" s="4">
        <f>SUM(H16:S16)</f>
        <v>7577.708333333333</v>
      </c>
      <c r="U16" s="14">
        <f t="shared" si="1"/>
        <v>37888.541666666664</v>
      </c>
    </row>
    <row r="17" spans="1:22">
      <c r="A17" t="s">
        <v>51</v>
      </c>
      <c r="B17" s="16" t="s">
        <v>93</v>
      </c>
      <c r="C17" s="18">
        <v>41060</v>
      </c>
      <c r="D17" s="17">
        <v>19330</v>
      </c>
      <c r="E17" t="s">
        <v>27</v>
      </c>
      <c r="F17" s="4">
        <f t="shared" si="0"/>
        <v>536.94444444444446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536.94444444444446</v>
      </c>
      <c r="O17" s="4">
        <v>536.94444444444446</v>
      </c>
      <c r="P17" s="4">
        <v>536.94444444444446</v>
      </c>
      <c r="Q17" s="4">
        <v>536.94444444444446</v>
      </c>
      <c r="R17" s="4">
        <v>536.94444444444446</v>
      </c>
      <c r="S17" s="4">
        <v>536.94444444444446</v>
      </c>
      <c r="T17" s="4">
        <f t="shared" ref="T17:T24" si="2">SUM(N17:S17)</f>
        <v>3221.6666666666665</v>
      </c>
      <c r="U17" s="4">
        <f t="shared" si="1"/>
        <v>16108.333333333334</v>
      </c>
      <c r="V17" s="7"/>
    </row>
    <row r="18" spans="1:22">
      <c r="A18" s="19" t="s">
        <v>52</v>
      </c>
      <c r="B18" s="16" t="s">
        <v>53</v>
      </c>
      <c r="C18" s="18">
        <v>41089</v>
      </c>
      <c r="D18" s="20">
        <v>5535</v>
      </c>
      <c r="E18" t="s">
        <v>27</v>
      </c>
      <c r="F18" s="14">
        <f t="shared" si="0"/>
        <v>153.75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153.75</v>
      </c>
      <c r="O18" s="14">
        <v>153.75</v>
      </c>
      <c r="P18" s="14">
        <v>153.75</v>
      </c>
      <c r="Q18" s="14">
        <v>153.75</v>
      </c>
      <c r="R18" s="14">
        <v>153.75</v>
      </c>
      <c r="S18" s="14">
        <v>153.75</v>
      </c>
      <c r="T18" s="14">
        <f t="shared" si="2"/>
        <v>922.5</v>
      </c>
      <c r="U18" s="14">
        <f t="shared" si="1"/>
        <v>4612.5</v>
      </c>
      <c r="V18" s="7"/>
    </row>
    <row r="19" spans="1:22">
      <c r="A19" s="16" t="s">
        <v>58</v>
      </c>
      <c r="B19" s="16" t="s">
        <v>56</v>
      </c>
      <c r="C19" s="18">
        <v>41095</v>
      </c>
      <c r="D19" s="17">
        <v>6702</v>
      </c>
      <c r="E19" t="s">
        <v>27</v>
      </c>
      <c r="F19" s="14">
        <f t="shared" si="0"/>
        <v>186.16666666666666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186.16666666666666</v>
      </c>
      <c r="O19" s="14">
        <v>186.16666666666666</v>
      </c>
      <c r="P19" s="14">
        <v>186.16666666666666</v>
      </c>
      <c r="Q19" s="14">
        <v>186.16666666666666</v>
      </c>
      <c r="R19" s="14">
        <v>186.16666666666666</v>
      </c>
      <c r="S19" s="14">
        <v>186.16666666666666</v>
      </c>
      <c r="T19" s="14">
        <f t="shared" si="2"/>
        <v>1117</v>
      </c>
      <c r="U19" s="14">
        <f t="shared" si="1"/>
        <v>5585</v>
      </c>
      <c r="V19" s="14"/>
    </row>
    <row r="20" spans="1:22">
      <c r="A20" s="16" t="s">
        <v>59</v>
      </c>
      <c r="B20" s="16" t="s">
        <v>57</v>
      </c>
      <c r="C20" s="18">
        <v>41101</v>
      </c>
      <c r="D20" s="20">
        <v>4877.5</v>
      </c>
      <c r="E20" t="s">
        <v>27</v>
      </c>
      <c r="F20" s="4">
        <f t="shared" si="0"/>
        <v>135.48611111111111</v>
      </c>
      <c r="G20" s="4"/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135.48611111111111</v>
      </c>
      <c r="O20" s="4">
        <v>135.48611111111111</v>
      </c>
      <c r="P20" s="4">
        <v>135.48611111111111</v>
      </c>
      <c r="Q20" s="4">
        <v>135.48611111111111</v>
      </c>
      <c r="R20" s="4">
        <v>135.48611111111111</v>
      </c>
      <c r="S20" s="4">
        <v>135.48611111111111</v>
      </c>
      <c r="T20" s="4">
        <f t="shared" si="2"/>
        <v>812.91666666666663</v>
      </c>
      <c r="U20" s="4">
        <f t="shared" si="1"/>
        <v>4064.5833333333335</v>
      </c>
    </row>
    <row r="21" spans="1:22">
      <c r="A21" s="16" t="s">
        <v>58</v>
      </c>
      <c r="B21" s="16" t="s">
        <v>60</v>
      </c>
      <c r="C21" s="18">
        <v>41101</v>
      </c>
      <c r="D21" s="20">
        <v>6380</v>
      </c>
      <c r="E21" t="s">
        <v>27</v>
      </c>
      <c r="F21" s="4">
        <f t="shared" si="0"/>
        <v>177.22222222222223</v>
      </c>
      <c r="G21" s="4"/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177.22222222222223</v>
      </c>
      <c r="O21" s="4">
        <v>177.22222222222223</v>
      </c>
      <c r="P21" s="4">
        <v>177.22222222222223</v>
      </c>
      <c r="Q21" s="4">
        <v>177.22222222222223</v>
      </c>
      <c r="R21" s="4">
        <v>177.22222222222223</v>
      </c>
      <c r="S21" s="4">
        <v>177.22222222222223</v>
      </c>
      <c r="T21" s="4">
        <f t="shared" si="2"/>
        <v>1063.3333333333333</v>
      </c>
      <c r="U21" s="4">
        <f t="shared" si="1"/>
        <v>5316.666666666667</v>
      </c>
    </row>
    <row r="22" spans="1:22">
      <c r="A22" s="16" t="s">
        <v>61</v>
      </c>
      <c r="B22" s="16" t="s">
        <v>62</v>
      </c>
      <c r="C22" s="18">
        <v>41106</v>
      </c>
      <c r="D22" s="20">
        <v>6010</v>
      </c>
      <c r="E22" t="s">
        <v>27</v>
      </c>
      <c r="F22" s="4">
        <f t="shared" si="0"/>
        <v>166.94444444444446</v>
      </c>
      <c r="G22" s="4"/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166.94444444444446</v>
      </c>
      <c r="O22" s="4">
        <v>166.94444444444446</v>
      </c>
      <c r="P22" s="4">
        <v>166.94444444444446</v>
      </c>
      <c r="Q22" s="4">
        <v>166.94444444444446</v>
      </c>
      <c r="R22" s="4">
        <v>166.94444444444446</v>
      </c>
      <c r="S22" s="4">
        <v>166.94444444444446</v>
      </c>
      <c r="T22" s="4">
        <f t="shared" si="2"/>
        <v>1001.6666666666667</v>
      </c>
      <c r="U22" s="4">
        <f t="shared" si="1"/>
        <v>5008.333333333333</v>
      </c>
    </row>
    <row r="23" spans="1:22">
      <c r="A23" s="16" t="s">
        <v>63</v>
      </c>
      <c r="B23" s="16" t="s">
        <v>64</v>
      </c>
      <c r="C23" s="18">
        <v>41110</v>
      </c>
      <c r="D23" s="20">
        <v>6945</v>
      </c>
      <c r="E23" t="s">
        <v>27</v>
      </c>
      <c r="F23" s="4">
        <f t="shared" si="0"/>
        <v>192.91666666666666</v>
      </c>
      <c r="G23" s="4"/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192.91666666666666</v>
      </c>
      <c r="O23" s="4">
        <v>192.91666666666666</v>
      </c>
      <c r="P23" s="4">
        <v>192.91666666666666</v>
      </c>
      <c r="Q23" s="4">
        <v>192.91666666666666</v>
      </c>
      <c r="R23" s="4">
        <v>192.91666666666666</v>
      </c>
      <c r="S23" s="4">
        <v>192.91666666666666</v>
      </c>
      <c r="T23" s="4">
        <f t="shared" si="2"/>
        <v>1157.5</v>
      </c>
      <c r="U23" s="4">
        <f t="shared" si="1"/>
        <v>5787.5</v>
      </c>
    </row>
    <row r="24" spans="1:22">
      <c r="A24" s="16" t="s">
        <v>63</v>
      </c>
      <c r="B24" s="16" t="s">
        <v>65</v>
      </c>
      <c r="C24" s="18">
        <v>41110</v>
      </c>
      <c r="D24" s="20">
        <v>7850</v>
      </c>
      <c r="E24" t="s">
        <v>27</v>
      </c>
      <c r="F24" s="4">
        <f t="shared" si="0"/>
        <v>218.05555555555554</v>
      </c>
      <c r="G24" s="4"/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218.05555555555554</v>
      </c>
      <c r="O24" s="4">
        <v>218.05555555555554</v>
      </c>
      <c r="P24" s="4">
        <v>218.05555555555554</v>
      </c>
      <c r="Q24" s="4">
        <v>218.05555555555554</v>
      </c>
      <c r="R24" s="4">
        <v>218.05555555555554</v>
      </c>
      <c r="S24" s="4">
        <v>218.05555555555554</v>
      </c>
      <c r="T24" s="4">
        <f t="shared" si="2"/>
        <v>1308.3333333333335</v>
      </c>
      <c r="U24" s="4">
        <f t="shared" si="1"/>
        <v>6541.6666666666661</v>
      </c>
    </row>
    <row r="26" spans="1:22">
      <c r="T26" s="4"/>
      <c r="U26" s="4"/>
    </row>
    <row r="27" spans="1:22" ht="15.75" thickBot="1">
      <c r="A27" s="3" t="s">
        <v>50</v>
      </c>
      <c r="D27" s="28">
        <f>SUM(D12:D26)</f>
        <v>268639.5</v>
      </c>
      <c r="F27" s="28">
        <f>SUM(F12:F26)</f>
        <v>7462.2083333333339</v>
      </c>
      <c r="N27" s="28">
        <f t="shared" ref="N27:T27" si="3">SUM(N12:N26)</f>
        <v>7462.2083333333339</v>
      </c>
      <c r="O27" s="28">
        <f t="shared" si="3"/>
        <v>7462.2083333333339</v>
      </c>
      <c r="P27" s="28">
        <f t="shared" si="3"/>
        <v>7462.2083333333339</v>
      </c>
      <c r="Q27" s="28">
        <f t="shared" si="3"/>
        <v>7462.2083333333339</v>
      </c>
      <c r="R27" s="28">
        <f t="shared" si="3"/>
        <v>7462.2083333333339</v>
      </c>
      <c r="S27" s="28">
        <f t="shared" si="3"/>
        <v>7462.2083333333339</v>
      </c>
      <c r="T27" s="28">
        <f t="shared" si="3"/>
        <v>44773.25</v>
      </c>
      <c r="U27" s="28">
        <f>D27-T27</f>
        <v>223866.25</v>
      </c>
    </row>
    <row r="28" spans="1:22" ht="15.75" thickTop="1"/>
  </sheetData>
  <mergeCells count="1">
    <mergeCell ref="H4:K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activeCell="F19" sqref="F19"/>
    </sheetView>
  </sheetViews>
  <sheetFormatPr defaultRowHeight="15"/>
  <cols>
    <col min="1" max="1" width="21.42578125" customWidth="1"/>
    <col min="2" max="2" width="8.42578125" customWidth="1"/>
    <col min="3" max="3" width="11.140625" customWidth="1"/>
    <col min="4" max="4" width="11.7109375" customWidth="1"/>
    <col min="6" max="6" width="12.28515625" customWidth="1"/>
    <col min="7" max="7" width="3.140625" customWidth="1"/>
    <col min="8" max="8" width="3.5703125" customWidth="1"/>
    <col min="9" max="9" width="3" customWidth="1"/>
    <col min="10" max="10" width="2.85546875" customWidth="1"/>
    <col min="11" max="11" width="3" customWidth="1"/>
    <col min="12" max="12" width="2.7109375" customWidth="1"/>
    <col min="13" max="13" width="3" customWidth="1"/>
    <col min="14" max="14" width="10.5703125" customWidth="1"/>
    <col min="15" max="15" width="11.5703125" customWidth="1"/>
    <col min="16" max="16" width="10.7109375" customWidth="1"/>
    <col min="17" max="17" width="10.28515625" customWidth="1"/>
    <col min="18" max="18" width="10.5703125" customWidth="1"/>
    <col min="19" max="19" width="10.85546875" customWidth="1"/>
    <col min="20" max="20" width="10.5703125" customWidth="1"/>
    <col min="21" max="21" width="11.28515625" customWidth="1"/>
    <col min="22" max="22" width="14.7109375" customWidth="1"/>
  </cols>
  <sheetData>
    <row r="1" spans="1:22">
      <c r="B1" s="12" t="s">
        <v>0</v>
      </c>
      <c r="C1" s="12"/>
      <c r="D1" s="12"/>
      <c r="E1" s="12"/>
      <c r="F1" s="12"/>
      <c r="G1" s="12"/>
      <c r="H1" s="12"/>
    </row>
    <row r="2" spans="1:22">
      <c r="B2" s="12" t="s">
        <v>1</v>
      </c>
      <c r="C2" s="12"/>
      <c r="D2" s="12"/>
      <c r="E2" s="12"/>
      <c r="F2" s="12"/>
      <c r="G2" s="12"/>
      <c r="H2" s="12"/>
    </row>
    <row r="3" spans="1:22">
      <c r="B3" s="3" t="s">
        <v>34</v>
      </c>
    </row>
    <row r="4" spans="1:22" ht="15.75">
      <c r="B4" s="3"/>
      <c r="G4" s="37" t="s">
        <v>55</v>
      </c>
      <c r="H4" s="37"/>
      <c r="I4" s="37"/>
      <c r="J4" s="37"/>
      <c r="K4" s="37"/>
    </row>
    <row r="6" spans="1:22">
      <c r="A6" s="11" t="s">
        <v>19</v>
      </c>
      <c r="B6" s="11" t="s">
        <v>2</v>
      </c>
      <c r="C6" s="11" t="s">
        <v>17</v>
      </c>
      <c r="D6" s="11" t="s">
        <v>3</v>
      </c>
      <c r="E6" s="11" t="s">
        <v>24</v>
      </c>
      <c r="F6" s="11" t="s">
        <v>31</v>
      </c>
      <c r="G6" s="11" t="s">
        <v>21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1" t="s">
        <v>10</v>
      </c>
      <c r="N6" s="11" t="s">
        <v>9</v>
      </c>
      <c r="O6" s="11" t="s">
        <v>11</v>
      </c>
      <c r="P6" s="11" t="s">
        <v>12</v>
      </c>
      <c r="Q6" s="11" t="s">
        <v>13</v>
      </c>
      <c r="R6" s="11" t="s">
        <v>14</v>
      </c>
      <c r="S6" s="11" t="s">
        <v>15</v>
      </c>
      <c r="T6" s="11" t="s">
        <v>16</v>
      </c>
      <c r="U6" s="11" t="s">
        <v>23</v>
      </c>
    </row>
    <row r="7" spans="1:22">
      <c r="A7" s="11" t="s">
        <v>20</v>
      </c>
      <c r="B7" s="11"/>
      <c r="C7" s="11" t="s">
        <v>18</v>
      </c>
      <c r="E7" s="11" t="s">
        <v>25</v>
      </c>
      <c r="F7" s="11" t="s">
        <v>32</v>
      </c>
      <c r="G7" s="11" t="s">
        <v>22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 t="s">
        <v>22</v>
      </c>
    </row>
    <row r="9" spans="1:22">
      <c r="A9" t="s">
        <v>48</v>
      </c>
      <c r="B9" t="s">
        <v>49</v>
      </c>
      <c r="C9" s="1">
        <v>41085</v>
      </c>
      <c r="D9" s="2">
        <v>26500</v>
      </c>
      <c r="E9" t="s">
        <v>27</v>
      </c>
      <c r="F9" s="4">
        <f>SUM(D9/36)</f>
        <v>736.11111111111109</v>
      </c>
      <c r="G9" s="4"/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736.11111111111109</v>
      </c>
      <c r="O9" s="4">
        <v>736.11111111111109</v>
      </c>
      <c r="P9" s="4">
        <v>736.11111111111109</v>
      </c>
      <c r="Q9" s="4">
        <v>736.11111111111109</v>
      </c>
      <c r="R9" s="4">
        <v>736.11111111111109</v>
      </c>
      <c r="S9" s="4">
        <v>736.11111111111109</v>
      </c>
      <c r="T9" s="4">
        <f t="shared" ref="T9:T15" si="0">SUM(H9:S9)</f>
        <v>4416.666666666667</v>
      </c>
      <c r="U9" s="34">
        <f>SUM(D9-T9)</f>
        <v>22083.333333333332</v>
      </c>
      <c r="V9" s="4"/>
    </row>
    <row r="10" spans="1:22">
      <c r="A10" t="s">
        <v>30</v>
      </c>
      <c r="B10" s="16" t="s">
        <v>76</v>
      </c>
      <c r="C10" s="18">
        <v>41107</v>
      </c>
      <c r="D10" s="2">
        <v>132500</v>
      </c>
      <c r="E10" t="s">
        <v>27</v>
      </c>
      <c r="F10" s="4">
        <f>SUM(D10/36)</f>
        <v>3680.5555555555557</v>
      </c>
      <c r="G10" s="4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3680.5555555555557</v>
      </c>
      <c r="O10" s="2">
        <v>3680.5555555555557</v>
      </c>
      <c r="P10" s="2">
        <v>3680.5555555555557</v>
      </c>
      <c r="Q10" s="2">
        <v>3680.5555555555557</v>
      </c>
      <c r="R10" s="2">
        <v>3680.5555555555557</v>
      </c>
      <c r="S10" s="2">
        <v>3680.5555555555557</v>
      </c>
      <c r="T10" s="4">
        <f t="shared" si="0"/>
        <v>22083.333333333332</v>
      </c>
      <c r="U10" s="34">
        <f>SUM(D10-T10)</f>
        <v>110416.66666666667</v>
      </c>
      <c r="V10" s="4"/>
    </row>
    <row r="11" spans="1:22">
      <c r="A11" s="16" t="s">
        <v>66</v>
      </c>
      <c r="B11" s="16" t="s">
        <v>67</v>
      </c>
      <c r="C11" s="18">
        <v>41108</v>
      </c>
      <c r="D11" s="20">
        <v>26973.9</v>
      </c>
      <c r="E11" t="s">
        <v>27</v>
      </c>
      <c r="F11" s="30">
        <f>D11/36</f>
        <v>749.27500000000009</v>
      </c>
      <c r="G11" s="29"/>
      <c r="H11" s="32">
        <v>0</v>
      </c>
      <c r="I11" s="32">
        <v>0</v>
      </c>
      <c r="J11" s="32">
        <v>0</v>
      </c>
      <c r="K11" s="30">
        <v>0</v>
      </c>
      <c r="L11" s="30">
        <v>0</v>
      </c>
      <c r="M11" s="30">
        <v>0</v>
      </c>
      <c r="N11" s="30">
        <v>749.27500000000009</v>
      </c>
      <c r="O11" s="30">
        <v>749.27500000000009</v>
      </c>
      <c r="P11" s="30">
        <v>749.27500000000009</v>
      </c>
      <c r="Q11" s="30">
        <v>749.27500000000009</v>
      </c>
      <c r="R11" s="30">
        <v>749.27500000000009</v>
      </c>
      <c r="S11" s="30">
        <v>749.27500000000009</v>
      </c>
      <c r="T11" s="30">
        <f t="shared" si="0"/>
        <v>4495.6500000000005</v>
      </c>
      <c r="U11" s="34">
        <f>D11-T11</f>
        <v>22478.25</v>
      </c>
      <c r="V11" s="33"/>
    </row>
    <row r="12" spans="1:22">
      <c r="A12" s="16" t="s">
        <v>68</v>
      </c>
      <c r="B12" s="16" t="s">
        <v>69</v>
      </c>
      <c r="C12" s="18">
        <v>41110</v>
      </c>
      <c r="D12" s="20">
        <v>9500</v>
      </c>
      <c r="E12" t="s">
        <v>27</v>
      </c>
      <c r="F12" s="30">
        <f>D12/36</f>
        <v>263.88888888888891</v>
      </c>
      <c r="G12" s="29"/>
      <c r="H12" s="32">
        <v>0</v>
      </c>
      <c r="I12" s="32">
        <v>0</v>
      </c>
      <c r="J12" s="32">
        <v>0</v>
      </c>
      <c r="K12" s="30">
        <v>0</v>
      </c>
      <c r="L12" s="30">
        <v>0</v>
      </c>
      <c r="M12" s="30">
        <v>0</v>
      </c>
      <c r="N12" s="30">
        <v>263.88888888888891</v>
      </c>
      <c r="O12" s="30">
        <v>263.88888888888891</v>
      </c>
      <c r="P12" s="30">
        <v>263.88888888888891</v>
      </c>
      <c r="Q12" s="30">
        <v>263.88888888888891</v>
      </c>
      <c r="R12" s="30">
        <v>263.88888888888891</v>
      </c>
      <c r="S12" s="30">
        <v>263.88888888888891</v>
      </c>
      <c r="T12" s="30">
        <f t="shared" si="0"/>
        <v>1583.3333333333335</v>
      </c>
      <c r="U12" s="34">
        <f>D12-T12</f>
        <v>7916.6666666666661</v>
      </c>
      <c r="V12" s="2"/>
    </row>
    <row r="13" spans="1:22">
      <c r="A13" s="16" t="s">
        <v>70</v>
      </c>
      <c r="B13" s="16" t="s">
        <v>71</v>
      </c>
      <c r="C13" s="18">
        <v>41114</v>
      </c>
      <c r="D13" s="20">
        <v>6000</v>
      </c>
      <c r="E13" t="s">
        <v>27</v>
      </c>
      <c r="F13" s="30">
        <f>D13/36</f>
        <v>166.66666666666666</v>
      </c>
      <c r="G13" s="29"/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166.66666666666666</v>
      </c>
      <c r="O13" s="30">
        <v>166.66666666666666</v>
      </c>
      <c r="P13" s="30">
        <v>166.66666666666666</v>
      </c>
      <c r="Q13" s="30">
        <v>166.66666666666666</v>
      </c>
      <c r="R13" s="30">
        <v>166.66666666666666</v>
      </c>
      <c r="S13" s="30">
        <v>166.66666666666666</v>
      </c>
      <c r="T13" s="30">
        <f t="shared" si="0"/>
        <v>999.99999999999989</v>
      </c>
      <c r="U13" s="34">
        <f>D13-T13</f>
        <v>5000</v>
      </c>
    </row>
    <row r="14" spans="1:22">
      <c r="A14" s="16" t="s">
        <v>72</v>
      </c>
      <c r="B14" s="16" t="s">
        <v>73</v>
      </c>
      <c r="C14" s="18">
        <v>41114</v>
      </c>
      <c r="D14" s="20">
        <v>2699.25</v>
      </c>
      <c r="E14" t="s">
        <v>27</v>
      </c>
      <c r="F14" s="30">
        <f>D14/36</f>
        <v>74.979166666666671</v>
      </c>
      <c r="G14" s="29"/>
      <c r="H14" s="32">
        <v>0</v>
      </c>
      <c r="I14" s="32">
        <v>0</v>
      </c>
      <c r="J14" s="32">
        <v>0</v>
      </c>
      <c r="K14" s="30">
        <v>0</v>
      </c>
      <c r="L14" s="30">
        <v>0</v>
      </c>
      <c r="M14" s="30">
        <v>0</v>
      </c>
      <c r="N14" s="30">
        <v>74.979166666666671</v>
      </c>
      <c r="O14" s="30">
        <v>74.979166666666671</v>
      </c>
      <c r="P14" s="30">
        <v>74.979166666666671</v>
      </c>
      <c r="Q14" s="30">
        <v>74.979166666666671</v>
      </c>
      <c r="R14" s="30">
        <v>74.979166666666671</v>
      </c>
      <c r="S14" s="30">
        <v>74.979166666666671</v>
      </c>
      <c r="T14" s="30">
        <f t="shared" si="0"/>
        <v>449.87500000000006</v>
      </c>
      <c r="U14" s="34">
        <f>D14-T14</f>
        <v>2249.375</v>
      </c>
    </row>
    <row r="15" spans="1:22">
      <c r="A15" s="22" t="s">
        <v>74</v>
      </c>
      <c r="B15" s="22" t="s">
        <v>75</v>
      </c>
      <c r="C15" s="23">
        <v>41116</v>
      </c>
      <c r="D15" s="24">
        <v>4999</v>
      </c>
      <c r="E15" t="s">
        <v>27</v>
      </c>
      <c r="F15" s="4">
        <f>D15/36</f>
        <v>138.86111111111111</v>
      </c>
      <c r="G15" s="4"/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138.86111111111111</v>
      </c>
      <c r="O15" s="32">
        <v>138.86111111111111</v>
      </c>
      <c r="P15" s="32">
        <v>138.86111111111111</v>
      </c>
      <c r="Q15" s="32">
        <v>138.86111111111111</v>
      </c>
      <c r="R15" s="32">
        <v>138.86111111111111</v>
      </c>
      <c r="S15" s="32">
        <v>138.86111111111111</v>
      </c>
      <c r="T15" s="4">
        <f t="shared" si="0"/>
        <v>833.16666666666663</v>
      </c>
      <c r="U15" s="34">
        <f>D15-T15</f>
        <v>4165.833333333333</v>
      </c>
      <c r="V15" s="2"/>
    </row>
    <row r="17" spans="1:22">
      <c r="C17" s="1"/>
      <c r="D17" s="2"/>
      <c r="F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9" spans="1:22" ht="15.75" thickBot="1">
      <c r="A19" s="3" t="s">
        <v>50</v>
      </c>
      <c r="D19" s="31">
        <f>SUM(D9:D18)</f>
        <v>209172.15</v>
      </c>
      <c r="F19" s="31">
        <f>SUM(F9:F18)</f>
        <v>5810.3375000000015</v>
      </c>
      <c r="H19" s="4">
        <f t="shared" ref="H19:M19" si="1">SUM(H10:H18)</f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31">
        <f t="shared" ref="N19:U19" si="2">SUM(N9:N18)</f>
        <v>5810.3375000000015</v>
      </c>
      <c r="O19" s="31">
        <f t="shared" si="2"/>
        <v>5810.3375000000015</v>
      </c>
      <c r="P19" s="31">
        <f t="shared" si="2"/>
        <v>5810.3375000000015</v>
      </c>
      <c r="Q19" s="31">
        <f t="shared" si="2"/>
        <v>5810.3375000000015</v>
      </c>
      <c r="R19" s="31">
        <f t="shared" si="2"/>
        <v>5810.3375000000015</v>
      </c>
      <c r="S19" s="31">
        <f t="shared" si="2"/>
        <v>5810.3375000000015</v>
      </c>
      <c r="T19" s="31">
        <f t="shared" si="2"/>
        <v>34862.024999999994</v>
      </c>
      <c r="U19" s="31">
        <f t="shared" si="2"/>
        <v>174310.125</v>
      </c>
      <c r="V19" s="4"/>
    </row>
    <row r="28" spans="1:22">
      <c r="V28" s="4"/>
    </row>
    <row r="35" spans="4:22">
      <c r="D35" s="14"/>
      <c r="E35" s="7"/>
      <c r="F35" s="14"/>
      <c r="G35" s="7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</sheetData>
  <mergeCells count="1">
    <mergeCell ref="G4:K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selection activeCell="F12" sqref="F12"/>
    </sheetView>
  </sheetViews>
  <sheetFormatPr defaultRowHeight="15"/>
  <cols>
    <col min="1" max="1" width="18.140625" customWidth="1"/>
    <col min="2" max="2" width="10.28515625" customWidth="1"/>
    <col min="3" max="3" width="10.85546875" customWidth="1"/>
    <col min="4" max="4" width="13.5703125" customWidth="1"/>
    <col min="5" max="5" width="7.7109375" customWidth="1"/>
    <col min="6" max="6" width="12.5703125" customWidth="1"/>
    <col min="7" max="7" width="10.5703125" customWidth="1"/>
    <col min="21" max="21" width="9.5703125" bestFit="1" customWidth="1"/>
  </cols>
  <sheetData>
    <row r="1" spans="1:21">
      <c r="A1" s="12" t="s">
        <v>0</v>
      </c>
      <c r="B1" s="12"/>
      <c r="C1" s="12"/>
    </row>
    <row r="2" spans="1:21">
      <c r="A2" s="12" t="s">
        <v>1</v>
      </c>
      <c r="B2" s="12"/>
      <c r="C2" s="12"/>
    </row>
    <row r="3" spans="1:21">
      <c r="A3" s="3" t="s">
        <v>77</v>
      </c>
    </row>
    <row r="5" spans="1:21">
      <c r="A5" s="11" t="s">
        <v>19</v>
      </c>
      <c r="B5" s="11" t="s">
        <v>2</v>
      </c>
      <c r="C5" s="11" t="s">
        <v>17</v>
      </c>
      <c r="D5" s="11" t="s">
        <v>3</v>
      </c>
      <c r="E5" s="11" t="s">
        <v>24</v>
      </c>
      <c r="F5" s="11" t="s">
        <v>31</v>
      </c>
      <c r="G5" s="11" t="s">
        <v>21</v>
      </c>
      <c r="H5" s="11" t="s">
        <v>4</v>
      </c>
      <c r="I5" s="11" t="s">
        <v>5</v>
      </c>
      <c r="J5" s="11" t="s">
        <v>6</v>
      </c>
      <c r="K5" s="11" t="s">
        <v>7</v>
      </c>
      <c r="L5" s="11" t="s">
        <v>8</v>
      </c>
      <c r="M5" s="11" t="s">
        <v>10</v>
      </c>
      <c r="N5" s="11" t="s">
        <v>9</v>
      </c>
      <c r="O5" s="11" t="s">
        <v>11</v>
      </c>
      <c r="P5" s="11" t="s">
        <v>12</v>
      </c>
      <c r="Q5" s="11" t="s">
        <v>13</v>
      </c>
      <c r="R5" s="11" t="s">
        <v>14</v>
      </c>
      <c r="S5" s="11" t="s">
        <v>15</v>
      </c>
      <c r="T5" s="11" t="s">
        <v>16</v>
      </c>
      <c r="U5" s="11" t="s">
        <v>23</v>
      </c>
    </row>
    <row r="6" spans="1:21">
      <c r="A6" s="11" t="s">
        <v>20</v>
      </c>
      <c r="B6" s="11"/>
      <c r="C6" s="11" t="s">
        <v>18</v>
      </c>
      <c r="E6" s="11" t="s">
        <v>25</v>
      </c>
      <c r="F6" s="11" t="s">
        <v>32</v>
      </c>
      <c r="G6" s="11" t="s">
        <v>22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 t="s">
        <v>22</v>
      </c>
    </row>
    <row r="7" spans="1:21">
      <c r="A7" s="11"/>
      <c r="B7" s="11"/>
      <c r="C7" s="11"/>
      <c r="E7" s="11"/>
      <c r="F7" s="11"/>
      <c r="G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>
      <c r="A8" s="25" t="s">
        <v>79</v>
      </c>
      <c r="B8" s="16" t="s">
        <v>78</v>
      </c>
      <c r="C8" s="18">
        <v>41099</v>
      </c>
      <c r="D8" s="20">
        <v>2980</v>
      </c>
      <c r="E8" t="s">
        <v>94</v>
      </c>
      <c r="F8" s="4">
        <f>D8/36</f>
        <v>82.777777777777771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82.777777777777771</v>
      </c>
      <c r="O8" s="4">
        <v>82.777777777777771</v>
      </c>
      <c r="P8" s="4">
        <v>82.777777777777771</v>
      </c>
      <c r="Q8" s="4">
        <v>82.777777777777771</v>
      </c>
      <c r="R8" s="4">
        <v>82.777777777777771</v>
      </c>
      <c r="S8" s="4">
        <v>82.777777777777771</v>
      </c>
      <c r="T8" s="4">
        <f>SUM(N8:S8)</f>
        <v>496.66666666666663</v>
      </c>
      <c r="U8" s="4">
        <f>D8-T8</f>
        <v>2483.3333333333335</v>
      </c>
    </row>
    <row r="9" spans="1:21">
      <c r="A9" s="26" t="s">
        <v>81</v>
      </c>
      <c r="B9" s="16" t="s">
        <v>80</v>
      </c>
      <c r="C9" s="18">
        <v>41116</v>
      </c>
      <c r="D9" s="2">
        <v>3000</v>
      </c>
      <c r="E9" t="s">
        <v>94</v>
      </c>
      <c r="F9" s="4">
        <f>D9/36</f>
        <v>83.333333333333329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83.333333333333329</v>
      </c>
      <c r="O9" s="4">
        <v>83.333333333333329</v>
      </c>
      <c r="P9" s="4">
        <v>83.333333333333329</v>
      </c>
      <c r="Q9" s="4">
        <v>83.333333333333329</v>
      </c>
      <c r="R9" s="4">
        <v>83.333333333333329</v>
      </c>
      <c r="S9" s="4">
        <v>83.333333333333329</v>
      </c>
      <c r="T9" s="4">
        <f>SUM(N9:S9)</f>
        <v>499.99999999999994</v>
      </c>
      <c r="U9" s="4">
        <f>D9-T9</f>
        <v>2500</v>
      </c>
    </row>
    <row r="12" spans="1:21" s="3" customFormat="1" ht="15.75" thickBot="1">
      <c r="A12" s="3" t="s">
        <v>50</v>
      </c>
      <c r="D12" s="28">
        <f>SUM(D8:D11)</f>
        <v>5980</v>
      </c>
      <c r="F12" s="28">
        <f>SUM(F8:F11)</f>
        <v>166.11111111111109</v>
      </c>
      <c r="N12" s="28">
        <f t="shared" ref="N12:S12" si="0">SUM(N8:N11)</f>
        <v>166.11111111111109</v>
      </c>
      <c r="O12" s="28">
        <f t="shared" si="0"/>
        <v>166.11111111111109</v>
      </c>
      <c r="P12" s="28">
        <f t="shared" si="0"/>
        <v>166.11111111111109</v>
      </c>
      <c r="Q12" s="28">
        <f t="shared" si="0"/>
        <v>166.11111111111109</v>
      </c>
      <c r="R12" s="28">
        <f t="shared" si="0"/>
        <v>166.11111111111109</v>
      </c>
      <c r="S12" s="28">
        <f t="shared" si="0"/>
        <v>166.11111111111109</v>
      </c>
      <c r="T12" s="28">
        <f>SUM(N12:S12)</f>
        <v>996.66666666666652</v>
      </c>
      <c r="U12" s="28">
        <f>SUM(U8:U11)</f>
        <v>4983.3333333333339</v>
      </c>
    </row>
    <row r="13" spans="1:21" ht="15.75" thickTop="1">
      <c r="U13" s="4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7"/>
  <sheetViews>
    <sheetView workbookViewId="0">
      <selection activeCell="F16" sqref="F16"/>
    </sheetView>
  </sheetViews>
  <sheetFormatPr defaultRowHeight="15"/>
  <cols>
    <col min="1" max="1" width="20.42578125" customWidth="1"/>
    <col min="2" max="2" width="10.5703125" customWidth="1"/>
    <col min="3" max="3" width="11" customWidth="1"/>
    <col min="4" max="4" width="13.42578125" customWidth="1"/>
    <col min="5" max="5" width="9.42578125" customWidth="1"/>
    <col min="6" max="6" width="12.5703125" customWidth="1"/>
    <col min="7" max="7" width="11.5703125" customWidth="1"/>
    <col min="14" max="14" width="9.7109375" customWidth="1"/>
    <col min="15" max="15" width="9.85546875" customWidth="1"/>
    <col min="16" max="16" width="10.28515625" customWidth="1"/>
    <col min="17" max="18" width="9.85546875" customWidth="1"/>
    <col min="19" max="20" width="10.140625" customWidth="1"/>
    <col min="21" max="21" width="10.5703125" bestFit="1" customWidth="1"/>
  </cols>
  <sheetData>
    <row r="1" spans="1:21">
      <c r="B1" s="12" t="s">
        <v>0</v>
      </c>
      <c r="C1" s="12"/>
      <c r="D1" s="12"/>
      <c r="E1" s="12"/>
      <c r="F1" s="12"/>
    </row>
    <row r="2" spans="1:21">
      <c r="B2" s="12" t="s">
        <v>1</v>
      </c>
      <c r="C2" s="12"/>
      <c r="D2" s="12"/>
      <c r="E2" s="12"/>
      <c r="F2" s="12"/>
    </row>
    <row r="3" spans="1:21">
      <c r="B3" s="3" t="s">
        <v>82</v>
      </c>
    </row>
    <row r="4" spans="1:21" ht="15" customHeight="1">
      <c r="B4" s="3"/>
      <c r="H4" s="38" t="s">
        <v>54</v>
      </c>
      <c r="I4" s="38"/>
      <c r="J4" s="38"/>
      <c r="K4" s="38"/>
    </row>
    <row r="6" spans="1:21">
      <c r="A6" s="11" t="s">
        <v>19</v>
      </c>
      <c r="B6" s="11" t="s">
        <v>2</v>
      </c>
      <c r="C6" s="11" t="s">
        <v>17</v>
      </c>
      <c r="D6" s="11" t="s">
        <v>3</v>
      </c>
      <c r="E6" s="11" t="s">
        <v>24</v>
      </c>
      <c r="F6" s="11" t="s">
        <v>31</v>
      </c>
      <c r="G6" s="11" t="s">
        <v>21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1" t="s">
        <v>10</v>
      </c>
      <c r="N6" s="11" t="s">
        <v>9</v>
      </c>
      <c r="O6" s="11" t="s">
        <v>11</v>
      </c>
      <c r="P6" s="11" t="s">
        <v>12</v>
      </c>
      <c r="Q6" s="11" t="s">
        <v>13</v>
      </c>
      <c r="R6" s="11" t="s">
        <v>14</v>
      </c>
      <c r="S6" s="11" t="s">
        <v>15</v>
      </c>
      <c r="T6" s="11" t="s">
        <v>16</v>
      </c>
      <c r="U6" s="11" t="s">
        <v>23</v>
      </c>
    </row>
    <row r="7" spans="1:21">
      <c r="A7" s="11" t="s">
        <v>20</v>
      </c>
      <c r="B7" s="11"/>
      <c r="C7" s="11" t="s">
        <v>18</v>
      </c>
      <c r="E7" s="11" t="s">
        <v>25</v>
      </c>
      <c r="F7" s="11" t="s">
        <v>32</v>
      </c>
      <c r="G7" s="11" t="s">
        <v>22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 t="s">
        <v>22</v>
      </c>
    </row>
    <row r="9" spans="1:21">
      <c r="A9" s="16" t="s">
        <v>83</v>
      </c>
      <c r="B9" s="16" t="s">
        <v>84</v>
      </c>
      <c r="C9" s="18">
        <v>41081</v>
      </c>
      <c r="D9" s="17">
        <v>16190.5</v>
      </c>
      <c r="E9" t="s">
        <v>94</v>
      </c>
      <c r="F9" s="4">
        <f>D9/36</f>
        <v>449.73611111111109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449.73611111111109</v>
      </c>
      <c r="O9" s="4">
        <v>449.73611111111109</v>
      </c>
      <c r="P9" s="4">
        <v>449.73611111111109</v>
      </c>
      <c r="Q9" s="4">
        <v>449.73611111111109</v>
      </c>
      <c r="R9" s="4">
        <v>449.73611111111109</v>
      </c>
      <c r="S9" s="4">
        <v>449.73611111111109</v>
      </c>
      <c r="T9" s="4">
        <f>SUM(H9:S9)</f>
        <v>2698.416666666667</v>
      </c>
      <c r="U9" s="4">
        <f>D9-T9</f>
        <v>13492.083333333332</v>
      </c>
    </row>
    <row r="10" spans="1:21">
      <c r="A10" s="16" t="s">
        <v>85</v>
      </c>
      <c r="B10" s="16" t="s">
        <v>86</v>
      </c>
      <c r="C10" s="18">
        <v>41099</v>
      </c>
      <c r="D10" s="20">
        <v>9825.2999999999993</v>
      </c>
      <c r="E10" t="s">
        <v>94</v>
      </c>
      <c r="F10" s="4">
        <f>D10/36</f>
        <v>272.92499999999995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272.92499999999995</v>
      </c>
      <c r="O10" s="4">
        <v>272.92499999999995</v>
      </c>
      <c r="P10" s="4">
        <v>272.92499999999995</v>
      </c>
      <c r="Q10" s="4">
        <v>272.92499999999995</v>
      </c>
      <c r="R10" s="4">
        <v>272.92499999999995</v>
      </c>
      <c r="S10" s="4">
        <v>272.92499999999995</v>
      </c>
      <c r="T10" s="4">
        <f>SUM(H10:S10)</f>
        <v>1637.5499999999997</v>
      </c>
      <c r="U10" s="4">
        <f>D10-T10</f>
        <v>8187.75</v>
      </c>
    </row>
    <row r="11" spans="1:21">
      <c r="B11" s="16" t="s">
        <v>78</v>
      </c>
      <c r="C11" s="18">
        <v>41099</v>
      </c>
      <c r="D11" s="20">
        <v>1500</v>
      </c>
      <c r="E11" t="s">
        <v>94</v>
      </c>
      <c r="F11" s="4">
        <f>D11/36</f>
        <v>41.666666666666664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41.666666666666664</v>
      </c>
      <c r="O11" s="4">
        <v>41.666666666666664</v>
      </c>
      <c r="P11" s="4">
        <v>41.666666666666664</v>
      </c>
      <c r="Q11" s="4">
        <v>41.666666666666664</v>
      </c>
      <c r="R11" s="4">
        <v>41.666666666666664</v>
      </c>
      <c r="S11" s="4">
        <v>41.666666666666664</v>
      </c>
      <c r="T11" s="4">
        <f>SUM(H11:S11)</f>
        <v>249.99999999999997</v>
      </c>
      <c r="U11" s="4">
        <f>D11-T11</f>
        <v>1250</v>
      </c>
    </row>
    <row r="12" spans="1:21">
      <c r="A12" s="16" t="s">
        <v>87</v>
      </c>
      <c r="B12" s="16" t="s">
        <v>88</v>
      </c>
      <c r="C12" s="18">
        <v>41107</v>
      </c>
      <c r="D12" s="20">
        <v>5351.5</v>
      </c>
      <c r="E12" t="s">
        <v>94</v>
      </c>
      <c r="F12" s="4">
        <f>D12/36</f>
        <v>148.65277777777777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148.65277777777777</v>
      </c>
      <c r="O12" s="4">
        <v>148.65277777777777</v>
      </c>
      <c r="P12" s="4">
        <v>148.65277777777777</v>
      </c>
      <c r="Q12" s="4">
        <v>148.65277777777777</v>
      </c>
      <c r="R12" s="4">
        <v>148.65277777777777</v>
      </c>
      <c r="S12" s="4">
        <v>148.65277777777777</v>
      </c>
      <c r="T12" s="4">
        <f>SUM(H12:S12)</f>
        <v>891.91666666666674</v>
      </c>
      <c r="U12" s="4">
        <f>D12-T12</f>
        <v>4459.583333333333</v>
      </c>
    </row>
    <row r="13" spans="1:21">
      <c r="B13" s="16" t="s">
        <v>80</v>
      </c>
      <c r="C13" s="18">
        <v>41116</v>
      </c>
      <c r="D13" s="27">
        <v>5188</v>
      </c>
      <c r="E13" t="s">
        <v>94</v>
      </c>
      <c r="F13" s="4">
        <f>D13/36</f>
        <v>144.11111111111111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144.11111111111111</v>
      </c>
      <c r="O13" s="4">
        <v>144.11111111111111</v>
      </c>
      <c r="P13" s="4">
        <v>144.11111111111111</v>
      </c>
      <c r="Q13" s="4">
        <v>144.11111111111111</v>
      </c>
      <c r="R13" s="4">
        <v>144.11111111111111</v>
      </c>
      <c r="S13" s="4">
        <v>144.11111111111111</v>
      </c>
      <c r="T13" s="4">
        <f>SUM(H13:S13)</f>
        <v>864.66666666666663</v>
      </c>
      <c r="U13" s="4">
        <f>D13-T13</f>
        <v>4323.333333333333</v>
      </c>
    </row>
    <row r="16" spans="1:21" s="3" customFormat="1" ht="15.75" thickBot="1">
      <c r="A16" s="3" t="s">
        <v>50</v>
      </c>
      <c r="D16" s="28">
        <f>SUM(D9:D15)</f>
        <v>38055.300000000003</v>
      </c>
      <c r="F16" s="28">
        <f>SUM(F9:F15)</f>
        <v>1057.0916666666665</v>
      </c>
      <c r="N16" s="28">
        <f t="shared" ref="N16:U16" si="0">SUM(N9:N15)</f>
        <v>1057.0916666666665</v>
      </c>
      <c r="O16" s="28">
        <f t="shared" si="0"/>
        <v>1057.0916666666665</v>
      </c>
      <c r="P16" s="28">
        <f t="shared" si="0"/>
        <v>1057.0916666666665</v>
      </c>
      <c r="Q16" s="28">
        <f t="shared" si="0"/>
        <v>1057.0916666666665</v>
      </c>
      <c r="R16" s="28">
        <f t="shared" si="0"/>
        <v>1057.0916666666665</v>
      </c>
      <c r="S16" s="28">
        <f t="shared" si="0"/>
        <v>1057.0916666666665</v>
      </c>
      <c r="T16" s="28">
        <f t="shared" si="0"/>
        <v>6342.5500000000011</v>
      </c>
      <c r="U16" s="28">
        <f t="shared" si="0"/>
        <v>31712.749999999996</v>
      </c>
    </row>
    <row r="17" spans="21:21" ht="15.75" thickTop="1">
      <c r="U17" s="4"/>
    </row>
  </sheetData>
  <mergeCells count="1">
    <mergeCell ref="H4:K4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>
      <selection activeCell="J24" sqref="J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4"/>
  <sheetViews>
    <sheetView tabSelected="1" workbookViewId="0">
      <selection activeCell="K13" sqref="K13"/>
    </sheetView>
  </sheetViews>
  <sheetFormatPr defaultRowHeight="15"/>
  <cols>
    <col min="4" max="4" width="15.140625" customWidth="1"/>
    <col min="5" max="5" width="10.85546875" customWidth="1"/>
    <col min="6" max="6" width="10.5703125" customWidth="1"/>
    <col min="7" max="8" width="11" customWidth="1"/>
    <col min="9" max="9" width="10.85546875" customWidth="1"/>
    <col min="10" max="10" width="11" customWidth="1"/>
    <col min="11" max="11" width="12.140625" customWidth="1"/>
    <col min="12" max="12" width="10.85546875" customWidth="1"/>
    <col min="13" max="14" width="11" customWidth="1"/>
    <col min="15" max="15" width="11.7109375" customWidth="1"/>
    <col min="16" max="16" width="11.28515625" customWidth="1"/>
  </cols>
  <sheetData>
    <row r="1" spans="1:17">
      <c r="A1" s="12" t="s">
        <v>0</v>
      </c>
      <c r="B1" s="12"/>
      <c r="C1" s="12"/>
    </row>
    <row r="2" spans="1:17">
      <c r="A2" s="12" t="s">
        <v>1</v>
      </c>
      <c r="B2" s="12"/>
      <c r="C2" s="12"/>
    </row>
    <row r="4" spans="1:17">
      <c r="A4" s="3" t="s">
        <v>38</v>
      </c>
    </row>
    <row r="5" spans="1:17"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>
      <c r="D6" s="35"/>
      <c r="E6" s="35" t="s">
        <v>97</v>
      </c>
      <c r="F6" s="35" t="s">
        <v>98</v>
      </c>
      <c r="G6" s="35" t="s">
        <v>99</v>
      </c>
      <c r="H6" s="35" t="s">
        <v>100</v>
      </c>
      <c r="I6" s="35" t="s">
        <v>8</v>
      </c>
      <c r="J6" s="35" t="s">
        <v>54</v>
      </c>
      <c r="K6" s="35" t="s">
        <v>55</v>
      </c>
      <c r="L6" s="35" t="s">
        <v>101</v>
      </c>
      <c r="M6" s="35" t="s">
        <v>102</v>
      </c>
      <c r="N6" s="35" t="s">
        <v>103</v>
      </c>
      <c r="O6" s="35" t="s">
        <v>104</v>
      </c>
      <c r="P6" s="35" t="s">
        <v>105</v>
      </c>
      <c r="Q6" s="35"/>
    </row>
    <row r="8" spans="1:17">
      <c r="A8" t="s">
        <v>95</v>
      </c>
      <c r="E8" s="35" t="s">
        <v>106</v>
      </c>
      <c r="F8" s="35" t="s">
        <v>106</v>
      </c>
      <c r="G8" s="35" t="s">
        <v>106</v>
      </c>
      <c r="H8" s="35" t="s">
        <v>106</v>
      </c>
      <c r="I8" s="35" t="s">
        <v>106</v>
      </c>
      <c r="J8" s="35" t="s">
        <v>106</v>
      </c>
      <c r="K8" s="39">
        <v>7462.2083333333339</v>
      </c>
    </row>
    <row r="9" spans="1:17">
      <c r="A9" t="s">
        <v>34</v>
      </c>
      <c r="E9" s="35" t="s">
        <v>106</v>
      </c>
      <c r="F9" s="35" t="s">
        <v>106</v>
      </c>
      <c r="G9" s="35" t="s">
        <v>106</v>
      </c>
      <c r="H9" s="35" t="s">
        <v>106</v>
      </c>
      <c r="I9" s="35" t="s">
        <v>106</v>
      </c>
      <c r="J9" s="35" t="s">
        <v>106</v>
      </c>
      <c r="K9" s="39">
        <v>5810.3375000000015</v>
      </c>
    </row>
    <row r="10" spans="1:17">
      <c r="A10" t="s">
        <v>77</v>
      </c>
      <c r="E10" s="35" t="s">
        <v>106</v>
      </c>
      <c r="F10" s="35" t="s">
        <v>106</v>
      </c>
      <c r="G10" s="35" t="s">
        <v>106</v>
      </c>
      <c r="H10" s="35" t="s">
        <v>106</v>
      </c>
      <c r="I10" s="35" t="s">
        <v>106</v>
      </c>
      <c r="J10" s="35" t="s">
        <v>106</v>
      </c>
      <c r="K10" s="39">
        <v>166.11111111111109</v>
      </c>
    </row>
    <row r="11" spans="1:17">
      <c r="A11" t="s">
        <v>96</v>
      </c>
      <c r="E11" s="35" t="s">
        <v>106</v>
      </c>
      <c r="F11" s="35" t="s">
        <v>106</v>
      </c>
      <c r="G11" s="35" t="s">
        <v>106</v>
      </c>
      <c r="H11" s="35" t="s">
        <v>106</v>
      </c>
      <c r="I11" s="35" t="s">
        <v>106</v>
      </c>
      <c r="J11" s="35" t="s">
        <v>106</v>
      </c>
      <c r="K11" s="39">
        <v>1057.0916666666665</v>
      </c>
    </row>
    <row r="12" spans="1:17">
      <c r="E12" s="35"/>
    </row>
    <row r="13" spans="1:17" ht="15.75" thickBot="1">
      <c r="A13" s="3" t="s">
        <v>50</v>
      </c>
      <c r="K13" s="28">
        <f>SUM(K8:K12)</f>
        <v>14495.748611111114</v>
      </c>
    </row>
    <row r="14" spans="1:17" ht="15.7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DEPRECIATION SUMMARY</vt:lpstr>
      <vt:lpstr>FURNITURES AND FIXTURES</vt:lpstr>
      <vt:lpstr>OFFICE EQUIPMENT</vt:lpstr>
      <vt:lpstr>TOOLS AND EQUIPMENT</vt:lpstr>
      <vt:lpstr>LEASEHOLD IMPROVEMENT</vt:lpstr>
      <vt:lpstr>OFFICE SUPPLIES</vt:lpstr>
      <vt:lpstr>DEPRECIATION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2012-07-04T06:53:01Z</cp:lastPrinted>
  <dcterms:created xsi:type="dcterms:W3CDTF">2012-06-27T08:12:39Z</dcterms:created>
  <dcterms:modified xsi:type="dcterms:W3CDTF">2012-08-03T02:05:53Z</dcterms:modified>
</cp:coreProperties>
</file>