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B.S." sheetId="1" r:id="rId1"/>
    <sheet name="I.S." sheetId="2" r:id="rId2"/>
    <sheet name="T.B.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77" i="3"/>
  <c r="B77"/>
  <c r="D41" i="1"/>
  <c r="D40"/>
  <c r="D34"/>
  <c r="D37" s="1"/>
  <c r="D25"/>
  <c r="D24"/>
  <c r="D22"/>
  <c r="D20"/>
  <c r="D13"/>
  <c r="D12"/>
  <c r="D11"/>
  <c r="D10"/>
  <c r="D9"/>
  <c r="D14" l="1"/>
  <c r="D26"/>
  <c r="D42"/>
  <c r="D44" s="1"/>
  <c r="D27" l="1"/>
  <c r="D45" s="1"/>
</calcChain>
</file>

<file path=xl/sharedStrings.xml><?xml version="1.0" encoding="utf-8"?>
<sst xmlns="http://schemas.openxmlformats.org/spreadsheetml/2006/main" count="183" uniqueCount="131">
  <si>
    <t>LaView Security Philippines Inc.</t>
  </si>
  <si>
    <t>STATEMENT OF FINANCIAL POSITION</t>
  </si>
  <si>
    <t>As of July 31, 2013</t>
  </si>
  <si>
    <t>FINANCIAL DATA</t>
  </si>
  <si>
    <t>Schedule</t>
  </si>
  <si>
    <t>2013</t>
  </si>
  <si>
    <t>ASSETS</t>
  </si>
  <si>
    <t>Current Assets</t>
  </si>
  <si>
    <t>Cash on Hand</t>
  </si>
  <si>
    <t>P</t>
  </si>
  <si>
    <t>Cash in Bank ( BDO Php - 2020081292 )</t>
  </si>
  <si>
    <t>Cash in Bank ( BDO $ - 102020079794 )</t>
  </si>
  <si>
    <t>Accounts Receivable</t>
  </si>
  <si>
    <t>Inventories</t>
  </si>
  <si>
    <t>Total Current Assets</t>
  </si>
  <si>
    <t>Other Assets</t>
  </si>
  <si>
    <t>Prepayments</t>
  </si>
  <si>
    <t>Creditable Withholding Tax</t>
  </si>
  <si>
    <t>Input Tax</t>
  </si>
  <si>
    <t>Total Other Assets</t>
  </si>
  <si>
    <t>Non-Current Assets</t>
  </si>
  <si>
    <t>Property, Plant and Equipment-net</t>
  </si>
  <si>
    <t>lapsing</t>
  </si>
  <si>
    <t>Other Non-Current Assets</t>
  </si>
  <si>
    <t>Leasehold Improvement-net</t>
  </si>
  <si>
    <t>Organization Cost-net</t>
  </si>
  <si>
    <t>Total Non-Current Assets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</si>
  <si>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</si>
  <si>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</si>
  <si>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</si>
  <si>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</si>
  <si>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</si>
  <si>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Income tax payable</t>
  </si>
  <si>
    <t>Total Current Liabilities</t>
  </si>
  <si>
    <t>Non-current liabilities</t>
  </si>
  <si>
    <t>Advances from Shareholders-tax savings</t>
  </si>
  <si>
    <t>Total Liabilities</t>
  </si>
  <si>
    <t>Stockholders' Equity</t>
  </si>
  <si>
    <t>Shares Capital</t>
  </si>
  <si>
    <t xml:space="preserve">    Capital Stock P1,000,000 ordinary share @ 10 par value</t>
  </si>
  <si>
    <t>Retained Earnings</t>
  </si>
  <si>
    <t>Total Stockholders' Equity</t>
  </si>
  <si>
    <t>TOTAL LIABILITIES AND STOCKHOLDERS' EQUITY</t>
  </si>
  <si>
    <t>STATEMENT OF COMPREHENSIVE INCOME</t>
  </si>
  <si>
    <t>For the  (7) Months ended July 31, 2013</t>
  </si>
  <si>
    <t>As of 6/30/13</t>
  </si>
  <si>
    <t>As of 7/31/13</t>
  </si>
  <si>
    <t>JULY</t>
  </si>
  <si>
    <t>SALES</t>
  </si>
  <si>
    <t>COST OF SALES</t>
  </si>
  <si>
    <t xml:space="preserve">GROSS PROFIT </t>
  </si>
  <si>
    <t>OPERATING EXPENSES</t>
  </si>
  <si>
    <t>Salaries and Wages</t>
  </si>
  <si>
    <t>Rent Expense</t>
  </si>
  <si>
    <t>Depreciation Expense</t>
  </si>
  <si>
    <t>Staff Conference</t>
  </si>
  <si>
    <t>Telephone and Communication</t>
  </si>
  <si>
    <t>13mos/Bonus</t>
  </si>
  <si>
    <t>Shipping and Delivery</t>
  </si>
  <si>
    <t>Adds&amp;Promos</t>
  </si>
  <si>
    <t>Travel and Transportation</t>
  </si>
  <si>
    <t>SSS/PHIC/HDMF Contribution</t>
  </si>
  <si>
    <t>Light and Water</t>
  </si>
  <si>
    <t>Professional Fee</t>
  </si>
  <si>
    <t>Office Supplies</t>
  </si>
  <si>
    <t>Taxes and Licenses</t>
  </si>
  <si>
    <t>Installation and Service Call</t>
  </si>
  <si>
    <t>Motor Vehicle Expense</t>
  </si>
  <si>
    <t>Representation Expense</t>
  </si>
  <si>
    <t>Dues and Subscription</t>
  </si>
  <si>
    <t>Accrued Expense</t>
  </si>
  <si>
    <t>Insurance Expense</t>
  </si>
  <si>
    <t>Legal and Notarial</t>
  </si>
  <si>
    <t>Bank Charges</t>
  </si>
  <si>
    <t>Inventory Clearing</t>
  </si>
  <si>
    <t>Accountable Forms</t>
  </si>
  <si>
    <t>Commission and Incentives</t>
  </si>
  <si>
    <t>Training and Seminar</t>
  </si>
  <si>
    <t>Repairs and Maintenance</t>
  </si>
  <si>
    <t>Postage and Stamp</t>
  </si>
  <si>
    <t>TOTAL OPERATING EXPENSES</t>
  </si>
  <si>
    <t>INCOME (LOSS) FROM OPERATIONS</t>
  </si>
  <si>
    <t>Service Income</t>
  </si>
  <si>
    <t>Other Income</t>
  </si>
  <si>
    <t>Interest Income</t>
  </si>
  <si>
    <t>Foreign Exchange Gain/Loss</t>
  </si>
  <si>
    <t>NET INCOME (LOSS)</t>
  </si>
  <si>
    <t>LAVIEW SECURITY PHILIPPINES, INC</t>
  </si>
  <si>
    <t>TRIAL BALANCE</t>
  </si>
  <si>
    <t>For the year 2013</t>
  </si>
  <si>
    <t>DEBIT</t>
  </si>
  <si>
    <t>CREDIT</t>
  </si>
  <si>
    <t>Petty Cash Fund</t>
  </si>
  <si>
    <t>CIB (BDO Php) - 2020081292</t>
  </si>
  <si>
    <t>CIB (BDO $) - 102020079794</t>
  </si>
  <si>
    <t>Prepaid Rent</t>
  </si>
  <si>
    <t>Prepaid Insurance</t>
  </si>
  <si>
    <t>Creditable Tax - 2307</t>
  </si>
  <si>
    <t>Creditable Tax - ITR</t>
  </si>
  <si>
    <t>Other Deposit</t>
  </si>
  <si>
    <t>Inventory</t>
  </si>
  <si>
    <t>Office Equipment</t>
  </si>
  <si>
    <t>Tools and Equipment</t>
  </si>
  <si>
    <t>Furniture and Fixture</t>
  </si>
  <si>
    <t>Accumulated Depreciation</t>
  </si>
  <si>
    <t>Leasehold Improvement</t>
  </si>
  <si>
    <r>
      <t>Accumulated Depreciation (L.I</t>
    </r>
    <r>
      <rPr>
        <i/>
        <sz val="10"/>
        <rFont val="Calibri"/>
        <family val="2"/>
      </rPr>
      <t>)</t>
    </r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</si>
  <si>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</si>
  <si>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</si>
  <si>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</si>
  <si>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</si>
  <si>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</si>
  <si>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</si>
  <si>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</si>
  <si>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</si>
  <si>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</si>
  <si>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</si>
  <si>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</si>
  <si>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Output Tax</t>
  </si>
  <si>
    <t>VAT Payable</t>
  </si>
  <si>
    <t>Income Tax Payable</t>
  </si>
  <si>
    <t>Other payable</t>
  </si>
  <si>
    <t>Paid-in Capital</t>
  </si>
  <si>
    <t>Sales-Vatable</t>
  </si>
  <si>
    <t>Sales Return</t>
  </si>
  <si>
    <t>Sales Discount</t>
  </si>
  <si>
    <t>Sales-Zero Rated</t>
  </si>
  <si>
    <t>Sales-Exempt</t>
  </si>
  <si>
    <t>Cost of Sale</t>
  </si>
  <si>
    <t>Service Supplies</t>
  </si>
  <si>
    <t xml:space="preserve"> TOTAL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</si>
</sst>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mm\ d\,\ yyyy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Bookman Old Style"/>
      <family val="1"/>
    </font>
    <font>
      <b/>
      <sz val="11"/>
      <name val="Bookman Old Style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164" fontId="8" fillId="0" borderId="0" xfId="2" quotePrefix="1" applyNumberFormat="1" applyFont="1" applyBorder="1" applyAlignment="1" applyProtection="1">
      <alignment horizontal="center"/>
      <protection hidden="1"/>
    </xf>
    <xf numFmtId="164" fontId="8" fillId="0" borderId="0" xfId="2" applyNumberFormat="1" applyFont="1" applyBorder="1" applyAlignment="1" applyProtection="1">
      <alignment horizontal="right"/>
      <protection hidden="1"/>
    </xf>
    <xf numFmtId="43" fontId="8" fillId="0" borderId="0" xfId="1" applyFont="1" applyBorder="1" applyAlignment="1" applyProtection="1">
      <alignment horizontal="center"/>
      <protection hidden="1"/>
    </xf>
    <xf numFmtId="0" fontId="7" fillId="0" borderId="4" xfId="2" applyFont="1" applyFill="1" applyBorder="1" applyAlignment="1" applyProtection="1">
      <alignment horizontal="center"/>
      <protection hidden="1"/>
    </xf>
    <xf numFmtId="0" fontId="8" fillId="0" borderId="4" xfId="2" applyFont="1" applyFill="1" applyBorder="1" applyAlignment="1" applyProtection="1">
      <alignment horizontal="right"/>
      <protection hidden="1"/>
    </xf>
    <xf numFmtId="43" fontId="8" fillId="0" borderId="4" xfId="1" quotePrefix="1" applyFont="1" applyFill="1" applyBorder="1" applyAlignment="1" applyProtection="1">
      <alignment horizontal="center"/>
      <protection hidden="1"/>
    </xf>
    <xf numFmtId="0" fontId="9" fillId="0" borderId="0" xfId="2" applyFont="1" applyFill="1" applyProtection="1">
      <protection hidden="1"/>
    </xf>
    <xf numFmtId="0" fontId="9" fillId="0" borderId="0" xfId="2" applyFont="1" applyFill="1" applyAlignment="1" applyProtection="1">
      <alignment horizontal="center"/>
      <protection hidden="1"/>
    </xf>
    <xf numFmtId="0" fontId="9" fillId="0" borderId="0" xfId="2" applyFont="1" applyFill="1" applyAlignment="1" applyProtection="1">
      <alignment horizontal="right"/>
      <protection hidden="1"/>
    </xf>
    <xf numFmtId="43" fontId="9" fillId="0" borderId="0" xfId="1" applyFont="1" applyFill="1" applyAlignment="1" applyProtection="1">
      <alignment horizontal="right"/>
      <protection hidden="1"/>
    </xf>
    <xf numFmtId="43" fontId="9" fillId="0" borderId="0" xfId="3" applyFont="1" applyFill="1" applyAlignment="1" applyProtection="1">
      <alignment horizontal="right"/>
      <protection hidden="1"/>
    </xf>
    <xf numFmtId="0" fontId="10" fillId="0" borderId="0" xfId="2" applyFont="1" applyFill="1" applyProtection="1">
      <protection hidden="1"/>
    </xf>
    <xf numFmtId="0" fontId="10" fillId="0" borderId="0" xfId="2" applyFont="1" applyFill="1" applyAlignment="1" applyProtection="1">
      <alignment horizontal="center"/>
      <protection hidden="1"/>
    </xf>
    <xf numFmtId="43" fontId="10" fillId="0" borderId="0" xfId="1" applyFont="1" applyFill="1" applyAlignment="1" applyProtection="1">
      <alignment horizontal="right"/>
      <protection hidden="1"/>
    </xf>
    <xf numFmtId="0" fontId="10" fillId="0" borderId="0" xfId="2" applyFont="1" applyProtection="1">
      <protection hidden="1"/>
    </xf>
    <xf numFmtId="0" fontId="10" fillId="0" borderId="0" xfId="2" applyFont="1" applyFill="1" applyBorder="1" applyProtection="1">
      <protection hidden="1"/>
    </xf>
    <xf numFmtId="0" fontId="10" fillId="0" borderId="0" xfId="2" applyFont="1" applyFill="1" applyBorder="1" applyAlignment="1" applyProtection="1">
      <alignment horizontal="center"/>
      <protection hidden="1"/>
    </xf>
    <xf numFmtId="0" fontId="9" fillId="0" borderId="0" xfId="2" applyFont="1" applyFill="1" applyBorder="1" applyAlignment="1" applyProtection="1">
      <alignment horizontal="center"/>
      <protection hidden="1"/>
    </xf>
    <xf numFmtId="43" fontId="10" fillId="0" borderId="0" xfId="1" applyFont="1" applyFill="1" applyBorder="1" applyAlignment="1" applyProtection="1">
      <alignment horizontal="right"/>
      <protection hidden="1"/>
    </xf>
    <xf numFmtId="0" fontId="9" fillId="0" borderId="5" xfId="2" applyFont="1" applyFill="1" applyBorder="1" applyProtection="1">
      <protection hidden="1"/>
    </xf>
    <xf numFmtId="0" fontId="9" fillId="0" borderId="5" xfId="2" applyFont="1" applyFill="1" applyBorder="1" applyAlignment="1" applyProtection="1">
      <alignment horizontal="center"/>
      <protection hidden="1"/>
    </xf>
    <xf numFmtId="43" fontId="9" fillId="0" borderId="5" xfId="1" applyFont="1" applyFill="1" applyBorder="1" applyAlignment="1" applyProtection="1">
      <alignment horizontal="right"/>
      <protection hidden="1"/>
    </xf>
    <xf numFmtId="0" fontId="9" fillId="0" borderId="0" xfId="2" applyFont="1" applyFill="1" applyBorder="1" applyProtection="1">
      <protection hidden="1"/>
    </xf>
    <xf numFmtId="43" fontId="9" fillId="0" borderId="0" xfId="1" applyFont="1" applyFill="1" applyBorder="1" applyAlignment="1" applyProtection="1">
      <alignment horizontal="right"/>
      <protection hidden="1"/>
    </xf>
    <xf numFmtId="43" fontId="10" fillId="0" borderId="0" xfId="1" applyFont="1" applyProtection="1">
      <protection hidden="1"/>
    </xf>
    <xf numFmtId="0" fontId="9" fillId="0" borderId="1" xfId="2" applyFont="1" applyFill="1" applyBorder="1" applyProtection="1">
      <protection hidden="1"/>
    </xf>
    <xf numFmtId="0" fontId="9" fillId="0" borderId="1" xfId="2" applyFont="1" applyFill="1" applyBorder="1" applyAlignment="1" applyProtection="1">
      <alignment horizontal="center"/>
      <protection hidden="1"/>
    </xf>
    <xf numFmtId="43" fontId="9" fillId="0" borderId="1" xfId="1" applyFont="1" applyFill="1" applyBorder="1" applyAlignment="1" applyProtection="1">
      <alignment horizontal="right"/>
      <protection hidden="1"/>
    </xf>
    <xf numFmtId="43" fontId="10" fillId="0" borderId="2" xfId="2" applyNumberFormat="1" applyFont="1" applyFill="1" applyBorder="1" applyProtection="1">
      <protection hidden="1"/>
    </xf>
    <xf numFmtId="0" fontId="10" fillId="0" borderId="2" xfId="2" applyFont="1" applyFill="1" applyBorder="1" applyAlignment="1" applyProtection="1">
      <alignment horizontal="center"/>
      <protection hidden="1"/>
    </xf>
    <xf numFmtId="0" fontId="9" fillId="0" borderId="2" xfId="2" applyFont="1" applyFill="1" applyBorder="1" applyAlignment="1" applyProtection="1">
      <alignment horizontal="center"/>
      <protection hidden="1"/>
    </xf>
    <xf numFmtId="43" fontId="9" fillId="0" borderId="2" xfId="1" applyFont="1" applyFill="1" applyBorder="1" applyAlignment="1" applyProtection="1">
      <alignment horizontal="right"/>
      <protection hidden="1"/>
    </xf>
    <xf numFmtId="165" fontId="9" fillId="0" borderId="0" xfId="3" applyNumberFormat="1" applyFont="1" applyFill="1" applyAlignment="1" applyProtection="1">
      <alignment horizontal="center"/>
      <protection hidden="1"/>
    </xf>
    <xf numFmtId="0" fontId="10" fillId="0" borderId="4" xfId="2" applyFont="1" applyFill="1" applyBorder="1" applyProtection="1">
      <protection hidden="1"/>
    </xf>
    <xf numFmtId="0" fontId="9" fillId="0" borderId="4" xfId="2" applyFont="1" applyFill="1" applyBorder="1" applyAlignment="1" applyProtection="1">
      <alignment horizontal="center"/>
      <protection hidden="1"/>
    </xf>
    <xf numFmtId="43" fontId="9" fillId="0" borderId="4" xfId="1" applyFont="1" applyFill="1" applyBorder="1" applyAlignment="1" applyProtection="1">
      <alignment horizontal="right"/>
      <protection hidden="1"/>
    </xf>
    <xf numFmtId="0" fontId="9" fillId="0" borderId="4" xfId="2" applyFont="1" applyFill="1" applyBorder="1" applyProtection="1">
      <protection hidden="1"/>
    </xf>
    <xf numFmtId="0" fontId="10" fillId="0" borderId="0" xfId="2" applyFont="1" applyAlignment="1" applyProtection="1">
      <alignment horizontal="center"/>
      <protection hidden="1"/>
    </xf>
    <xf numFmtId="0" fontId="10" fillId="0" borderId="4" xfId="2" applyFont="1" applyFill="1" applyBorder="1" applyAlignment="1" applyProtection="1">
      <alignment horizontal="center"/>
      <protection hidden="1"/>
    </xf>
    <xf numFmtId="165" fontId="9" fillId="0" borderId="4" xfId="3" applyNumberFormat="1" applyFont="1" applyFill="1" applyBorder="1" applyAlignment="1" applyProtection="1">
      <alignment horizontal="center"/>
      <protection hidden="1"/>
    </xf>
    <xf numFmtId="0" fontId="9" fillId="0" borderId="6" xfId="2" applyFont="1" applyFill="1" applyBorder="1" applyProtection="1">
      <protection hidden="1"/>
    </xf>
    <xf numFmtId="0" fontId="9" fillId="0" borderId="6" xfId="2" applyFont="1" applyFill="1" applyBorder="1" applyAlignment="1" applyProtection="1">
      <alignment horizontal="center"/>
      <protection hidden="1"/>
    </xf>
    <xf numFmtId="43" fontId="9" fillId="0" borderId="6" xfId="1" applyFont="1" applyFill="1" applyBorder="1" applyAlignment="1" applyProtection="1">
      <alignment horizontal="right"/>
      <protection hidden="1"/>
    </xf>
    <xf numFmtId="0" fontId="10" fillId="0" borderId="2" xfId="2" applyFont="1" applyFill="1" applyBorder="1" applyProtection="1">
      <protection hidden="1"/>
    </xf>
    <xf numFmtId="0" fontId="0" fillId="0" borderId="0" xfId="0" applyAlignment="1">
      <alignment horizontal="center" vertical="center"/>
    </xf>
    <xf numFmtId="43" fontId="2" fillId="0" borderId="0" xfId="1" applyFont="1"/>
    <xf numFmtId="9" fontId="0" fillId="0" borderId="0" xfId="1" applyNumberFormat="1" applyFont="1"/>
    <xf numFmtId="0" fontId="3" fillId="0" borderId="4" xfId="0" applyFont="1" applyBorder="1"/>
    <xf numFmtId="0" fontId="0" fillId="0" borderId="4" xfId="0" applyBorder="1"/>
    <xf numFmtId="43" fontId="2" fillId="0" borderId="4" xfId="1" applyFont="1" applyBorder="1"/>
    <xf numFmtId="0" fontId="2" fillId="0" borderId="4" xfId="0" applyFont="1" applyBorder="1"/>
    <xf numFmtId="43" fontId="12" fillId="0" borderId="0" xfId="1" applyFont="1" applyAlignment="1" applyProtection="1">
      <protection hidden="1"/>
    </xf>
    <xf numFmtId="43" fontId="13" fillId="0" borderId="0" xfId="1" applyFont="1" applyProtection="1">
      <protection hidden="1"/>
    </xf>
    <xf numFmtId="39" fontId="13" fillId="0" borderId="0" xfId="1" applyNumberFormat="1" applyFont="1" applyProtection="1">
      <protection hidden="1"/>
    </xf>
    <xf numFmtId="43" fontId="13" fillId="0" borderId="0" xfId="1" applyFont="1" applyAlignment="1" applyProtection="1">
      <alignment horizontal="center"/>
      <protection hidden="1"/>
    </xf>
    <xf numFmtId="43" fontId="12" fillId="0" borderId="0" xfId="1" applyFont="1" applyFill="1" applyAlignment="1" applyProtection="1">
      <alignment horizontal="center" wrapText="1"/>
      <protection hidden="1"/>
    </xf>
    <xf numFmtId="39" fontId="12" fillId="0" borderId="0" xfId="1" applyNumberFormat="1" applyFont="1" applyAlignment="1" applyProtection="1">
      <alignment horizontal="center"/>
      <protection hidden="1"/>
    </xf>
    <xf numFmtId="43" fontId="11" fillId="0" borderId="0" xfId="1" applyFont="1" applyFill="1" applyProtection="1">
      <protection hidden="1"/>
    </xf>
    <xf numFmtId="39" fontId="13" fillId="0" borderId="0" xfId="1" applyNumberFormat="1" applyFont="1" applyFill="1" applyProtection="1">
      <protection hidden="1"/>
    </xf>
    <xf numFmtId="43" fontId="13" fillId="0" borderId="0" xfId="1" applyFont="1" applyBorder="1" applyProtection="1">
      <protection hidden="1"/>
    </xf>
    <xf numFmtId="43" fontId="13" fillId="0" borderId="4" xfId="1" applyFont="1" applyBorder="1" applyProtection="1">
      <protection hidden="1"/>
    </xf>
    <xf numFmtId="39" fontId="13" fillId="0" borderId="4" xfId="1" applyNumberFormat="1" applyFont="1" applyBorder="1" applyProtection="1">
      <protection hidden="1"/>
    </xf>
    <xf numFmtId="43" fontId="11" fillId="0" borderId="0" xfId="1" applyFont="1" applyProtection="1">
      <protection hidden="1"/>
    </xf>
    <xf numFmtId="43" fontId="12" fillId="0" borderId="0" xfId="1" applyFont="1" applyFill="1" applyBorder="1" applyAlignment="1" applyProtection="1">
      <alignment horizontal="right"/>
      <protection hidden="1"/>
    </xf>
    <xf numFmtId="43" fontId="12" fillId="0" borderId="1" xfId="1" applyFont="1" applyBorder="1" applyProtection="1">
      <protection hidden="1"/>
    </xf>
    <xf numFmtId="43" fontId="12" fillId="0" borderId="1" xfId="1" applyFont="1" applyFill="1" applyBorder="1" applyAlignment="1" applyProtection="1">
      <alignment horizontal="right"/>
      <protection hidden="1"/>
    </xf>
    <xf numFmtId="164" fontId="7" fillId="0" borderId="2" xfId="2" applyNumberFormat="1" applyFont="1" applyBorder="1" applyAlignment="1" applyProtection="1">
      <alignment horizontal="center"/>
      <protection hidden="1"/>
    </xf>
    <xf numFmtId="0" fontId="5" fillId="0" borderId="2" xfId="2" applyFont="1" applyBorder="1" applyAlignment="1" applyProtection="1">
      <alignment horizontal="center"/>
      <protection hidden="1"/>
    </xf>
    <xf numFmtId="0" fontId="6" fillId="0" borderId="3" xfId="2" applyFont="1" applyBorder="1" applyAlignment="1" applyProtection="1">
      <alignment horizontal="center"/>
      <protection hidden="1"/>
    </xf>
    <xf numFmtId="0" fontId="6" fillId="0" borderId="0" xfId="2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Comma" xfId="1" builtinId="3"/>
    <cellStyle name="Comma 10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TB (2)"/>
      <sheetName val="BS"/>
      <sheetName val="BS SCHED"/>
      <sheetName val="IS"/>
      <sheetName val="IS SCHED"/>
      <sheetName val="Lapsing"/>
      <sheetName val="C.O.S"/>
      <sheetName val="C.O.S (2)"/>
    </sheetNames>
    <sheetDataSet>
      <sheetData sheetId="0">
        <row r="7">
          <cell r="AR7">
            <v>15000.002142857114</v>
          </cell>
        </row>
        <row r="8">
          <cell r="AR8">
            <v>695584.38372464362</v>
          </cell>
        </row>
        <row r="9">
          <cell r="AR9">
            <v>288205.3190804426</v>
          </cell>
        </row>
        <row r="10">
          <cell r="AR10">
            <v>1138079.57</v>
          </cell>
        </row>
        <row r="16">
          <cell r="AR16">
            <v>6258603.6904791659</v>
          </cell>
        </row>
        <row r="18">
          <cell r="AR18">
            <v>402780.30785714235</v>
          </cell>
        </row>
        <row r="19">
          <cell r="AR19">
            <v>27357.339444444442</v>
          </cell>
        </row>
        <row r="20">
          <cell r="AR20">
            <v>393028.6385714286</v>
          </cell>
        </row>
        <row r="21">
          <cell r="AR21">
            <v>-230168.67775793665</v>
          </cell>
        </row>
        <row r="22">
          <cell r="AR22">
            <v>69759.56</v>
          </cell>
        </row>
        <row r="23">
          <cell r="AR23">
            <v>-25271.054226190456</v>
          </cell>
        </row>
        <row r="24">
          <cell r="AR24">
            <v>728497.36130952404</v>
          </cell>
        </row>
        <row r="41">
          <cell r="AR41">
            <v>-10000000</v>
          </cell>
        </row>
        <row r="42">
          <cell r="T42">
            <v>660170.88887440506</v>
          </cell>
        </row>
      </sheetData>
      <sheetData sheetId="1"/>
      <sheetData sheetId="2"/>
      <sheetData sheetId="3"/>
      <sheetData sheetId="4">
        <row r="50">
          <cell r="AV50">
            <v>764960.5439502371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activeCell="J15" sqref="J15"/>
    </sheetView>
  </sheetViews>
  <sheetFormatPr defaultRowHeight="15"/>
  <cols>
    <col min="1" max="1" width="51.5703125" bestFit="1" customWidth="1"/>
    <col min="3" max="3" width="3.7109375" customWidth="1"/>
    <col min="4" max="4" width="15.5703125" style="1" customWidth="1"/>
  </cols>
  <sheetData>
    <row r="1" spans="1:4" ht="17.25" thickBot="1">
      <c r="A1" s="72" t="s">
        <v>0</v>
      </c>
      <c r="B1" s="72"/>
      <c r="C1" s="72"/>
      <c r="D1" s="72"/>
    </row>
    <row r="2" spans="1:4" ht="16.5">
      <c r="A2" s="73" t="s">
        <v>1</v>
      </c>
      <c r="B2" s="73"/>
      <c r="C2" s="73"/>
      <c r="D2" s="73"/>
    </row>
    <row r="3" spans="1:4" ht="16.5">
      <c r="A3" s="74" t="s">
        <v>2</v>
      </c>
      <c r="B3" s="74"/>
      <c r="C3" s="74"/>
      <c r="D3" s="74"/>
    </row>
    <row r="4" spans="1:4" ht="15.75" thickBot="1">
      <c r="A4" s="71"/>
      <c r="B4" s="71"/>
      <c r="C4" s="71"/>
      <c r="D4" s="71"/>
    </row>
    <row r="5" spans="1:4">
      <c r="A5" s="5"/>
      <c r="B5" s="5"/>
      <c r="C5" s="6"/>
      <c r="D5" s="7"/>
    </row>
    <row r="6" spans="1:4">
      <c r="A6" s="8" t="s">
        <v>3</v>
      </c>
      <c r="B6" s="8" t="s">
        <v>4</v>
      </c>
      <c r="C6" s="9"/>
      <c r="D6" s="10" t="s">
        <v>5</v>
      </c>
    </row>
    <row r="7" spans="1:4">
      <c r="A7" s="11" t="s">
        <v>6</v>
      </c>
      <c r="B7" s="12"/>
      <c r="C7" s="13"/>
      <c r="D7" s="14"/>
    </row>
    <row r="8" spans="1:4">
      <c r="A8" s="11" t="s">
        <v>7</v>
      </c>
      <c r="B8" s="12"/>
      <c r="C8" s="15"/>
      <c r="D8" s="14"/>
    </row>
    <row r="9" spans="1:4">
      <c r="A9" s="16" t="s">
        <v>8</v>
      </c>
      <c r="B9" s="17"/>
      <c r="C9" s="12" t="s">
        <v>9</v>
      </c>
      <c r="D9" s="18">
        <f>[1]TB!AR7</f>
        <v>15000.002142857114</v>
      </c>
    </row>
    <row r="10" spans="1:4">
      <c r="A10" s="16" t="s">
        <v>10</v>
      </c>
      <c r="B10" s="17">
        <v>1</v>
      </c>
      <c r="C10" s="19"/>
      <c r="D10" s="18">
        <f>[1]TB!AR8</f>
        <v>695584.38372464362</v>
      </c>
    </row>
    <row r="11" spans="1:4">
      <c r="A11" s="16" t="s">
        <v>11</v>
      </c>
      <c r="B11" s="17">
        <v>2</v>
      </c>
      <c r="C11" s="19"/>
      <c r="D11" s="18">
        <f>[1]TB!AR9</f>
        <v>288205.3190804426</v>
      </c>
    </row>
    <row r="12" spans="1:4">
      <c r="A12" s="20" t="s">
        <v>12</v>
      </c>
      <c r="B12" s="21">
        <v>3</v>
      </c>
      <c r="C12" s="22"/>
      <c r="D12" s="23">
        <f>[1]TB!AR10</f>
        <v>1138079.57</v>
      </c>
    </row>
    <row r="13" spans="1:4">
      <c r="A13" s="16" t="s">
        <v>13</v>
      </c>
      <c r="B13" s="17">
        <v>4</v>
      </c>
      <c r="C13" s="12"/>
      <c r="D13" s="18">
        <f>[1]TB!AR16</f>
        <v>6258603.6904791659</v>
      </c>
    </row>
    <row r="14" spans="1:4">
      <c r="A14" s="24" t="s">
        <v>14</v>
      </c>
      <c r="B14" s="25"/>
      <c r="C14" s="25"/>
      <c r="D14" s="26">
        <f>SUM(D9:D13)</f>
        <v>8395472.9654271081</v>
      </c>
    </row>
    <row r="15" spans="1:4">
      <c r="A15" s="27"/>
      <c r="B15" s="22"/>
      <c r="C15" s="22"/>
      <c r="D15" s="28"/>
    </row>
    <row r="16" spans="1:4">
      <c r="A16" s="27" t="s">
        <v>15</v>
      </c>
      <c r="B16" s="22"/>
      <c r="C16" s="22"/>
      <c r="D16" s="28"/>
    </row>
    <row r="17" spans="1:4">
      <c r="A17" s="20" t="s">
        <v>16</v>
      </c>
      <c r="B17" s="21">
        <v>5</v>
      </c>
      <c r="C17" s="22"/>
      <c r="D17" s="23">
        <v>164805.64000000001</v>
      </c>
    </row>
    <row r="18" spans="1:4">
      <c r="A18" s="20" t="s">
        <v>17</v>
      </c>
      <c r="B18" s="22"/>
      <c r="C18" s="22"/>
      <c r="D18" s="29">
        <v>30345.56</v>
      </c>
    </row>
    <row r="19" spans="1:4">
      <c r="A19" s="20" t="s">
        <v>18</v>
      </c>
      <c r="B19" s="22"/>
      <c r="C19" s="22"/>
      <c r="D19" s="29">
        <v>461526.54</v>
      </c>
    </row>
    <row r="20" spans="1:4">
      <c r="A20" s="24" t="s">
        <v>19</v>
      </c>
      <c r="B20" s="25"/>
      <c r="C20" s="25"/>
      <c r="D20" s="26">
        <f>SUM(D17:D19)</f>
        <v>656677.74</v>
      </c>
    </row>
    <row r="21" spans="1:4">
      <c r="A21" s="27" t="s">
        <v>20</v>
      </c>
      <c r="B21" s="22"/>
      <c r="C21" s="22"/>
      <c r="D21" s="28"/>
    </row>
    <row r="22" spans="1:4">
      <c r="A22" s="20" t="s">
        <v>21</v>
      </c>
      <c r="B22" s="21" t="s">
        <v>22</v>
      </c>
      <c r="C22" s="22"/>
      <c r="D22" s="23">
        <f>SUM([1]TB!AR18:AR21)</f>
        <v>592997.60811507876</v>
      </c>
    </row>
    <row r="23" spans="1:4">
      <c r="A23" s="27" t="s">
        <v>23</v>
      </c>
      <c r="B23" s="21"/>
      <c r="C23" s="22"/>
      <c r="D23" s="23"/>
    </row>
    <row r="24" spans="1:4">
      <c r="A24" s="20" t="s">
        <v>24</v>
      </c>
      <c r="B24" s="21" t="s">
        <v>22</v>
      </c>
      <c r="C24" s="22"/>
      <c r="D24" s="23">
        <f>SUM([1]TB!AR22:AR23)</f>
        <v>44488.505773809542</v>
      </c>
    </row>
    <row r="25" spans="1:4">
      <c r="A25" s="20" t="s">
        <v>25</v>
      </c>
      <c r="B25" s="21" t="s">
        <v>22</v>
      </c>
      <c r="C25" s="22"/>
      <c r="D25" s="23">
        <f>[1]TB!AR24</f>
        <v>728497.36130952404</v>
      </c>
    </row>
    <row r="26" spans="1:4">
      <c r="A26" s="24" t="s">
        <v>26</v>
      </c>
      <c r="B26" s="25"/>
      <c r="C26" s="25"/>
      <c r="D26" s="26">
        <f>SUM(D22:D25)</f>
        <v>1365983.4751984123</v>
      </c>
    </row>
    <row r="27" spans="1:4" ht="15.75" thickBot="1">
      <c r="A27" s="30" t="s">
        <v>27</v>
      </c>
      <c r="B27" s="31"/>
      <c r="C27" s="31" t="s">
        <v>9</v>
      </c>
      <c r="D27" s="32">
        <f>D14+D20+D26</f>
        <v>10418134.180625521</v>
      </c>
    </row>
    <row r="28" spans="1:4" ht="16.5" thickTop="1" thickBot="1">
      <c r="A28" s="33"/>
      <c r="B28" s="34"/>
      <c r="C28" s="35"/>
      <c r="D28" s="36"/>
    </row>
    <row r="29" spans="1:4">
      <c r="A29" s="11" t="s">
        <v>28</v>
      </c>
      <c r="B29" s="12"/>
      <c r="C29" s="37"/>
      <c r="D29" s="14"/>
    </row>
    <row r="30" spans="1:4">
      <c r="A30" s="11" t="s">
        <v>29</v>
      </c>
      <c r="B30" s="12"/>
      <c r="C30" s="37"/>
      <c r="D30" s="19"/>
    </row>
    <row r="31" spans="1:4">
      <c r="A31" s="11" t="s">
        <v>30</v>
      </c>
      <c r="B31" s="12"/>
      <c r="C31" s="37"/>
      <c r="D31" s="14"/>
    </row>
    <row r="32" spans="1:4">
      <c r="A32" s="16" t="s">
        <v>31</v>
      </c>
      <c r="B32" s="17">
        <v>6</v>
      </c>
      <c r="C32" s="22" t="s">
        <v>9</v>
      </c>
      <c r="D32" s="14">
        <v>313344.53000000003</v>
      </c>
    </row>
    <row r="33" spans="1:4">
      <c r="A33" s="20" t="s">
        <v>32</v>
      </c>
      <c r="B33" s="21"/>
      <c r="C33" s="22"/>
      <c r="D33" s="28">
        <v>0</v>
      </c>
    </row>
    <row r="34" spans="1:4">
      <c r="A34" s="24" t="s">
        <v>33</v>
      </c>
      <c r="B34" s="25"/>
      <c r="C34" s="25"/>
      <c r="D34" s="26">
        <f>SUM(D32:D33)</f>
        <v>313344.53000000003</v>
      </c>
    </row>
    <row r="35" spans="1:4">
      <c r="A35" s="27" t="s">
        <v>34</v>
      </c>
      <c r="B35" s="22"/>
      <c r="C35" s="22"/>
      <c r="D35" s="28">
        <v>0</v>
      </c>
    </row>
    <row r="36" spans="1:4">
      <c r="A36" s="38" t="s">
        <v>35</v>
      </c>
      <c r="B36" s="39"/>
      <c r="C36" s="39"/>
      <c r="D36" s="40">
        <v>0</v>
      </c>
    </row>
    <row r="37" spans="1:4">
      <c r="A37" s="41" t="s">
        <v>36</v>
      </c>
      <c r="B37" s="39"/>
      <c r="C37" s="39"/>
      <c r="D37" s="40">
        <f>+D34+D36</f>
        <v>313344.53000000003</v>
      </c>
    </row>
    <row r="38" spans="1:4">
      <c r="A38" s="11" t="s">
        <v>37</v>
      </c>
      <c r="B38" s="12"/>
      <c r="C38" s="37"/>
      <c r="D38" s="14"/>
    </row>
    <row r="39" spans="1:4">
      <c r="A39" s="16" t="s">
        <v>38</v>
      </c>
      <c r="B39" s="17"/>
      <c r="C39" s="37"/>
      <c r="D39" s="14"/>
    </row>
    <row r="40" spans="1:4">
      <c r="A40" s="19" t="s">
        <v>39</v>
      </c>
      <c r="B40" s="42"/>
      <c r="C40" s="37"/>
      <c r="D40" s="14">
        <f>-[1]TB!AR41</f>
        <v>10000000</v>
      </c>
    </row>
    <row r="41" spans="1:4">
      <c r="A41" s="38" t="s">
        <v>40</v>
      </c>
      <c r="B41" s="43"/>
      <c r="C41" s="44"/>
      <c r="D41" s="40">
        <f>-[1]TB!T42+[1]IS!AV50</f>
        <v>104789.65507583204</v>
      </c>
    </row>
    <row r="42" spans="1:4">
      <c r="A42" s="41" t="s">
        <v>41</v>
      </c>
      <c r="B42" s="39"/>
      <c r="C42" s="44"/>
      <c r="D42" s="40">
        <f>SUM(D40:D41)</f>
        <v>10104789.655075831</v>
      </c>
    </row>
    <row r="43" spans="1:4">
      <c r="A43" s="16"/>
      <c r="B43" s="17"/>
      <c r="C43" s="12"/>
      <c r="D43" s="14"/>
    </row>
    <row r="44" spans="1:4" ht="15.75" thickBot="1">
      <c r="A44" s="45" t="s">
        <v>42</v>
      </c>
      <c r="B44" s="46"/>
      <c r="C44" s="46" t="s">
        <v>9</v>
      </c>
      <c r="D44" s="47">
        <f>+D37+D42</f>
        <v>10418134.185075831</v>
      </c>
    </row>
    <row r="45" spans="1:4" ht="16.5" thickTop="1" thickBot="1">
      <c r="A45" s="48"/>
      <c r="B45" s="34"/>
      <c r="C45" s="35"/>
      <c r="D45" s="36">
        <f>D27-D44</f>
        <v>-4.4503100216388702E-3</v>
      </c>
    </row>
  </sheetData>
  <mergeCells count="4">
    <mergeCell ref="A4:D4"/>
    <mergeCell ref="A1:D1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M32" sqref="M32"/>
    </sheetView>
  </sheetViews>
  <sheetFormatPr defaultRowHeight="15"/>
  <cols>
    <col min="1" max="1" width="33" customWidth="1"/>
    <col min="2" max="2" width="0" hidden="1" customWidth="1"/>
    <col min="3" max="3" width="2.28515625" customWidth="1"/>
    <col min="4" max="4" width="13.28515625" bestFit="1" customWidth="1"/>
    <col min="5" max="5" width="2.85546875" customWidth="1"/>
    <col min="6" max="6" width="12.42578125" customWidth="1"/>
    <col min="7" max="7" width="4" customWidth="1"/>
    <col min="8" max="8" width="12.85546875" customWidth="1"/>
  </cols>
  <sheetData>
    <row r="1" spans="1:8">
      <c r="A1" s="75" t="s">
        <v>0</v>
      </c>
      <c r="B1" s="75"/>
      <c r="C1" s="75"/>
      <c r="D1" s="75"/>
      <c r="E1" s="75"/>
      <c r="F1" s="75"/>
      <c r="G1" s="75"/>
      <c r="H1" s="75"/>
    </row>
    <row r="2" spans="1:8">
      <c r="A2" s="75" t="s">
        <v>43</v>
      </c>
      <c r="B2" s="75"/>
      <c r="C2" s="75"/>
      <c r="D2" s="75"/>
      <c r="E2" s="75"/>
      <c r="F2" s="75"/>
      <c r="G2" s="75"/>
      <c r="H2" s="75"/>
    </row>
    <row r="3" spans="1:8">
      <c r="A3" s="75" t="s">
        <v>44</v>
      </c>
      <c r="B3" s="75"/>
      <c r="C3" s="75"/>
      <c r="D3" s="75"/>
      <c r="E3" s="75"/>
      <c r="F3" s="75"/>
      <c r="G3" s="75"/>
      <c r="H3" s="75"/>
    </row>
    <row r="5" spans="1:8">
      <c r="A5" s="78" t="s">
        <v>3</v>
      </c>
      <c r="B5" s="49"/>
      <c r="C5" s="78"/>
      <c r="D5" s="77" t="s">
        <v>45</v>
      </c>
      <c r="E5" s="78"/>
      <c r="F5" s="78" t="s">
        <v>47</v>
      </c>
      <c r="G5" s="76"/>
      <c r="H5" s="78" t="s">
        <v>46</v>
      </c>
    </row>
    <row r="6" spans="1:8">
      <c r="A6" s="78"/>
      <c r="B6" s="49" t="s">
        <v>4</v>
      </c>
      <c r="C6" s="78"/>
      <c r="D6" s="77"/>
      <c r="E6" s="78"/>
      <c r="F6" s="78"/>
      <c r="G6" s="76"/>
      <c r="H6" s="78"/>
    </row>
    <row r="9" spans="1:8">
      <c r="A9" s="2" t="s">
        <v>48</v>
      </c>
      <c r="B9">
        <v>1</v>
      </c>
      <c r="C9" s="2" t="s">
        <v>9</v>
      </c>
      <c r="D9" s="1">
        <v>6151608.5482142838</v>
      </c>
      <c r="E9" s="50" t="s">
        <v>9</v>
      </c>
      <c r="F9" s="1">
        <v>861343.47464285709</v>
      </c>
      <c r="G9" s="50" t="s">
        <v>9</v>
      </c>
      <c r="H9" s="1">
        <v>7012952.0228571407</v>
      </c>
    </row>
    <row r="10" spans="1:8">
      <c r="D10" s="1"/>
      <c r="E10" s="1"/>
      <c r="F10" s="1"/>
      <c r="G10" s="1"/>
      <c r="H10" s="1"/>
    </row>
    <row r="11" spans="1:8">
      <c r="A11" s="2" t="s">
        <v>49</v>
      </c>
      <c r="B11">
        <v>2</v>
      </c>
      <c r="D11" s="1">
        <v>3980955.436002858</v>
      </c>
      <c r="E11" s="1"/>
      <c r="F11" s="1">
        <v>529016.34038714296</v>
      </c>
      <c r="G11" s="1"/>
      <c r="H11" s="1">
        <v>4509971.7763900012</v>
      </c>
    </row>
    <row r="12" spans="1:8">
      <c r="D12" s="1"/>
      <c r="E12" s="1"/>
      <c r="F12" s="1"/>
      <c r="G12" s="1"/>
      <c r="H12" s="1"/>
    </row>
    <row r="13" spans="1:8">
      <c r="A13" s="2" t="s">
        <v>50</v>
      </c>
      <c r="D13" s="50">
        <v>2170653.1122114258</v>
      </c>
      <c r="E13" s="50"/>
      <c r="F13" s="50">
        <v>332327.13425571413</v>
      </c>
      <c r="G13" s="50"/>
      <c r="H13" s="50">
        <v>2502980.24646714</v>
      </c>
    </row>
    <row r="14" spans="1:8">
      <c r="D14" s="51">
        <v>0.35</v>
      </c>
      <c r="E14" s="1"/>
      <c r="F14" s="51">
        <v>0.39</v>
      </c>
      <c r="G14" s="1"/>
      <c r="H14" s="1"/>
    </row>
    <row r="15" spans="1:8">
      <c r="A15" s="2" t="s">
        <v>51</v>
      </c>
      <c r="D15" s="1"/>
      <c r="E15" s="1"/>
      <c r="F15" s="1"/>
      <c r="G15" s="1"/>
      <c r="H15" s="1"/>
    </row>
    <row r="16" spans="1:8">
      <c r="A16" t="s">
        <v>52</v>
      </c>
      <c r="D16" s="1">
        <v>700386.77097535948</v>
      </c>
      <c r="E16" s="1"/>
      <c r="F16" s="1">
        <v>139528.74</v>
      </c>
      <c r="G16" s="1"/>
      <c r="H16" s="1">
        <v>839915.51097535947</v>
      </c>
    </row>
    <row r="17" spans="1:8">
      <c r="A17" t="s">
        <v>53</v>
      </c>
      <c r="D17" s="1">
        <v>310029.84000000003</v>
      </c>
      <c r="E17" s="1"/>
      <c r="F17" s="1">
        <v>51671.64</v>
      </c>
      <c r="G17" s="1"/>
      <c r="H17" s="1">
        <v>361701.48000000004</v>
      </c>
    </row>
    <row r="18" spans="1:8">
      <c r="A18" t="s">
        <v>54</v>
      </c>
      <c r="D18" s="1">
        <v>126950.89117063506</v>
      </c>
      <c r="E18" s="1"/>
      <c r="F18" s="1">
        <v>21311.863144841271</v>
      </c>
      <c r="G18" s="1"/>
      <c r="H18" s="1">
        <v>148262.75431547634</v>
      </c>
    </row>
    <row r="19" spans="1:8">
      <c r="A19" t="s">
        <v>55</v>
      </c>
      <c r="D19" s="1">
        <v>117000</v>
      </c>
      <c r="E19" s="1"/>
      <c r="F19" s="1">
        <v>19500</v>
      </c>
      <c r="G19" s="1"/>
      <c r="H19" s="1">
        <v>136500</v>
      </c>
    </row>
    <row r="20" spans="1:8">
      <c r="A20" t="s">
        <v>56</v>
      </c>
      <c r="D20" s="1">
        <v>98575.776428571466</v>
      </c>
      <c r="E20" s="1"/>
      <c r="F20" s="1">
        <v>16980.388571428568</v>
      </c>
      <c r="G20" s="1"/>
      <c r="H20" s="1">
        <v>115556.16500000004</v>
      </c>
    </row>
    <row r="21" spans="1:8">
      <c r="A21" t="s">
        <v>57</v>
      </c>
      <c r="D21" s="1">
        <v>0</v>
      </c>
      <c r="E21" s="1"/>
      <c r="F21" s="1">
        <v>0</v>
      </c>
      <c r="G21" s="1"/>
      <c r="H21" s="1">
        <v>0</v>
      </c>
    </row>
    <row r="22" spans="1:8">
      <c r="A22" t="s">
        <v>58</v>
      </c>
      <c r="D22" s="1">
        <v>103922.09999999999</v>
      </c>
      <c r="E22" s="1"/>
      <c r="F22" s="1">
        <v>3723.21</v>
      </c>
      <c r="G22" s="1"/>
      <c r="H22" s="1">
        <v>107645.31</v>
      </c>
    </row>
    <row r="23" spans="1:8">
      <c r="A23" t="s">
        <v>59</v>
      </c>
      <c r="D23" s="1">
        <v>59996.393452380951</v>
      </c>
      <c r="E23" s="1"/>
      <c r="F23" s="1">
        <v>8349.0893849206332</v>
      </c>
      <c r="G23" s="1"/>
      <c r="H23" s="1">
        <v>68345.482837301592</v>
      </c>
    </row>
    <row r="24" spans="1:8">
      <c r="A24" t="s">
        <v>60</v>
      </c>
      <c r="D24" s="1">
        <v>72868.96428571429</v>
      </c>
      <c r="E24" s="1"/>
      <c r="F24" s="1">
        <v>11415.408571428599</v>
      </c>
      <c r="G24" s="1"/>
      <c r="H24" s="1">
        <v>84284.372857142895</v>
      </c>
    </row>
    <row r="25" spans="1:8">
      <c r="A25" t="s">
        <v>61</v>
      </c>
      <c r="D25" s="1">
        <v>67353.2</v>
      </c>
      <c r="E25" s="1"/>
      <c r="F25" s="1">
        <v>12201.8</v>
      </c>
      <c r="G25" s="1"/>
      <c r="H25" s="1">
        <v>79555</v>
      </c>
    </row>
    <row r="26" spans="1:8">
      <c r="A26" t="s">
        <v>62</v>
      </c>
      <c r="D26" s="1">
        <v>64401.192500000005</v>
      </c>
      <c r="E26" s="1"/>
      <c r="F26" s="1">
        <v>13033.54</v>
      </c>
      <c r="G26" s="1"/>
      <c r="H26" s="1">
        <v>77434.732500000013</v>
      </c>
    </row>
    <row r="27" spans="1:8">
      <c r="A27" t="s">
        <v>63</v>
      </c>
      <c r="D27" s="1">
        <v>57000</v>
      </c>
      <c r="E27" s="1"/>
      <c r="F27" s="1">
        <v>10000</v>
      </c>
      <c r="G27" s="1"/>
      <c r="H27" s="1">
        <v>67000</v>
      </c>
    </row>
    <row r="28" spans="1:8">
      <c r="A28" t="s">
        <v>64</v>
      </c>
      <c r="D28" s="1">
        <v>51484.400714285723</v>
      </c>
      <c r="E28" s="1"/>
      <c r="F28" s="1">
        <v>2960.7142857142853</v>
      </c>
      <c r="G28" s="1"/>
      <c r="H28" s="1">
        <v>54445.115000000005</v>
      </c>
    </row>
    <row r="29" spans="1:8">
      <c r="A29" t="s">
        <v>65</v>
      </c>
      <c r="D29" s="1">
        <v>24644.480218253972</v>
      </c>
      <c r="E29" s="1"/>
      <c r="F29" s="1">
        <v>12147.104166666668</v>
      </c>
      <c r="G29" s="1"/>
      <c r="H29" s="1">
        <v>36791.584384920643</v>
      </c>
    </row>
    <row r="30" spans="1:8">
      <c r="A30" t="s">
        <v>66</v>
      </c>
      <c r="D30" s="1">
        <v>7000</v>
      </c>
      <c r="E30" s="1"/>
      <c r="F30" s="1">
        <v>8450</v>
      </c>
      <c r="G30" s="1"/>
      <c r="H30" s="1">
        <v>15450</v>
      </c>
    </row>
    <row r="31" spans="1:8">
      <c r="A31" t="s">
        <v>67</v>
      </c>
      <c r="D31" s="1">
        <v>9927.3214285714275</v>
      </c>
      <c r="E31" s="1"/>
      <c r="F31" s="1">
        <v>1200</v>
      </c>
      <c r="G31" s="1"/>
      <c r="H31" s="1">
        <v>11127.321428571428</v>
      </c>
    </row>
    <row r="32" spans="1:8">
      <c r="A32" t="s">
        <v>68</v>
      </c>
      <c r="D32" s="1">
        <v>3938.7871428571425</v>
      </c>
      <c r="E32" s="1"/>
      <c r="F32" s="1">
        <v>160</v>
      </c>
      <c r="G32" s="1"/>
      <c r="H32" s="1">
        <v>4098.7871428571425</v>
      </c>
    </row>
    <row r="33" spans="1:8">
      <c r="A33" t="s">
        <v>69</v>
      </c>
      <c r="D33" s="1">
        <v>3500</v>
      </c>
      <c r="E33" s="1"/>
      <c r="F33" s="1">
        <v>0</v>
      </c>
      <c r="G33" s="1"/>
      <c r="H33" s="1">
        <v>3500</v>
      </c>
    </row>
    <row r="34" spans="1:8">
      <c r="A34" t="s">
        <v>70</v>
      </c>
      <c r="D34" s="1">
        <v>135372.5</v>
      </c>
      <c r="E34" s="1"/>
      <c r="F34" s="1">
        <v>0</v>
      </c>
      <c r="G34" s="1"/>
      <c r="H34" s="1">
        <v>135372.5</v>
      </c>
    </row>
    <row r="35" spans="1:8">
      <c r="A35" t="s">
        <v>71</v>
      </c>
      <c r="D35" s="1">
        <v>2210.9317857142869</v>
      </c>
      <c r="E35" s="1"/>
      <c r="F35" s="1">
        <v>3198.56</v>
      </c>
      <c r="G35" s="1"/>
      <c r="H35" s="1">
        <v>5409.4917857142864</v>
      </c>
    </row>
    <row r="36" spans="1:8">
      <c r="A36" t="s">
        <v>72</v>
      </c>
      <c r="D36" s="1">
        <v>2140</v>
      </c>
      <c r="E36" s="1"/>
      <c r="F36" s="1">
        <v>0</v>
      </c>
      <c r="G36" s="1"/>
      <c r="H36" s="1">
        <v>2140</v>
      </c>
    </row>
    <row r="37" spans="1:8">
      <c r="A37" t="s">
        <v>73</v>
      </c>
      <c r="D37" s="1">
        <v>1967.7</v>
      </c>
      <c r="E37" s="1"/>
      <c r="F37" s="1">
        <v>50</v>
      </c>
      <c r="G37" s="1"/>
      <c r="H37" s="1">
        <v>2017.7</v>
      </c>
    </row>
    <row r="38" spans="1:8" hidden="1">
      <c r="A38" t="s">
        <v>74</v>
      </c>
      <c r="D38" s="1"/>
      <c r="E38" s="1"/>
      <c r="F38" s="1"/>
      <c r="G38" s="1"/>
      <c r="H38" s="1"/>
    </row>
    <row r="39" spans="1:8" hidden="1">
      <c r="A39" t="s">
        <v>75</v>
      </c>
      <c r="D39" s="1">
        <v>0</v>
      </c>
      <c r="E39" s="1"/>
      <c r="F39" s="1">
        <v>0</v>
      </c>
      <c r="G39" s="1"/>
      <c r="H39" s="1">
        <v>0</v>
      </c>
    </row>
    <row r="40" spans="1:8" hidden="1">
      <c r="A40" t="s">
        <v>76</v>
      </c>
      <c r="D40" s="1">
        <v>0</v>
      </c>
      <c r="E40" s="1"/>
      <c r="F40" s="1">
        <v>0</v>
      </c>
      <c r="G40" s="1"/>
      <c r="H40" s="1">
        <v>0</v>
      </c>
    </row>
    <row r="41" spans="1:8" hidden="1">
      <c r="A41" t="s">
        <v>77</v>
      </c>
      <c r="D41" s="1">
        <v>0</v>
      </c>
      <c r="E41" s="1"/>
      <c r="F41" s="1">
        <v>0</v>
      </c>
      <c r="G41" s="1"/>
      <c r="H41" s="1">
        <v>0</v>
      </c>
    </row>
    <row r="42" spans="1:8" hidden="1">
      <c r="A42" t="s">
        <v>78</v>
      </c>
      <c r="D42" s="1">
        <v>0</v>
      </c>
      <c r="E42" s="1"/>
      <c r="F42" s="1">
        <v>0</v>
      </c>
      <c r="G42" s="1"/>
      <c r="H42" s="1">
        <v>0</v>
      </c>
    </row>
    <row r="43" spans="1:8" hidden="1">
      <c r="A43" t="s">
        <v>79</v>
      </c>
      <c r="D43" s="1">
        <v>0</v>
      </c>
      <c r="E43" s="1"/>
      <c r="F43" s="1">
        <v>0</v>
      </c>
      <c r="G43" s="1"/>
      <c r="H43" s="1">
        <v>0</v>
      </c>
    </row>
    <row r="44" spans="1:8" ht="15.75">
      <c r="A44" s="52" t="s">
        <v>80</v>
      </c>
      <c r="B44" s="53"/>
      <c r="C44" s="55" t="s">
        <v>9</v>
      </c>
      <c r="D44" s="54">
        <v>2020671.250102344</v>
      </c>
      <c r="E44" s="54"/>
      <c r="F44" s="54">
        <v>335882.05812499998</v>
      </c>
      <c r="G44" s="54"/>
      <c r="H44" s="54">
        <v>2356553.308227344</v>
      </c>
    </row>
    <row r="45" spans="1:8">
      <c r="A45" s="2" t="s">
        <v>81</v>
      </c>
      <c r="C45" s="2" t="s">
        <v>9</v>
      </c>
      <c r="D45" s="50">
        <v>149981.86210908182</v>
      </c>
      <c r="E45" s="50" t="s">
        <v>9</v>
      </c>
      <c r="F45" s="50">
        <v>-3554.9238692858489</v>
      </c>
      <c r="G45" s="50" t="s">
        <v>9</v>
      </c>
      <c r="H45" s="50">
        <v>146426.93823979609</v>
      </c>
    </row>
    <row r="46" spans="1:8">
      <c r="A46" s="2" t="s">
        <v>82</v>
      </c>
      <c r="D46" s="1">
        <v>498294.63</v>
      </c>
      <c r="E46" s="1"/>
      <c r="F46" s="1">
        <v>69810</v>
      </c>
      <c r="G46" s="1"/>
      <c r="H46" s="1">
        <v>568104.63</v>
      </c>
    </row>
    <row r="47" spans="1:8">
      <c r="A47" s="2" t="s">
        <v>83</v>
      </c>
      <c r="D47" s="1">
        <v>42407.5</v>
      </c>
      <c r="E47" s="1"/>
      <c r="F47" s="1">
        <v>6425</v>
      </c>
      <c r="G47" s="1"/>
      <c r="H47" s="1">
        <v>48832.5</v>
      </c>
    </row>
    <row r="48" spans="1:8">
      <c r="A48" s="2" t="s">
        <v>84</v>
      </c>
      <c r="D48" s="1">
        <v>1405.2066304415121</v>
      </c>
      <c r="E48" s="1"/>
      <c r="F48" s="1">
        <v>191.26908</v>
      </c>
      <c r="G48" s="1"/>
      <c r="H48" s="1">
        <v>1596.4757104415121</v>
      </c>
    </row>
    <row r="49" spans="1:8">
      <c r="A49" s="2" t="s">
        <v>85</v>
      </c>
      <c r="D49" s="1">
        <v>0</v>
      </c>
      <c r="E49" s="1"/>
      <c r="F49" s="1">
        <v>0</v>
      </c>
      <c r="G49" s="1"/>
      <c r="H49" s="1">
        <v>0</v>
      </c>
    </row>
    <row r="50" spans="1:8" ht="26.25" customHeight="1" thickBot="1">
      <c r="A50" s="3" t="s">
        <v>86</v>
      </c>
      <c r="B50" s="3"/>
      <c r="C50" s="3" t="s">
        <v>9</v>
      </c>
      <c r="D50" s="4">
        <v>692089.1987395233</v>
      </c>
      <c r="E50" s="4" t="s">
        <v>9</v>
      </c>
      <c r="F50" s="4">
        <v>72871.345210714149</v>
      </c>
      <c r="G50" s="4" t="s">
        <v>9</v>
      </c>
      <c r="H50" s="4">
        <v>764960.54395023757</v>
      </c>
    </row>
    <row r="51" spans="1:8" ht="15.75" thickTop="1"/>
  </sheetData>
  <mergeCells count="10">
    <mergeCell ref="A1:H1"/>
    <mergeCell ref="A2:H2"/>
    <mergeCell ref="A3:H3"/>
    <mergeCell ref="G5:G6"/>
    <mergeCell ref="D5:D6"/>
    <mergeCell ref="A5:A6"/>
    <mergeCell ref="F5:F6"/>
    <mergeCell ref="E5:E6"/>
    <mergeCell ref="C5:C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8"/>
  <sheetViews>
    <sheetView topLeftCell="A68" workbookViewId="0">
      <selection activeCell="E13" sqref="E13"/>
    </sheetView>
  </sheetViews>
  <sheetFormatPr defaultRowHeight="15"/>
  <cols>
    <col min="1" max="1" width="35.5703125" customWidth="1"/>
    <col min="2" max="2" width="21" customWidth="1"/>
    <col min="3" max="3" width="23.5703125" customWidth="1"/>
  </cols>
  <sheetData>
    <row r="1" spans="1:3">
      <c r="A1" s="56" t="s">
        <v>87</v>
      </c>
      <c r="B1" s="57"/>
      <c r="C1" s="58"/>
    </row>
    <row r="2" spans="1:3">
      <c r="A2" s="56" t="s">
        <v>88</v>
      </c>
      <c r="B2" s="57"/>
      <c r="C2" s="58"/>
    </row>
    <row r="3" spans="1:3">
      <c r="A3" s="56" t="s">
        <v>89</v>
      </c>
      <c r="B3" s="57"/>
      <c r="C3" s="58"/>
    </row>
    <row r="4" spans="1:3">
      <c r="A4" s="59"/>
      <c r="B4" s="60" t="s">
        <v>90</v>
      </c>
      <c r="C4" s="61" t="s">
        <v>91</v>
      </c>
    </row>
    <row r="5" spans="1:3">
      <c r="A5" s="57" t="s">
        <v>92</v>
      </c>
      <c r="B5" s="62">
        <v>15000.002142857114</v>
      </c>
      <c r="C5" s="58"/>
    </row>
    <row r="6" spans="1:3">
      <c r="A6" s="57" t="s">
        <v>93</v>
      </c>
      <c r="B6" s="62">
        <v>695584.38372464362</v>
      </c>
      <c r="C6" s="58"/>
    </row>
    <row r="7" spans="1:3">
      <c r="A7" s="57" t="s">
        <v>94</v>
      </c>
      <c r="B7" s="62">
        <v>288205.3190804426</v>
      </c>
      <c r="C7" s="58"/>
    </row>
    <row r="8" spans="1:3">
      <c r="A8" s="57" t="s">
        <v>12</v>
      </c>
      <c r="B8" s="62">
        <v>1138079.57</v>
      </c>
      <c r="C8" s="58"/>
    </row>
    <row r="9" spans="1:3" hidden="1">
      <c r="A9" s="57" t="s">
        <v>95</v>
      </c>
      <c r="B9" s="62">
        <v>0</v>
      </c>
      <c r="C9" s="58"/>
    </row>
    <row r="10" spans="1:3">
      <c r="A10" s="57" t="s">
        <v>96</v>
      </c>
      <c r="B10" s="62">
        <v>717.22249999999917</v>
      </c>
      <c r="C10" s="58"/>
    </row>
    <row r="11" spans="1:3">
      <c r="A11" s="57" t="s">
        <v>97</v>
      </c>
      <c r="B11" s="62">
        <v>29160.064375000002</v>
      </c>
      <c r="C11" s="58"/>
    </row>
    <row r="12" spans="1:3">
      <c r="A12" s="57" t="s">
        <v>98</v>
      </c>
      <c r="B12" s="62">
        <v>1185.5</v>
      </c>
      <c r="C12" s="58"/>
    </row>
    <row r="13" spans="1:3">
      <c r="A13" s="57" t="s">
        <v>99</v>
      </c>
      <c r="B13" s="62">
        <v>164088.42000000001</v>
      </c>
      <c r="C13" s="58"/>
    </row>
    <row r="14" spans="1:3">
      <c r="A14" s="57" t="s">
        <v>100</v>
      </c>
      <c r="B14" s="62">
        <v>6258603.6904791659</v>
      </c>
      <c r="C14" s="58"/>
    </row>
    <row r="15" spans="1:3">
      <c r="A15" s="57" t="s">
        <v>101</v>
      </c>
      <c r="B15" s="62">
        <v>402780.30785714235</v>
      </c>
      <c r="C15" s="58"/>
    </row>
    <row r="16" spans="1:3">
      <c r="A16" s="57" t="s">
        <v>102</v>
      </c>
      <c r="B16" s="62">
        <v>27357.339444444442</v>
      </c>
      <c r="C16" s="58"/>
    </row>
    <row r="17" spans="1:3">
      <c r="A17" s="57" t="s">
        <v>103</v>
      </c>
      <c r="B17" s="62">
        <v>393028.6385714286</v>
      </c>
      <c r="C17" s="58"/>
    </row>
    <row r="18" spans="1:3">
      <c r="A18" s="57" t="s">
        <v>104</v>
      </c>
      <c r="B18" s="57"/>
      <c r="C18" s="57">
        <v>230168.677757937</v>
      </c>
    </row>
    <row r="19" spans="1:3">
      <c r="A19" s="57" t="s">
        <v>105</v>
      </c>
      <c r="B19" s="62">
        <v>69759.56</v>
      </c>
      <c r="C19" s="58"/>
    </row>
    <row r="20" spans="1:3">
      <c r="A20" s="57" t="s">
        <v>106</v>
      </c>
      <c r="B20" s="57"/>
      <c r="C20" s="57">
        <v>25271.054226190499</v>
      </c>
    </row>
    <row r="21" spans="1:3">
      <c r="A21" s="57" t="s">
        <v>107</v>
      </c>
      <c r="B21" s="62">
        <v>728497.36130952404</v>
      </c>
      <c r="C21" s="58"/>
    </row>
    <row r="22" spans="1:3">
      <c r="A22" s="57" t="s">
        <v>108</v>
      </c>
      <c r="B22" s="58"/>
      <c r="C22" s="62">
        <v>437414.67740059597</v>
      </c>
    </row>
    <row r="23" spans="1:3">
      <c r="A23" s="57" t="s">
        <v>109</v>
      </c>
      <c r="B23" s="62"/>
      <c r="C23" s="63">
        <v>8000</v>
      </c>
    </row>
    <row r="24" spans="1:3">
      <c r="A24" s="57" t="s">
        <v>110</v>
      </c>
      <c r="B24" s="62">
        <v>3314.5</v>
      </c>
      <c r="C24" s="63"/>
    </row>
    <row r="25" spans="1:3">
      <c r="A25" s="57" t="s">
        <v>111</v>
      </c>
      <c r="B25" s="58">
        <v>2562.5</v>
      </c>
      <c r="C25" s="58"/>
    </row>
    <row r="26" spans="1:3">
      <c r="A26" s="57" t="s">
        <v>112</v>
      </c>
      <c r="B26" s="58">
        <v>1600</v>
      </c>
      <c r="C26" s="58"/>
    </row>
    <row r="27" spans="1:3">
      <c r="A27" s="57" t="s">
        <v>113</v>
      </c>
      <c r="B27" s="62"/>
      <c r="C27" s="63">
        <v>229.655</v>
      </c>
    </row>
    <row r="28" spans="1:3">
      <c r="A28" s="57" t="s">
        <v>114</v>
      </c>
      <c r="B28" s="62"/>
      <c r="C28" s="63">
        <v>371.12</v>
      </c>
    </row>
    <row r="29" spans="1:3">
      <c r="A29" s="57" t="s">
        <v>115</v>
      </c>
      <c r="B29" s="62"/>
      <c r="C29" s="63">
        <v>6497.68</v>
      </c>
    </row>
    <row r="30" spans="1:3">
      <c r="A30" s="57" t="s">
        <v>116</v>
      </c>
      <c r="B30" s="58">
        <v>70787.164000000004</v>
      </c>
      <c r="C30" s="58"/>
    </row>
    <row r="31" spans="1:3">
      <c r="A31" s="57" t="s">
        <v>117</v>
      </c>
      <c r="B31" s="62"/>
      <c r="C31" s="63">
        <v>389.84</v>
      </c>
    </row>
    <row r="32" spans="1:3">
      <c r="A32" s="57" t="s">
        <v>18</v>
      </c>
      <c r="B32" s="58">
        <v>1716987.2558714286</v>
      </c>
      <c r="C32" s="58"/>
    </row>
    <row r="33" spans="1:3">
      <c r="A33" s="57" t="s">
        <v>118</v>
      </c>
      <c r="B33" s="57"/>
      <c r="C33" s="62">
        <v>1255460.72029592</v>
      </c>
    </row>
    <row r="34" spans="1:3">
      <c r="A34" s="64" t="s">
        <v>119</v>
      </c>
      <c r="B34" s="62"/>
      <c r="C34" s="63"/>
    </row>
    <row r="35" spans="1:3">
      <c r="A35" s="64" t="s">
        <v>120</v>
      </c>
      <c r="B35" s="64">
        <v>61294.27</v>
      </c>
      <c r="C35" s="64"/>
    </row>
    <row r="36" spans="1:3">
      <c r="A36" s="57" t="s">
        <v>121</v>
      </c>
      <c r="B36" s="62"/>
      <c r="C36" s="63"/>
    </row>
    <row r="37" spans="1:3">
      <c r="A37" s="57" t="s">
        <v>122</v>
      </c>
      <c r="B37" s="62"/>
      <c r="C37" s="63">
        <v>10000000</v>
      </c>
    </row>
    <row r="38" spans="1:3">
      <c r="A38" s="65" t="s">
        <v>40</v>
      </c>
      <c r="B38" s="66">
        <v>660170.88887440506</v>
      </c>
      <c r="C38" s="65"/>
    </row>
    <row r="39" spans="1:3">
      <c r="A39" s="57" t="s">
        <v>123</v>
      </c>
      <c r="B39" s="57"/>
      <c r="C39" s="62">
        <v>7091571.9642857099</v>
      </c>
    </row>
    <row r="40" spans="1:3">
      <c r="A40" s="57" t="s">
        <v>124</v>
      </c>
      <c r="B40" s="58">
        <v>16043.321428571428</v>
      </c>
      <c r="C40" s="58"/>
    </row>
    <row r="41" spans="1:3">
      <c r="A41" s="57" t="s">
        <v>125</v>
      </c>
      <c r="B41" s="58">
        <v>62576.62</v>
      </c>
      <c r="C41" s="58"/>
    </row>
    <row r="42" spans="1:3" hidden="1">
      <c r="A42" s="57" t="s">
        <v>126</v>
      </c>
      <c r="B42" s="62"/>
      <c r="C42" s="63"/>
    </row>
    <row r="43" spans="1:3" hidden="1">
      <c r="A43" s="57" t="s">
        <v>127</v>
      </c>
      <c r="B43" s="62"/>
      <c r="C43" s="58"/>
    </row>
    <row r="44" spans="1:3">
      <c r="A44" s="57" t="s">
        <v>82</v>
      </c>
      <c r="B44" s="62"/>
      <c r="C44" s="62">
        <v>568104.63</v>
      </c>
    </row>
    <row r="45" spans="1:3">
      <c r="A45" s="57" t="s">
        <v>83</v>
      </c>
      <c r="B45" s="57"/>
      <c r="C45" s="62">
        <v>48832.5</v>
      </c>
    </row>
    <row r="46" spans="1:3">
      <c r="A46" s="57" t="s">
        <v>84</v>
      </c>
      <c r="B46" s="57"/>
      <c r="C46" s="58">
        <v>1596.47571044151</v>
      </c>
    </row>
    <row r="47" spans="1:3">
      <c r="A47" s="57" t="s">
        <v>128</v>
      </c>
      <c r="B47" s="58">
        <v>4456127.036390001</v>
      </c>
      <c r="C47" s="58"/>
    </row>
    <row r="48" spans="1:3">
      <c r="A48" s="57" t="s">
        <v>129</v>
      </c>
      <c r="B48" s="58">
        <v>53844.74</v>
      </c>
      <c r="C48" s="58"/>
    </row>
    <row r="49" spans="1:3">
      <c r="A49" s="57" t="s">
        <v>52</v>
      </c>
      <c r="B49" s="62">
        <v>839915.51097535947</v>
      </c>
      <c r="C49" s="58"/>
    </row>
    <row r="50" spans="1:3" hidden="1">
      <c r="A50" s="57" t="s">
        <v>76</v>
      </c>
      <c r="B50" s="62"/>
      <c r="C50" s="58"/>
    </row>
    <row r="51" spans="1:3">
      <c r="A51" s="57" t="s">
        <v>66</v>
      </c>
      <c r="B51" s="62">
        <v>15450</v>
      </c>
      <c r="C51" s="58"/>
    </row>
    <row r="52" spans="1:3" hidden="1">
      <c r="A52" s="57" t="s">
        <v>57</v>
      </c>
      <c r="B52" s="62"/>
      <c r="C52" s="58"/>
    </row>
    <row r="53" spans="1:3">
      <c r="A53" s="57" t="s">
        <v>61</v>
      </c>
      <c r="B53" s="58">
        <v>79555</v>
      </c>
      <c r="C53" s="58"/>
    </row>
    <row r="54" spans="1:3">
      <c r="A54" s="57" t="s">
        <v>70</v>
      </c>
      <c r="B54" s="62">
        <v>135372.5</v>
      </c>
      <c r="C54" s="58"/>
    </row>
    <row r="55" spans="1:3">
      <c r="A55" s="57" t="s">
        <v>53</v>
      </c>
      <c r="B55" s="58">
        <v>361701.48</v>
      </c>
      <c r="C55" s="58"/>
    </row>
    <row r="56" spans="1:3">
      <c r="A56" s="57" t="s">
        <v>71</v>
      </c>
      <c r="B56" s="58">
        <v>5409.5017857142866</v>
      </c>
      <c r="C56" s="58"/>
    </row>
    <row r="57" spans="1:3">
      <c r="A57" s="57" t="s">
        <v>63</v>
      </c>
      <c r="B57" s="58">
        <v>67000</v>
      </c>
      <c r="C57" s="58"/>
    </row>
    <row r="58" spans="1:3">
      <c r="A58" s="57" t="s">
        <v>54</v>
      </c>
      <c r="B58" s="58">
        <v>148262.75431547634</v>
      </c>
      <c r="C58" s="58"/>
    </row>
    <row r="59" spans="1:3">
      <c r="A59" s="57" t="s">
        <v>65</v>
      </c>
      <c r="B59" s="58">
        <v>36791.584384920643</v>
      </c>
      <c r="C59" s="58"/>
    </row>
    <row r="60" spans="1:3">
      <c r="A60" s="57" t="s">
        <v>72</v>
      </c>
      <c r="B60" s="58">
        <v>2140</v>
      </c>
      <c r="C60" s="58"/>
    </row>
    <row r="61" spans="1:3">
      <c r="A61" s="57" t="s">
        <v>69</v>
      </c>
      <c r="B61" s="58">
        <v>3500</v>
      </c>
      <c r="C61" s="58"/>
    </row>
    <row r="62" spans="1:3">
      <c r="A62" s="57" t="s">
        <v>55</v>
      </c>
      <c r="B62" s="58">
        <v>136500</v>
      </c>
      <c r="C62" s="58"/>
    </row>
    <row r="63" spans="1:3" hidden="1">
      <c r="A63" s="57" t="s">
        <v>79</v>
      </c>
      <c r="B63" s="62"/>
      <c r="C63" s="58"/>
    </row>
    <row r="64" spans="1:3" hidden="1">
      <c r="A64" s="57" t="s">
        <v>75</v>
      </c>
      <c r="B64" s="62"/>
      <c r="C64" s="58"/>
    </row>
    <row r="65" spans="1:3">
      <c r="A65" s="57" t="s">
        <v>59</v>
      </c>
      <c r="B65" s="62">
        <v>68345.482837301592</v>
      </c>
      <c r="C65" s="58"/>
    </row>
    <row r="66" spans="1:3" hidden="1">
      <c r="A66" s="57" t="s">
        <v>77</v>
      </c>
      <c r="B66" s="62"/>
      <c r="C66" s="58"/>
    </row>
    <row r="67" spans="1:3">
      <c r="A67" s="57" t="s">
        <v>64</v>
      </c>
      <c r="B67" s="62">
        <v>54445.115000000005</v>
      </c>
      <c r="C67" s="58"/>
    </row>
    <row r="68" spans="1:3">
      <c r="A68" s="57" t="s">
        <v>62</v>
      </c>
      <c r="B68" s="62">
        <v>77434.732500000013</v>
      </c>
      <c r="C68" s="58"/>
    </row>
    <row r="69" spans="1:3">
      <c r="A69" s="57" t="s">
        <v>56</v>
      </c>
      <c r="B69" s="62">
        <v>115556.16500000004</v>
      </c>
      <c r="C69" s="58"/>
    </row>
    <row r="70" spans="1:3">
      <c r="A70" s="57" t="s">
        <v>60</v>
      </c>
      <c r="B70" s="62">
        <v>84284.372857142895</v>
      </c>
      <c r="C70" s="58"/>
    </row>
    <row r="71" spans="1:3">
      <c r="A71" s="57" t="s">
        <v>58</v>
      </c>
      <c r="B71" s="62">
        <v>107645.31</v>
      </c>
      <c r="C71" s="58"/>
    </row>
    <row r="72" spans="1:3">
      <c r="A72" s="67" t="s">
        <v>67</v>
      </c>
      <c r="B72" s="62">
        <v>11127.32</v>
      </c>
      <c r="C72" s="58"/>
    </row>
    <row r="73" spans="1:3">
      <c r="A73" s="57" t="s">
        <v>68</v>
      </c>
      <c r="B73" s="57">
        <v>4098.79</v>
      </c>
      <c r="C73" s="58"/>
    </row>
    <row r="74" spans="1:3" hidden="1">
      <c r="A74" s="57" t="s">
        <v>78</v>
      </c>
      <c r="B74" s="57"/>
      <c r="C74" s="58"/>
    </row>
    <row r="75" spans="1:3">
      <c r="A75" s="57" t="s">
        <v>73</v>
      </c>
      <c r="B75" s="62">
        <v>2017.7</v>
      </c>
      <c r="C75" s="58"/>
    </row>
    <row r="76" spans="1:3">
      <c r="A76" s="57" t="s">
        <v>85</v>
      </c>
      <c r="B76" s="57"/>
      <c r="C76" s="68"/>
    </row>
    <row r="77" spans="1:3" ht="15.75" thickBot="1">
      <c r="A77" s="69" t="s">
        <v>130</v>
      </c>
      <c r="B77" s="70">
        <f>SUM(B5:B76)</f>
        <v>19673908.995704964</v>
      </c>
      <c r="C77" s="70">
        <f>SUM(C5:C76)</f>
        <v>19673908.994676791</v>
      </c>
    </row>
    <row r="78" spans="1:3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B.S.</vt:lpstr>
      <vt:lpstr>I.S.</vt:lpstr>
      <vt:lpstr>T.B.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2013-08-29T06:59:32Z</dcterms:modified>
</cp:coreProperties>
</file>