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2" yWindow="0" windowWidth="10332" windowHeight="8820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BS!$A$3:$G$47</definedName>
    <definedName name="_xlnm.Print_Area" localSheetId="5">'BS SCHED'!$A$1:$K$188</definedName>
    <definedName name="_xlnm.Print_Area" localSheetId="7">'C.O.S '!$A$1:$AB$135</definedName>
    <definedName name="_xlnm.Print_Area" localSheetId="2">IS!$A$1:$BD$53</definedName>
    <definedName name="_xlnm.Print_Area" localSheetId="6">'Lapsing '!$A$1:$V$74</definedName>
    <definedName name="_xlnm.Print_Area" localSheetId="1">TB!$A$2:$BV$116</definedName>
    <definedName name="_xlnm.Print_Area" localSheetId="0">'TB (2)'!$A$1:$C$78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B40" i="9"/>
  <c r="B6"/>
  <c r="B78" l="1"/>
  <c r="D12" i="1"/>
  <c r="D43"/>
  <c r="AX12" i="3"/>
  <c r="AY12"/>
  <c r="AZ12"/>
  <c r="BA12"/>
  <c r="BB12"/>
  <c r="AX16"/>
  <c r="AY16"/>
  <c r="AZ16"/>
  <c r="BA16"/>
  <c r="BB16"/>
  <c r="AX49"/>
  <c r="AX50" s="1"/>
  <c r="AX53" s="1"/>
  <c r="AY49"/>
  <c r="AZ49"/>
  <c r="AZ50" s="1"/>
  <c r="AZ53" s="1"/>
  <c r="BA49"/>
  <c r="BB49"/>
  <c r="BB50" s="1"/>
  <c r="BB53" s="1"/>
  <c r="AY50"/>
  <c r="AY53" s="1"/>
  <c r="BA50"/>
  <c r="BA53" s="1"/>
  <c r="BP87" i="5"/>
  <c r="D11" i="1"/>
  <c r="D22"/>
  <c r="D14"/>
  <c r="AV8" i="5"/>
  <c r="BD51" i="3" l="1"/>
  <c r="D27" i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F9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D14"/>
  <c r="F14" s="1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 s="1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 s="1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AT51" s="1"/>
  <c r="BU55" i="5"/>
  <c r="AV14" i="3"/>
  <c r="M55" i="5"/>
  <c r="H14" i="3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G50" i="3"/>
  <c r="G53" s="1"/>
  <c r="I53"/>
  <c r="K50"/>
  <c r="K53" s="1"/>
  <c r="M53"/>
  <c r="E11" i="4"/>
  <c r="O11"/>
  <c r="Q11"/>
  <c r="S11"/>
  <c r="U11"/>
  <c r="W11"/>
  <c r="Y11"/>
  <c r="AT62" i="3"/>
  <c r="AV62" s="1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BC50"/>
  <c r="BC53" s="1"/>
  <c r="C53"/>
  <c r="Q53"/>
  <c r="S53"/>
  <c r="U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C79" i="9" l="1"/>
  <c r="BO93" i="5"/>
  <c r="N35" i="3"/>
  <c r="R35" s="1"/>
  <c r="AD38"/>
  <c r="AH38" s="1"/>
  <c r="AL38" s="1"/>
  <c r="AP38" s="1"/>
  <c r="AT38" s="1"/>
  <c r="BD38" s="1"/>
  <c r="AD36"/>
  <c r="AH36" s="1"/>
  <c r="H16"/>
  <c r="N45"/>
  <c r="AL48"/>
  <c r="AP48" s="1"/>
  <c r="AT48" s="1"/>
  <c r="BD48" s="1"/>
  <c r="S93" i="5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D22" s="1"/>
  <c r="AH22" s="1"/>
  <c r="AL22" s="1"/>
  <c r="AP22" s="1"/>
  <c r="AT22" s="1"/>
  <c r="BD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R11" s="1"/>
  <c r="V11" s="1"/>
  <c r="Z11" s="1"/>
  <c r="AD11" s="1"/>
  <c r="AH11" s="1"/>
  <c r="AL11" s="1"/>
  <c r="AP11" s="1"/>
  <c r="AT11" s="1"/>
  <c r="BD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V51" s="1"/>
  <c r="Z51" s="1"/>
  <c r="AD51" s="1"/>
  <c r="AH51" s="1"/>
  <c r="AL51" s="1"/>
  <c r="AP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AD46" s="1"/>
  <c r="AH46" s="1"/>
  <c r="AL46" s="1"/>
  <c r="AP46" s="1"/>
  <c r="AT46" s="1"/>
  <c r="BD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R47" s="1"/>
  <c r="V47" s="1"/>
  <c r="Z47" s="1"/>
  <c r="AD47" s="1"/>
  <c r="AH47" s="1"/>
  <c r="AL47" s="1"/>
  <c r="AP47" s="1"/>
  <c r="AT47" s="1"/>
  <c r="BD47" s="1"/>
  <c r="N27"/>
  <c r="R27" s="1"/>
  <c r="V27" s="1"/>
  <c r="Z27" s="1"/>
  <c r="AD27" s="1"/>
  <c r="AH27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J21"/>
  <c r="N21" s="1"/>
  <c r="R21" s="1"/>
  <c r="V21" s="1"/>
  <c r="Z21" s="1"/>
  <c r="AD21" s="1"/>
  <c r="AH21" s="1"/>
  <c r="AL21" s="1"/>
  <c r="AP21" s="1"/>
  <c r="AT21" s="1"/>
  <c r="BD21" s="1"/>
  <c r="J14"/>
  <c r="N14" s="1"/>
  <c r="R14" s="1"/>
  <c r="V14" s="1"/>
  <c r="Z14" s="1"/>
  <c r="AD14" s="1"/>
  <c r="AH14" s="1"/>
  <c r="AL14" s="1"/>
  <c r="AP14" s="1"/>
  <c r="AT14" s="1"/>
  <c r="W39" i="4"/>
  <c r="W40" s="1"/>
  <c r="AL36" i="3"/>
  <c r="AP36" s="1"/>
  <c r="AT36" s="1"/>
  <c r="BD36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L32" i="3"/>
  <c r="L49" s="1"/>
  <c r="T80" i="5"/>
  <c r="Z80" s="1"/>
  <c r="AF80" s="1"/>
  <c r="AL80" s="1"/>
  <c r="AR80" s="1"/>
  <c r="AX80" s="1"/>
  <c r="BD80" s="1"/>
  <c r="BJ80" s="1"/>
  <c r="BP80" s="1"/>
  <c r="BV80" s="1"/>
  <c r="AV49" i="3"/>
  <c r="AV50" s="1"/>
  <c r="AV53" s="1"/>
  <c r="AV63" s="1"/>
  <c r="V35"/>
  <c r="Z35" s="1"/>
  <c r="AD35" s="1"/>
  <c r="AH35" s="1"/>
  <c r="AL35" s="1"/>
  <c r="AP35" s="1"/>
  <c r="AT35" s="1"/>
  <c r="BD35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N26" i="3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AD29"/>
  <c r="AH29" s="1"/>
  <c r="AL29" s="1"/>
  <c r="AP29" s="1"/>
  <c r="AT29" s="1"/>
  <c r="BD29" s="1"/>
  <c r="BD28"/>
  <c r="T49"/>
  <c r="AA134" i="12"/>
  <c r="N134"/>
  <c r="J134"/>
  <c r="J32" i="3"/>
  <c r="G93" i="5"/>
  <c r="BV8" l="1"/>
  <c r="D18" i="1"/>
  <c r="L50" i="3"/>
  <c r="L53" s="1"/>
  <c r="L60" s="1"/>
  <c r="T50"/>
  <c r="T53" s="1"/>
  <c r="T63" s="1"/>
  <c r="Z15" i="5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X6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54" i="3"/>
  <c r="AF54"/>
  <c r="AF60"/>
  <c r="AF56"/>
  <c r="AF63"/>
  <c r="H54"/>
  <c r="H56"/>
  <c r="H60"/>
  <c r="H63"/>
  <c r="AN54"/>
  <c r="AN63"/>
  <c r="AN56"/>
  <c r="AN60"/>
  <c r="E25" i="1"/>
  <c r="D29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E12" i="1" l="1"/>
  <c r="E18" s="1"/>
  <c r="E29" s="1"/>
  <c r="X54" i="3"/>
  <c r="T60"/>
  <c r="L56"/>
  <c r="X56"/>
  <c r="L63"/>
  <c r="X60"/>
  <c r="D56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BV49" i="5"/>
  <c r="T93"/>
  <c r="D30" i="1"/>
  <c r="E30" l="1"/>
  <c r="J63" i="3"/>
  <c r="N50"/>
  <c r="N53" s="1"/>
  <c r="R12"/>
  <c r="R17" s="1"/>
  <c r="V9"/>
  <c r="R16"/>
  <c r="R49"/>
  <c r="V19"/>
  <c r="AX6" i="5"/>
  <c r="AF68"/>
  <c r="Z94"/>
  <c r="Z93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D44" i="1" s="1"/>
  <c r="AL58" i="3"/>
  <c r="AL60" s="1"/>
  <c r="AP58" s="1"/>
  <c r="AV58" s="1"/>
  <c r="AT50"/>
  <c r="AT53" s="1"/>
  <c r="AT63" l="1"/>
  <c r="AP60"/>
  <c r="AV60" s="1"/>
  <c r="E44" i="1" l="1"/>
  <c r="E45" s="1"/>
  <c r="E47" s="1"/>
  <c r="E49" s="1"/>
  <c r="D45"/>
  <c r="D47" s="1"/>
  <c r="D49" l="1"/>
  <c r="D48"/>
  <c r="G29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<sst xmlns="http://schemas.openxmlformats.org/spreadsheetml/2006/main" count="1082" uniqueCount="579">
  <si>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</si>
  <si>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</si>
  <si>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</si>
  <si>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</si>
  <si>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</si>
  <si>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</si>
  <si>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</si>
  <si>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</si>
  <si>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</si>
  <si>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</si>
  <si>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</si>
  <si>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</si>
  <si>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</si>
  <si>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</si>
  <si>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</si>
  <si>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</si>
  <si>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</si>
  <si>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</si>
  <si>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</si>
  <si>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</si>
  <si>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</si>
  <si>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</si>
  <si>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</si>
  <si>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</si>
  <si>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</si>
  <si>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</si>
  <si>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</si>
  <si>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</si>
  <si>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</si>
  <si>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</si>
  <si>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</si>
  <si>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</si>
  <si>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</si>
  <si>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</si>
  <si>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</si>
  <si>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</si>
  <si>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</si>
  <si>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</si>
  <si>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</si>
  <si>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</si>
  <si>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</si>
  <si>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</si>
  <si>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</si>
  <si>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</si>
  <si>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</si>
  <si>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</si>
  <si>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</si>
  <si>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</si>
  <si>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</si>
  <si>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</si>
  <si>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</si>
  <si>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</si>
  <si>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</si>
  <si>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</si>
  <si>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</si>
  <si>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</si>
  <si>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</si>
  <si>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</si>
  <si>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</si>
  <si>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</si>
  <si>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</si>
  <si>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</si>
  <si>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</si>
  <si>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</si>
  <si>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</si>
  <si>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</si>
  <si>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</si>
  <si>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</si>
  <si>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</si>
  <si>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</si>
  <si>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</si>
  <si>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</si>
  <si>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</si>
  <si>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</si>
  <si>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</si>
  <si>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</si>
  <si>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</si>
  <si>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</si>
  <si>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</si>
  <si>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</si>
  <si>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</si>
  <si>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</si>
  <si>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</si>
  <si>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</si>
  <si>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</si>
  <si>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</si>
  <si>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</si>
  <si>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</si>
  <si>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</si>
  <si>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</si>
  <si>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</si>
  <si>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</si>
  <si>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</si>
  <si>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</si>
  <si>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</si>
  <si>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</si>
  <si>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</si>
  <si>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</si>
  <si>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</si>
  <si>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</si>
  <si>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</si>
  <si>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</si>
  <si>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</si>
  <si>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</si>
  <si>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</si>
  <si>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</si>
  <si>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</si>
  <si>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</si>
  <si>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</si>
  <si>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</si>
  <si>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</si>
  <si>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</si>
  <si>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</si>
  <si>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</si>
  <si>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</si>
  <si>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</si>
  <si>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</si>
  <si>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</si>
  <si>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</si>
  <si>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</si>
  <si>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</si>
  <si>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</si>
  <si>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</si>
  <si>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</si>
  <si>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</si>
  <si>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</si>
  <si>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</si>
  <si>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</si>
  <si>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</si>
  <si>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</si>
  <si>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</si>
  <si>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</si>
  <si>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</si>
  <si>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</si>
  <si>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</si>
  <si>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</si>
  <si>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</si>
  <si>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</si>
  <si>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</si>
  <si>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</si>
  <si>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</si>
  <si>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</si>
  <si>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</si>
  <si>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</si>
  <si>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</si>
  <si>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</si>
  <si>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</si>
  <si>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</si>
  <si>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</si>
  <si>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</si>
  <si>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</si>
  <si>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</si>
  <si>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</si>
  <si>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</si>
  <si>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</si>
  <si>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</si>
  <si>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</si>
  <si>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</si>
  <si>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</si>
  <si>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</si>
  <si>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</si>
  <si>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</si>
  <si>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</si>
  <si>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</si>
  <si>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</si>
  <si>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</si>
  <si>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</si>
  <si>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</si>
  <si>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</si>
  <si>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</si>
  <si>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</si>
  <si>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</si>
  <si>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</si>
  <si>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</si>
  <si>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</si>
  <si>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</si>
  <si>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</si>
  <si>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</si>
  <si>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</si>
  <si>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</si>
  <si>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</si>
  <si>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</si>
  <si>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</si>
  <si>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</si>
  <si>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</si>
  <si>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</si>
  <si>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</si>
  <si>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</si>
  <si>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</si>
  <si>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</si>
  <si>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</si>
  <si>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</si>
  <si>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</si>
  <si>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</si>
  <si>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</si>
  <si>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</si>
  <si>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</si>
  <si>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</si>
  <si>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</si>
  <si>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</si>
  <si>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</si>
  <si>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</si>
  <si>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</si>
  <si>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</si>
  <si>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</si>
  <si>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</si>
  <si>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</si>
  <si>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</si>
  <si>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</si>
  <si>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</si>
  <si>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</si>
  <si>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</si>
  <si>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</si>
  <si>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</si>
  <si>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</si>
  <si>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</si>
  <si>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</si>
  <si>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</si>
  <si>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</si>
  <si>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</si>
  <si>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</si>
  <si>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</si>
  <si>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</si>
  <si>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</si>
  <si>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</si>
  <si>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</si>
  <si>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</si>
  <si>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</si>
  <si>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</si>
  <si>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</si>
  <si>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</si>
  <si>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</si>
  <si>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</si>
  <si>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</si>
  <si>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</si>
  <si>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</si>
  <si>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</si>
  <si>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</si>
  <si>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</si>
  <si>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</si>
  <si>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</si>
  <si>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</si>
  <si>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</si>
  <si>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</si>
  <si>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</si>
  <si>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</si>
  <si>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</si>
  <si>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</si>
  <si>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</si>
  <si>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</si>
  <si>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</si>
  <si>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</si>
  <si>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</si>
  <si>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</si>
  <si>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</si>
  <si>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</si>
  <si>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</si>
  <si>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</si>
  <si>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</si>
  <si>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</si>
  <si>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</si>
  <si>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</si>
  <si>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</si>
  <si>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</si>
  <si>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</si>
  <si>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</si>
  <si>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</si>
  <si>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</si>
  <si>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</si>
  <si>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</si>
  <si>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</si>
  <si>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</si>
  <si>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</si>
  <si>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</si>
  <si>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</si>
  <si>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</si>
  <si>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</si>
  <si>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</si>
  <si>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</si>
  <si>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</si>
  <si>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</si>
  <si>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</si>
  <si>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</si>
  <si>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</si>
  <si>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</si>
  <si>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</si>
  <si>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</si>
  <si>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</si>
  <si>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</si>
  <si>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</si>
  <si>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</si>
  <si>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</si>
  <si>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</si>
  <si>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</si>
  <si>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</si>
  <si>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</si>
  <si>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</si>
  <si>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</si>
  <si>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</si>
  <si>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</si>
  <si>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</si>
  <si>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</si>
  <si>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</si>
  <si>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</si>
  <si>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</si>
  <si>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</si>
  <si>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</si>
  <si>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</si>
  <si>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</si>
  <si>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</si>
  <si>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</si>
  <si>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</si>
  <si>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</si>
  <si>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</si>
  <si>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</si>
  <si>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</si>
  <si>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</si>
  <si>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</si>
  <si>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</si>
  <si>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</si>
  <si>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</si>
  <si>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</si>
  <si>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</si>
  <si>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</si>
  <si>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</si>
  <si>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</si>
  <si>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</si>
  <si>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</si>
  <si>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</si>
  <si>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</si>
  <si>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</si>
  <si>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</si>
  <si>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</si>
  <si>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</si>
  <si>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</si>
  <si>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</si>
  <si>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</si>
  <si>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</si>
  <si>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</si>
  <si>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</si>
  <si>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</si>
  <si>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</si>
  <si>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</si>
  <si>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</si>
  <si>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</si>
  <si>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</si>
  <si>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</si>
  <si>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</si>
  <si>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</si>
  <si>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</si>
  <si>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</si>
  <si>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</si>
  <si>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</si>
  <si>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</si>
  <si>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</si>
  <si>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</si>
  <si>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</si>
  <si>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</si>
  <si>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</si>
  <si>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</si>
  <si>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</si>
  <si>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</si>
  <si>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</si>
  <si>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</si>
  <si>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</si>
  <si>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</si>
  <si>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</si>
  <si>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</si>
  <si>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</si>
  <si>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</si>
  <si>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</si>
  <si>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</si>
  <si>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</si>
  <si>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</si>
  <si>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</si>
  <si>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</si>
  <si>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</si>
  <si>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</si>
  <si>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</si>
  <si>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</si>
  <si>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</si>
  <si>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</si>
  <si>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</si>
  <si>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</si>
  <si>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</si>
  <si>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</si>
  <si>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</si>
  <si>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</si>
  <si>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</si>
  <si>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</si>
  <si>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</si>
  <si>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</si>
  <si>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</si>
  <si>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</si>
  <si>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</si>
  <si>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</si>
  <si>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</si>
  <si>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</si>
  <si>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</si>
  <si>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</si>
  <si>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</si>
  <si>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</si>
  <si>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</si>
  <si>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</si>
  <si>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</si>
  <si>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</si>
  <si>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</si>
  <si>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</si>
  <si>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</si>
  <si>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</si>
  <si>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</si>
  <si>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</si>
  <si>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</si>
  <si>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</si>
  <si>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</si>
  <si>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</si>
  <si>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</si>
  <si>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</si>
  <si>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</si>
  <si>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</si>
  <si>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</si>
  <si>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</si>
  <si>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</si>
  <si>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</si>
  <si>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</si>
  <si>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</si>
  <si>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</si>
  <si>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</si>
  <si>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</si>
  <si>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</si>
  <si>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</si>
  <si>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</si>
  <si>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</si>
  <si>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</si>
  <si>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</si>
  <si>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</si>
  <si>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</si>
  <si>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</si>
  <si>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</si>
  <si>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</si>
  <si>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</si>
  <si>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</si>
  <si>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</si>
  <si>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</si>
  <si>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</si>
  <si>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</si>
  <si>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</si>
  <si>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</si>
  <si>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</si>
  <si>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</si>
  <si>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</si>
  <si>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</si>
  <si>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</si>
  <si>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</si>
  <si>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</si>
  <si>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</si>
  <si>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</si>
  <si>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</si>
  <si>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</si>
  <si>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</si>
  <si>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</si>
  <si>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</si>
  <si>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</si>
  <si>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</si>
  <si>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</si>
  <si>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</si>
  <si>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</si>
  <si>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</si>
  <si>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</si>
  <si>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</si>
  <si>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</si>
  <si>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</si>
  <si>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</si>
  <si>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</si>
  <si>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</si>
  <si>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</si>
  <si>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</si>
  <si>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</si>
  <si>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</si>
  <si>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</si>
  <si>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</si>
  <si>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</si>
  <si>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</si>
  <si>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</si>
  <si>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</si>
  <si>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</si>
  <si>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</si>
  <si>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</si>
  <si>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</si>
  <si>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</si>
  <si>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</si>
  <si>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</si>
  <si>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</si>
  <si>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</si>
  <si>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</si>
  <si>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</si>
  <si>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</si>
  <si>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</si>
  <si>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</si>
  <si>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</si>
  <si>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</si>
  <si>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</si>
  <si>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</si>
  <si>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</si>
  <si>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</si>
  <si>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</si>
  <si>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</si>
  <si>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</si>
  <si>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</si>
  <si>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</si>
  <si>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</si>
  <si>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</si>
  <si>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</si>
  <si>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</si>
  <si>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</si>
  <si>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</si>
  <si>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</si>
  <si>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</si>
  <si>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</si>
  <si>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</si>
  <si>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</si>
  <si>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</si>
  <si>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</si>
  <si>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</si>
  <si>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</si>
  <si>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</si>
  <si>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</si>
  <si>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</si>
  <si>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</si>
  <si>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</si>
  <si>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</si>
  <si>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</si>
  <si>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</si>
  <si>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</si>
  <si>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</si>
  <si>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</si>
  <si>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</si>
  <si>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</si>
  <si>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</si>
  <si>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</si>
  <si>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</si>
  <si>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</si>
  <si>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</si>
  <si>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</si>
  <si>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</si>
  <si>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</si>
  <si>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</si>
  <si>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</si>
  <si>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</si>
  <si>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</si>
  <si>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</si>
  <si>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</si>
  <si>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</si>
  <si>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</si>
  <si>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</si>
  <si>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</si>
  <si>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</si>
  <si>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</si>
  <si>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</si>
  <si>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</si>
  <si>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</si>
  <si>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</si>
  <si>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</si>
  <si>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</si>
  <si>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</si>
  <si>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</si>
  <si>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</si>
  <si>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</si>
  <si>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</si>
  <si>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As of 9/30/19</t>
  </si>
  <si>
    <t>As of 8/31/19</t>
  </si>
  <si>
    <t>As of 10/31/19</t>
  </si>
  <si>
    <t>AS OF 10/31/2019</t>
  </si>
  <si>
    <t>As of December 31, 2019</t>
  </si>
  <si>
    <t>As of 12/31/19</t>
  </si>
  <si>
    <t>For the  (12) Month ended December 31, 2019</t>
  </si>
  <si>
    <t>AS OF 12/31/2019</t>
  </si>
  <si>
    <t>As of 11/30/19</t>
  </si>
  <si>
    <t>For the year 2023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</si>
</sst>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tabSelected="1" workbookViewId="0">
      <pane xSplit="1" ySplit="4" topLeftCell="B31" activePane="bottomRight" state="frozen"/>
      <selection activeCell="AB26" sqref="AB26"/>
      <selection pane="topRight" activeCell="AB26" sqref="AB26"/>
      <selection pane="bottomLeft" activeCell="AB26" sqref="AB26"/>
      <selection pane="bottomRight" activeCell="A48" sqref="A48:XFD48"/>
    </sheetView>
  </sheetViews>
  <sheetFormatPr defaultColWidth="0" defaultRowHeight="13.8" zeroHeight="1"/>
  <cols>
    <col min="1" max="1" width="41" style="11" customWidth="1"/>
    <col min="2" max="2" width="25.6640625" style="11" customWidth="1"/>
    <col min="3" max="3" width="25.5546875" style="12" customWidth="1"/>
    <col min="4" max="16384" width="9.10937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578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>
        <f>1103659+1076.05+714.12</f>
        <v>1105449.1700000002</v>
      </c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 hidden="1">
      <c r="A10" s="11" t="s">
        <v>92</v>
      </c>
      <c r="B10" s="419"/>
    </row>
    <row r="11" spans="1:3" hidden="1">
      <c r="A11" s="11" t="s">
        <v>93</v>
      </c>
      <c r="B11" s="419"/>
    </row>
    <row r="12" spans="1:3" hidden="1">
      <c r="A12" s="11" t="s">
        <v>94</v>
      </c>
      <c r="B12" s="419"/>
    </row>
    <row r="13" spans="1:3" hidden="1">
      <c r="A13" s="11" t="s">
        <v>290</v>
      </c>
      <c r="B13" s="419"/>
    </row>
    <row r="14" spans="1:3" hidden="1">
      <c r="A14" s="11" t="s">
        <v>95</v>
      </c>
      <c r="B14" s="419"/>
    </row>
    <row r="15" spans="1:3" ht="13.5" hidden="1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</row>
    <row r="21" spans="1:3">
      <c r="A21" s="11" t="s">
        <v>342</v>
      </c>
      <c r="C21" s="11"/>
    </row>
    <row r="22" spans="1:3" hidden="1">
      <c r="A22" s="11" t="s">
        <v>102</v>
      </c>
    </row>
    <row r="23" spans="1:3" hidden="1">
      <c r="A23" s="11" t="s">
        <v>103</v>
      </c>
      <c r="B23" s="12"/>
      <c r="C23" s="419"/>
    </row>
    <row r="24" spans="1:3" hidden="1">
      <c r="A24" s="11" t="s">
        <v>104</v>
      </c>
      <c r="B24" s="419"/>
      <c r="C24" s="409"/>
    </row>
    <row r="25" spans="1:3" hidden="1">
      <c r="A25" s="11" t="s">
        <v>105</v>
      </c>
      <c r="B25" s="12"/>
    </row>
    <row r="26" spans="1:3" hidden="1">
      <c r="A26" s="11" t="s">
        <v>106</v>
      </c>
      <c r="B26" s="12"/>
    </row>
    <row r="27" spans="1:3" hidden="1">
      <c r="A27" s="11" t="s">
        <v>107</v>
      </c>
      <c r="B27" s="12"/>
    </row>
    <row r="28" spans="1:3" hidden="1">
      <c r="A28" s="11" t="s">
        <v>108</v>
      </c>
      <c r="B28" s="419"/>
      <c r="C28" s="409"/>
    </row>
    <row r="29" spans="1:3" hidden="1">
      <c r="A29" s="11" t="s">
        <v>109</v>
      </c>
      <c r="B29" s="419"/>
      <c r="C29" s="409"/>
    </row>
    <row r="30" spans="1:3" hidden="1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>
        <v>9300000</v>
      </c>
    </row>
    <row r="40" spans="1:3" s="15" customFormat="1">
      <c r="A40" s="15" t="s">
        <v>24</v>
      </c>
      <c r="B40" s="15">
        <f>8197417.05-1437.98-735.17</f>
        <v>8195243.8999999994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  <c r="C48" s="12">
        <v>693.07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 hidden="1">
      <c r="A51" s="11" t="s">
        <v>127</v>
      </c>
      <c r="B51" s="419"/>
    </row>
    <row r="52" spans="1:2" hidden="1">
      <c r="A52" s="11" t="s">
        <v>128</v>
      </c>
      <c r="B52" s="419"/>
    </row>
    <row r="53" spans="1:2" hidden="1">
      <c r="A53" s="11" t="s">
        <v>289</v>
      </c>
      <c r="B53" s="419"/>
    </row>
    <row r="54" spans="1:2" hidden="1">
      <c r="A54" s="11" t="s">
        <v>235</v>
      </c>
      <c r="B54" s="419"/>
    </row>
    <row r="55" spans="1:2" hidden="1">
      <c r="A55" s="11" t="s">
        <v>129</v>
      </c>
      <c r="B55" s="12"/>
    </row>
    <row r="56" spans="1:2" hidden="1">
      <c r="A56" s="11" t="s">
        <v>130</v>
      </c>
      <c r="B56" s="12"/>
    </row>
    <row r="57" spans="1:2" hidden="1">
      <c r="A57" s="11" t="s">
        <v>131</v>
      </c>
      <c r="B57" s="12"/>
    </row>
    <row r="58" spans="1:2" hidden="1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>
        <v>0</v>
      </c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 hidden="1">
      <c r="A63" s="11" t="s">
        <v>137</v>
      </c>
      <c r="B63" s="12"/>
    </row>
    <row r="64" spans="1:2" hidden="1">
      <c r="A64" s="11" t="s">
        <v>138</v>
      </c>
      <c r="B64" s="419"/>
    </row>
    <row r="65" spans="1:215" hidden="1">
      <c r="A65" s="11" t="s">
        <v>355</v>
      </c>
      <c r="B65" s="419"/>
    </row>
    <row r="66" spans="1:215" hidden="1">
      <c r="A66" s="11" t="s">
        <v>139</v>
      </c>
      <c r="B66" s="419"/>
    </row>
    <row r="67" spans="1:215" hidden="1">
      <c r="A67" s="11" t="s">
        <v>140</v>
      </c>
      <c r="B67" s="419"/>
    </row>
    <row r="68" spans="1:215" hidden="1">
      <c r="A68" s="11" t="s">
        <v>141</v>
      </c>
      <c r="B68" s="419"/>
    </row>
    <row r="69" spans="1:215" hidden="1">
      <c r="A69" s="11" t="s">
        <v>142</v>
      </c>
      <c r="B69" s="419"/>
    </row>
    <row r="70" spans="1:215" hidden="1">
      <c r="A70" s="11" t="s">
        <v>143</v>
      </c>
      <c r="B70" s="419"/>
    </row>
    <row r="71" spans="1:215" hidden="1">
      <c r="A71" s="11" t="s">
        <v>144</v>
      </c>
      <c r="B71" s="419"/>
    </row>
    <row r="72" spans="1:215" hidden="1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  <c r="B74" s="11">
        <v>0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4.4" thickBot="1">
      <c r="A78" s="411" t="s">
        <v>149</v>
      </c>
      <c r="B78" s="16">
        <f>SUM(B5:B76)</f>
        <v>9300693.0700000003</v>
      </c>
      <c r="C78" s="16">
        <f>SUM(C5:C77)</f>
        <v>9300693.0700000003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4.4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48" activePane="bottomRight" state="frozen"/>
      <selection activeCell="A17" sqref="A17"/>
      <selection pane="topRight" activeCell="A17" sqref="A17"/>
      <selection pane="bottomLeft" activeCell="A17" sqref="A17"/>
      <selection pane="bottomRight" activeCell="BT8" sqref="BT8"/>
    </sheetView>
  </sheetViews>
  <sheetFormatPr defaultColWidth="9.109375" defaultRowHeight="12" zeroHeight="1"/>
  <cols>
    <col min="1" max="1" width="29" style="2" customWidth="1"/>
    <col min="2" max="2" width="12.5546875" style="5" customWidth="1"/>
    <col min="3" max="7" width="11.88671875" style="2" hidden="1" customWidth="1"/>
    <col min="8" max="8" width="12.5546875" style="2" hidden="1" customWidth="1"/>
    <col min="9" max="13" width="11.88671875" style="2" hidden="1" customWidth="1"/>
    <col min="14" max="14" width="12.5546875" style="2" hidden="1" customWidth="1"/>
    <col min="15" max="18" width="11.5546875" style="2" hidden="1" customWidth="1"/>
    <col min="19" max="19" width="12.109375" style="2" hidden="1" customWidth="1"/>
    <col min="20" max="20" width="12.88671875" style="2" hidden="1" customWidth="1"/>
    <col min="21" max="24" width="11.33203125" style="2" hidden="1" customWidth="1"/>
    <col min="25" max="25" width="12.109375" style="2" hidden="1" customWidth="1"/>
    <col min="26" max="26" width="12.5546875" style="2" hidden="1" customWidth="1"/>
    <col min="27" max="27" width="11.109375" style="2" hidden="1" customWidth="1"/>
    <col min="28" max="28" width="12" style="2" hidden="1" customWidth="1"/>
    <col min="29" max="29" width="11.33203125" style="2" hidden="1" customWidth="1"/>
    <col min="30" max="30" width="11.6640625" style="2" hidden="1" customWidth="1"/>
    <col min="31" max="31" width="12.109375" style="2" hidden="1" customWidth="1"/>
    <col min="32" max="32" width="12.5546875" style="2" hidden="1" customWidth="1"/>
    <col min="33" max="33" width="11.33203125" style="2" hidden="1" customWidth="1"/>
    <col min="34" max="34" width="13" style="2" hidden="1" customWidth="1"/>
    <col min="35" max="35" width="11.33203125" style="2" hidden="1" customWidth="1"/>
    <col min="36" max="36" width="11.6640625" style="2" hidden="1" customWidth="1"/>
    <col min="37" max="37" width="12.109375" style="2" hidden="1" customWidth="1"/>
    <col min="38" max="38" width="12.5546875" style="2" hidden="1" customWidth="1"/>
    <col min="39" max="39" width="11.5546875" style="2" hidden="1" customWidth="1"/>
    <col min="40" max="40" width="10.5546875" style="2" hidden="1" customWidth="1"/>
    <col min="41" max="41" width="10.6640625" style="2" hidden="1" customWidth="1"/>
    <col min="42" max="42" width="11.44140625" style="2" hidden="1" customWidth="1"/>
    <col min="43" max="43" width="11.6640625" style="2" hidden="1" customWidth="1"/>
    <col min="44" max="44" width="12.5546875" style="2" hidden="1" customWidth="1"/>
    <col min="45" max="47" width="11.33203125" style="2" hidden="1" customWidth="1"/>
    <col min="48" max="48" width="11.6640625" style="2" hidden="1" customWidth="1"/>
    <col min="49" max="49" width="12.109375" style="2" hidden="1" customWidth="1"/>
    <col min="50" max="50" width="12.5546875" style="2" hidden="1" customWidth="1"/>
    <col min="51" max="51" width="11.88671875" style="2" hidden="1" customWidth="1"/>
    <col min="52" max="53" width="11.33203125" style="2" hidden="1" customWidth="1"/>
    <col min="54" max="54" width="11.6640625" style="2" hidden="1" customWidth="1"/>
    <col min="55" max="55" width="12.109375" style="2" hidden="1" customWidth="1"/>
    <col min="56" max="56" width="12.5546875" style="2" hidden="1" customWidth="1"/>
    <col min="57" max="57" width="12.109375" style="2" hidden="1" customWidth="1"/>
    <col min="58" max="58" width="12.5546875" style="2" hidden="1" customWidth="1"/>
    <col min="59" max="59" width="11.33203125" style="2" hidden="1" customWidth="1"/>
    <col min="60" max="60" width="11.6640625" style="2" hidden="1" customWidth="1"/>
    <col min="61" max="61" width="12.109375" style="2" hidden="1" customWidth="1"/>
    <col min="62" max="62" width="12.5546875" style="2" hidden="1" customWidth="1"/>
    <col min="63" max="63" width="11.33203125" style="2" hidden="1" customWidth="1"/>
    <col min="64" max="64" width="12.5546875" style="2" hidden="1" customWidth="1"/>
    <col min="65" max="65" width="11.33203125" style="2" hidden="1" customWidth="1"/>
    <col min="66" max="66" width="11.6640625" style="2" hidden="1" customWidth="1"/>
    <col min="67" max="67" width="12.109375" style="2" hidden="1" customWidth="1"/>
    <col min="68" max="68" width="12.5546875" style="2" customWidth="1"/>
    <col min="69" max="70" width="12.109375" style="2" customWidth="1"/>
    <col min="71" max="71" width="11.33203125" style="2" customWidth="1"/>
    <col min="72" max="72" width="11.6640625" style="2" customWidth="1"/>
    <col min="73" max="73" width="12.109375" style="2" customWidth="1"/>
    <col min="74" max="74" width="12.5546875" style="2" customWidth="1"/>
    <col min="75" max="75" width="12.5546875" style="5" customWidth="1"/>
    <col min="76" max="76" width="13.44140625" style="2" customWidth="1"/>
    <col min="77" max="77" width="11.88671875" style="2" customWidth="1"/>
    <col min="78" max="78" width="10.33203125" style="2" customWidth="1"/>
    <col min="79" max="81" width="9.109375" style="2"/>
    <col min="82" max="82" width="10.44140625" style="2" customWidth="1"/>
    <col min="83" max="84" width="9.109375" style="2"/>
    <col min="85" max="85" width="10.5546875" style="2" customWidth="1"/>
    <col min="86" max="90" width="9.109375" style="2"/>
    <col min="91" max="91" width="9.88671875" style="2" customWidth="1"/>
    <col min="92" max="134" width="9.109375" style="2"/>
    <col min="135" max="135" width="9.5546875" style="2" customWidth="1"/>
    <col min="136" max="16384" width="9.10937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556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557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560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564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565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572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490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576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N8" s="2">
        <v>0</v>
      </c>
      <c r="BO8" s="2">
        <f t="shared" ref="BO8:BO74" si="21">SUM(BK8:BN8)</f>
        <v>0</v>
      </c>
      <c r="BP8" s="2">
        <f t="shared" si="5"/>
        <v>1100233.08</v>
      </c>
      <c r="BT8" s="2">
        <v>1510.2</v>
      </c>
      <c r="BU8" s="2">
        <f t="shared" si="6"/>
        <v>1510.2</v>
      </c>
      <c r="BV8" s="2">
        <f t="shared" si="7"/>
        <v>1101743.28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511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3.8">
      <c r="A41" s="537" t="s">
        <v>555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0</v>
      </c>
      <c r="BO41" s="2">
        <v>0</v>
      </c>
      <c r="BP41" s="2">
        <f t="shared" si="5"/>
        <v>-8.3333333259361098E-4</v>
      </c>
      <c r="BV41" s="2">
        <f t="shared" si="29"/>
        <v>-8.3333333259361098E-4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N45" s="5"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7">
        <f t="shared" si="20"/>
        <v>7800467.1899999995</v>
      </c>
      <c r="BO48" s="7">
        <f t="shared" si="21"/>
        <v>0</v>
      </c>
      <c r="BP48" s="7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3.8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N57" s="2">
        <v>0</v>
      </c>
      <c r="BO57" s="2">
        <f t="shared" si="21"/>
        <v>0</v>
      </c>
      <c r="BP57" s="2">
        <f t="shared" si="5"/>
        <v>0</v>
      </c>
      <c r="BT57" s="2">
        <v>-1510.2</v>
      </c>
      <c r="BU57" s="2">
        <f t="shared" ref="BU57:BU63" si="34">SUM(BQ57:BT57)</f>
        <v>-1510.2</v>
      </c>
      <c r="BV57" s="2">
        <f t="shared" si="29"/>
        <v>-1510.2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554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0</v>
      </c>
      <c r="BO87" s="2">
        <f t="shared" si="48"/>
        <v>0</v>
      </c>
      <c r="BP87" s="2">
        <f t="shared" si="43"/>
        <v>0</v>
      </c>
      <c r="BU87" s="2">
        <f>SUM(BQ87:BT87)</f>
        <v>0</v>
      </c>
      <c r="BV87" s="2">
        <v>0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6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9.5238024368882179E-4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0</v>
      </c>
      <c r="BO93" s="8">
        <f t="shared" ref="BO93:BV93" si="62">SUM(BO6:BO92)</f>
        <v>0</v>
      </c>
      <c r="BP93" s="8">
        <f t="shared" si="62"/>
        <v>9.5238024368882179E-4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9.5238041831180453E-4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6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399299.73</v>
      </c>
      <c r="BO94" s="2">
        <f>SUM(BO49:BO92)</f>
        <v>0</v>
      </c>
      <c r="BP94" s="2">
        <f>SUM(BP49:BP92)</f>
        <v>399299.73</v>
      </c>
      <c r="BU94" s="2">
        <f>SUM(BU49:BU92)</f>
        <v>-1510.2</v>
      </c>
      <c r="BV94" s="2">
        <f>SUM(BV49:BV92)</f>
        <v>397789.52999999997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3" activePane="bottomRight" state="frozen"/>
      <selection activeCell="AB26" sqref="AB26"/>
      <selection pane="topRight" activeCell="AB26" sqref="AB26"/>
      <selection pane="bottomLeft" activeCell="AB26" sqref="AB26"/>
      <selection pane="bottomRight" activeCell="AV9" sqref="AV9"/>
    </sheetView>
  </sheetViews>
  <sheetFormatPr defaultColWidth="9.88671875" defaultRowHeight="14.4"/>
  <cols>
    <col min="1" max="1" width="30.33203125" style="119" customWidth="1"/>
    <col min="2" max="2" width="7.6640625" style="123" customWidth="1"/>
    <col min="3" max="3" width="1.44140625" style="124" hidden="1" customWidth="1"/>
    <col min="4" max="4" width="12.88671875" style="124" hidden="1" customWidth="1"/>
    <col min="5" max="5" width="1.554687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8671875" style="124" hidden="1" customWidth="1"/>
    <col min="20" max="20" width="12.33203125" style="124" hidden="1" customWidth="1"/>
    <col min="21" max="21" width="9.88671875" style="124" hidden="1" customWidth="1"/>
    <col min="22" max="22" width="12" style="124" hidden="1" customWidth="1"/>
    <col min="23" max="25" width="9.88671875" style="124" hidden="1" customWidth="1"/>
    <col min="26" max="26" width="11.33203125" style="124" hidden="1" customWidth="1"/>
    <col min="27" max="29" width="9.88671875" style="124" hidden="1" customWidth="1"/>
    <col min="30" max="30" width="12.109375" style="124" hidden="1" customWidth="1"/>
    <col min="31" max="31" width="9.88671875" style="124" hidden="1" customWidth="1"/>
    <col min="32" max="32" width="9.88671875" style="125" hidden="1" customWidth="1"/>
    <col min="33" max="33" width="9.88671875" style="124" hidden="1" customWidth="1"/>
    <col min="34" max="34" width="11.44140625" style="124" hidden="1" customWidth="1"/>
    <col min="35" max="36" width="9.88671875" style="125" hidden="1" customWidth="1"/>
    <col min="37" max="37" width="9.88671875" style="124" hidden="1" customWidth="1"/>
    <col min="38" max="38" width="12.33203125" style="124" hidden="1" customWidth="1"/>
    <col min="39" max="39" width="9.88671875" style="124" hidden="1" customWidth="1"/>
    <col min="40" max="40" width="9.88671875" style="125" hidden="1" customWidth="1"/>
    <col min="41" max="41" width="9.88671875" style="124" hidden="1" customWidth="1"/>
    <col min="42" max="42" width="13.109375" style="124" hidden="1" customWidth="1"/>
    <col min="43" max="45" width="9.88671875" style="125" hidden="1" customWidth="1"/>
    <col min="46" max="46" width="11.109375" style="126" customWidth="1"/>
    <col min="47" max="47" width="6.88671875" style="127" customWidth="1"/>
    <col min="48" max="48" width="11.109375" style="126" customWidth="1"/>
    <col min="49" max="55" width="9.88671875" style="127" hidden="1" customWidth="1"/>
    <col min="56" max="56" width="14.6640625" style="127" customWidth="1"/>
    <col min="57" max="16384" width="9.88671875" style="127"/>
  </cols>
  <sheetData>
    <row r="1" spans="1:256" s="119" customFormat="1" ht="19.5" customHeight="1">
      <c r="A1" s="541" t="s">
        <v>85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</row>
    <row r="3" spans="1:256" s="120" customFormat="1">
      <c r="A3" s="543" t="s">
        <v>575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5" t="s">
        <v>558</v>
      </c>
      <c r="G5" s="257"/>
      <c r="H5" s="257"/>
      <c r="I5" s="256"/>
      <c r="J5" s="545" t="s">
        <v>559</v>
      </c>
      <c r="K5" s="257"/>
      <c r="L5" s="257"/>
      <c r="M5" s="256"/>
      <c r="N5" s="545" t="s">
        <v>561</v>
      </c>
      <c r="O5" s="257"/>
      <c r="P5" s="257"/>
      <c r="Q5" s="256"/>
      <c r="R5" s="539" t="s">
        <v>563</v>
      </c>
      <c r="S5" s="257"/>
      <c r="T5" s="257"/>
      <c r="U5" s="257"/>
      <c r="V5" s="539" t="s">
        <v>566</v>
      </c>
      <c r="W5" s="257"/>
      <c r="X5" s="257"/>
      <c r="Y5" s="257"/>
      <c r="Z5" s="539" t="s">
        <v>567</v>
      </c>
      <c r="AA5" s="257"/>
      <c r="AB5" s="257"/>
      <c r="AC5" s="257"/>
      <c r="AD5" s="539" t="s">
        <v>568</v>
      </c>
      <c r="AE5" s="188"/>
      <c r="AF5" s="189"/>
      <c r="AG5" s="188"/>
      <c r="AH5" s="539" t="s">
        <v>570</v>
      </c>
      <c r="AI5" s="424"/>
      <c r="AJ5" s="424"/>
      <c r="AK5" s="257"/>
      <c r="AL5" s="539" t="s">
        <v>569</v>
      </c>
      <c r="AM5" s="257"/>
      <c r="AN5" s="424"/>
      <c r="AO5" s="257"/>
      <c r="AP5" s="539" t="s">
        <v>571</v>
      </c>
      <c r="AQ5" s="424"/>
      <c r="AR5" s="424"/>
      <c r="AS5" s="424"/>
      <c r="AT5" s="539" t="s">
        <v>577</v>
      </c>
      <c r="AV5" s="539" t="s">
        <v>50</v>
      </c>
      <c r="BD5" s="539" t="s">
        <v>574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553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1510.2</v>
      </c>
      <c r="AW51" s="459"/>
      <c r="BD51" s="124">
        <f>AV51+AT51</f>
        <v>1510.2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1510.2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-397789.52999999997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1510.2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R5:R6"/>
    <mergeCell ref="AD5:AD6"/>
    <mergeCell ref="AH5:AH6"/>
    <mergeCell ref="A1:BD1"/>
    <mergeCell ref="A2:BD2"/>
    <mergeCell ref="A3:BD3"/>
    <mergeCell ref="BD5:BD6"/>
    <mergeCell ref="A4:AT4"/>
    <mergeCell ref="AL5:AL6"/>
    <mergeCell ref="AP5:AP6"/>
    <mergeCell ref="Z5:Z6"/>
    <mergeCell ref="N5:N6"/>
    <mergeCell ref="J5:J6"/>
    <mergeCell ref="V5:V6"/>
    <mergeCell ref="F5:F6"/>
    <mergeCell ref="AV5:AV6"/>
    <mergeCell ref="AT5:AT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09375" style="113" customWidth="1"/>
    <col min="2" max="2" width="8.88671875" style="113" customWidth="1"/>
    <col min="3" max="3" width="11.33203125" style="113" customWidth="1"/>
    <col min="4" max="4" width="6.44140625" style="114" customWidth="1"/>
    <col min="5" max="5" width="10" style="136" customWidth="1"/>
    <col min="6" max="6" width="1.88671875" style="114" hidden="1" customWidth="1"/>
    <col min="7" max="7" width="11.44140625" style="113" hidden="1" customWidth="1"/>
    <col min="8" max="8" width="1.88671875" style="114" hidden="1" customWidth="1"/>
    <col min="9" max="9" width="10.88671875" style="113" hidden="1" customWidth="1"/>
    <col min="10" max="10" width="1.88671875" style="114" hidden="1" customWidth="1"/>
    <col min="11" max="11" width="10" style="113" hidden="1" customWidth="1"/>
    <col min="12" max="12" width="1.88671875" style="114" hidden="1" customWidth="1"/>
    <col min="13" max="13" width="10" style="136" hidden="1" customWidth="1"/>
    <col min="14" max="14" width="1.88671875" style="114" hidden="1" customWidth="1"/>
    <col min="15" max="15" width="10" style="114" hidden="1" customWidth="1"/>
    <col min="16" max="16" width="1.88671875" style="115" hidden="1" customWidth="1"/>
    <col min="17" max="17" width="10" style="113" hidden="1" customWidth="1"/>
    <col min="18" max="18" width="1.88671875" style="115" hidden="1" customWidth="1"/>
    <col min="19" max="19" width="10" style="113" hidden="1" customWidth="1"/>
    <col min="20" max="20" width="1.88671875" style="116" hidden="1" customWidth="1"/>
    <col min="21" max="21" width="11.6640625" style="113" hidden="1" customWidth="1"/>
    <col min="22" max="22" width="1.88671875" style="116" hidden="1" customWidth="1"/>
    <col min="23" max="23" width="12" style="113" hidden="1" customWidth="1"/>
    <col min="24" max="24" width="1.88671875" style="116" hidden="1" customWidth="1"/>
    <col min="25" max="25" width="10" style="113" hidden="1" customWidth="1"/>
    <col min="26" max="26" width="1.88671875" style="116" hidden="1" customWidth="1"/>
    <col min="27" max="27" width="10" style="113" hidden="1" customWidth="1"/>
    <col min="28" max="28" width="7.6640625" style="115" customWidth="1"/>
    <col min="29" max="29" width="20.5546875" style="117" customWidth="1"/>
    <col min="30" max="30" width="4.44140625" style="113" hidden="1" customWidth="1"/>
    <col min="31" max="31" width="11.6640625" style="113" hidden="1" customWidth="1"/>
    <col min="32" max="32" width="4.33203125" style="113" hidden="1" customWidth="1"/>
    <col min="33" max="33" width="4.6640625" style="113" hidden="1" customWidth="1"/>
    <col min="34" max="34" width="11.109375" style="113" hidden="1" customWidth="1"/>
    <col min="35" max="35" width="4.33203125" style="113" hidden="1" customWidth="1"/>
    <col min="36" max="36" width="4.44140625" style="113" hidden="1" customWidth="1"/>
    <col min="37" max="37" width="11.109375" style="113" hidden="1" customWidth="1"/>
    <col min="38" max="38" width="4.6640625" style="113" hidden="1" customWidth="1"/>
    <col min="39" max="39" width="4.5546875" style="113" hidden="1" customWidth="1"/>
    <col min="40" max="40" width="13.5546875" style="113" hidden="1" customWidth="1"/>
    <col min="41" max="41" width="4.6640625" style="113" hidden="1" customWidth="1"/>
    <col min="42" max="42" width="4.33203125" style="113" hidden="1" customWidth="1"/>
    <col min="43" max="43" width="13.5546875" style="113" hidden="1" customWidth="1"/>
    <col min="44" max="44" width="20" style="113" hidden="1" customWidth="1"/>
    <col min="45" max="45" width="13.6640625" style="113" hidden="1" customWidth="1"/>
    <col min="46" max="46" width="12.88671875" style="113" hidden="1" customWidth="1"/>
    <col min="47" max="47" width="0" style="113" hidden="1" customWidth="1"/>
    <col min="48" max="48" width="13.109375" style="113" hidden="1" customWidth="1"/>
    <col min="49" max="49" width="0" style="113" hidden="1" customWidth="1"/>
    <col min="50" max="51" width="12.88671875" style="113" hidden="1" customWidth="1"/>
    <col min="52" max="57" width="0" style="113" hidden="1"/>
    <col min="58" max="59" width="12.88671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493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6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6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6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33" zoomScaleNormal="75" zoomScaleSheetLayoutView="100" workbookViewId="0">
      <selection activeCell="A3" sqref="A3:G47"/>
    </sheetView>
  </sheetViews>
  <sheetFormatPr defaultColWidth="0" defaultRowHeight="13.2" zeroHeight="1"/>
  <cols>
    <col min="1" max="1" width="55.6640625" style="19" customWidth="1"/>
    <col min="2" max="2" width="9.6640625" style="20" customWidth="1"/>
    <col min="3" max="3" width="1.6640625" style="23" customWidth="1"/>
    <col min="4" max="4" width="15.44140625" style="36" customWidth="1"/>
    <col min="5" max="5" width="18.44140625" style="22" hidden="1" customWidth="1"/>
    <col min="6" max="6" width="1.6640625" style="23" hidden="1" customWidth="1"/>
    <col min="7" max="7" width="15.88671875" style="38" hidden="1" customWidth="1"/>
    <col min="8" max="8" width="0" style="22" hidden="1" customWidth="1"/>
    <col min="9" max="9" width="12.88671875" style="22" hidden="1" customWidth="1"/>
    <col min="10" max="10" width="12.10937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399999999999999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8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8">
      <c r="A5" s="550" t="s">
        <v>573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3.8">
      <c r="A8" s="342" t="s">
        <v>2</v>
      </c>
      <c r="B8" s="342" t="s">
        <v>3</v>
      </c>
      <c r="C8" s="343"/>
      <c r="D8" s="344" t="s">
        <v>562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3.8">
      <c r="A12" s="350" t="s">
        <v>162</v>
      </c>
      <c r="B12" s="351">
        <v>1</v>
      </c>
      <c r="D12" s="352">
        <f>TB!BV8</f>
        <v>1101743.28</v>
      </c>
      <c r="E12" s="156" t="e">
        <f>+D12-#REF!</f>
        <v>#REF!</v>
      </c>
      <c r="F12" s="151" t="s">
        <v>7</v>
      </c>
      <c r="G12" s="157"/>
    </row>
    <row r="13" spans="1:7" s="25" customFormat="1" ht="13.8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3.8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3.8">
      <c r="A18" s="364" t="s">
        <v>11</v>
      </c>
      <c r="B18" s="365"/>
      <c r="C18" s="365"/>
      <c r="D18" s="366">
        <f>SUM(D11:D17)</f>
        <v>1101743.2821428571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3.8">
      <c r="A19" s="362"/>
      <c r="B19" s="355"/>
      <c r="C19" s="355"/>
      <c r="D19" s="363"/>
      <c r="E19" s="159"/>
      <c r="F19" s="158"/>
      <c r="G19" s="159"/>
    </row>
    <row r="20" spans="1:10" s="25" customFormat="1" ht="13.8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3.8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3.8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3.8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3.8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3.8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3.8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3.8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3.8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1101743.2821428571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3.8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3.8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3.8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3.8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3.8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3.8">
      <c r="A43" s="25" t="s">
        <v>169</v>
      </c>
      <c r="B43" s="375"/>
      <c r="C43" s="374"/>
      <c r="D43" s="348">
        <f>-TB!BV47</f>
        <v>9300000</v>
      </c>
      <c r="E43" s="153"/>
      <c r="F43" s="170"/>
      <c r="G43" s="157"/>
    </row>
    <row r="44" spans="1:12" s="25" customFormat="1" ht="13.8">
      <c r="A44" s="357" t="s">
        <v>24</v>
      </c>
      <c r="B44" s="358"/>
      <c r="C44" s="376"/>
      <c r="D44" s="361">
        <f>-TB!H48+IS!BD53</f>
        <v>-8198256.7199999997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3.8">
      <c r="A45" s="360" t="s">
        <v>25</v>
      </c>
      <c r="B45" s="359"/>
      <c r="C45" s="376"/>
      <c r="D45" s="361">
        <f>SUM(D43:D44)</f>
        <v>1101743.2800000003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1101743.2811904764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4.4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3.8" hidden="1">
      <c r="A50" s="384"/>
      <c r="B50" s="385"/>
      <c r="C50" s="382"/>
      <c r="D50" s="386"/>
      <c r="E50" s="144"/>
      <c r="F50" s="175"/>
      <c r="G50" s="176"/>
    </row>
    <row r="51" spans="1:7" ht="13.8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3.8" hidden="1">
      <c r="A52" s="387"/>
      <c r="B52" s="388"/>
      <c r="C52" s="385"/>
      <c r="D52" s="389"/>
      <c r="E52" s="144"/>
      <c r="F52" s="177"/>
      <c r="G52" s="179"/>
    </row>
    <row r="53" spans="1:7" ht="13.8" hidden="1">
      <c r="A53" s="384"/>
      <c r="B53" s="385"/>
      <c r="C53" s="385"/>
      <c r="D53" s="310"/>
      <c r="E53" s="144"/>
      <c r="F53" s="177"/>
      <c r="G53" s="144"/>
    </row>
    <row r="54" spans="1:7" ht="15.6" hidden="1">
      <c r="A54" s="387"/>
      <c r="B54" s="388"/>
      <c r="C54" s="388"/>
      <c r="D54" s="390"/>
      <c r="E54" s="144"/>
      <c r="F54" s="178"/>
      <c r="G54" s="180"/>
    </row>
    <row r="55" spans="1:7" ht="13.8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3.8" hidden="1">
      <c r="A56" s="384"/>
      <c r="B56" s="385">
        <v>0</v>
      </c>
      <c r="C56" s="382"/>
      <c r="D56" s="386"/>
      <c r="E56" s="144"/>
      <c r="F56" s="175"/>
      <c r="G56" s="176"/>
    </row>
    <row r="57" spans="1:7" ht="13.8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3.2" zeroHeight="1"/>
  <cols>
    <col min="1" max="1" width="1.33203125" style="75" customWidth="1"/>
    <col min="2" max="2" width="14.109375" style="75" customWidth="1"/>
    <col min="3" max="3" width="33.5546875" style="75" customWidth="1"/>
    <col min="4" max="4" width="17.44140625" style="76" customWidth="1"/>
    <col min="5" max="5" width="9.88671875" style="77" customWidth="1"/>
    <col min="6" max="6" width="3.109375" style="75" customWidth="1"/>
    <col min="7" max="7" width="12.88671875" style="78" customWidth="1"/>
    <col min="8" max="8" width="4.5546875" style="75" customWidth="1"/>
    <col min="9" max="9" width="5.109375" style="79" customWidth="1"/>
    <col min="10" max="10" width="16" style="75" customWidth="1"/>
    <col min="11" max="11" width="10.5546875" style="80" customWidth="1"/>
    <col min="12" max="12" width="14" style="75" hidden="1" customWidth="1"/>
    <col min="13" max="13" width="4.44140625" style="75" hidden="1" customWidth="1"/>
    <col min="14" max="14" width="11.6640625" style="75" hidden="1" customWidth="1"/>
    <col min="15" max="15" width="4.33203125" style="75" hidden="1" customWidth="1"/>
    <col min="16" max="16" width="4.6640625" style="75" hidden="1" customWidth="1"/>
    <col min="17" max="17" width="11.109375" style="75" hidden="1" customWidth="1"/>
    <col min="18" max="18" width="4.33203125" style="75" hidden="1" customWidth="1"/>
    <col min="19" max="19" width="4.44140625" style="75" hidden="1" customWidth="1"/>
    <col min="20" max="20" width="11.109375" style="75" hidden="1" customWidth="1"/>
    <col min="21" max="21" width="4.6640625" style="75" hidden="1" customWidth="1"/>
    <col min="22" max="22" width="4.5546875" style="75" hidden="1" customWidth="1"/>
    <col min="23" max="23" width="13.5546875" style="75" hidden="1" customWidth="1"/>
    <col min="24" max="24" width="4.6640625" style="75" hidden="1" customWidth="1"/>
    <col min="25" max="25" width="4.33203125" style="75" hidden="1" customWidth="1"/>
    <col min="26" max="26" width="13.5546875" style="75" hidden="1" customWidth="1"/>
    <col min="27" max="27" width="15.6640625" style="75" hidden="1" customWidth="1"/>
    <col min="28" max="28" width="12.88671875" style="75" hidden="1" customWidth="1"/>
    <col min="29" max="29" width="0" style="75" hidden="1" customWidth="1"/>
    <col min="30" max="30" width="9.44140625" style="75" hidden="1" customWidth="1"/>
    <col min="31" max="31" width="10.44140625" style="75" hidden="1" customWidth="1"/>
    <col min="32" max="32" width="0" style="75" hidden="1" customWidth="1"/>
    <col min="33" max="34" width="12.88671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492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8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8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8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8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8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8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3454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3401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3396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3391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3355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3331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3279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3213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3205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518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519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520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521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522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523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528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524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525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522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524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526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527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529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530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531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8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8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8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8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491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513</v>
      </c>
      <c r="D118" s="320">
        <v>1353164.96</v>
      </c>
      <c r="E118" s="81" t="s">
        <v>514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515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548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549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550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517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4.4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4.4">
      <c r="A136" s="80"/>
      <c r="B136" s="80"/>
      <c r="C136" s="80" t="s">
        <v>516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4.4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4.4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4.4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8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8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8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8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512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510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8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8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ColWidth="9.109375" defaultRowHeight="12.75" customHeight="1"/>
  <cols>
    <col min="1" max="1" width="5.6640625" style="43" customWidth="1"/>
    <col min="2" max="2" width="7.88671875" style="40" customWidth="1"/>
    <col min="3" max="3" width="18.33203125" style="41" customWidth="1"/>
    <col min="4" max="4" width="0.5546875" style="41" customWidth="1"/>
    <col min="5" max="7" width="11" style="41" hidden="1" customWidth="1"/>
    <col min="8" max="8" width="10.6640625" style="41" customWidth="1"/>
    <col min="9" max="9" width="10.33203125" style="41" customWidth="1"/>
    <col min="10" max="10" width="8.6640625" style="41" hidden="1" customWidth="1"/>
    <col min="11" max="11" width="8.88671875" style="41" hidden="1" customWidth="1"/>
    <col min="12" max="12" width="9" style="41" hidden="1" customWidth="1"/>
    <col min="13" max="13" width="8.88671875" style="41" hidden="1" customWidth="1"/>
    <col min="14" max="14" width="8.5546875" style="41" hidden="1" customWidth="1"/>
    <col min="15" max="15" width="9" style="41" hidden="1" customWidth="1"/>
    <col min="16" max="20" width="10.33203125" style="41" hidden="1" customWidth="1"/>
    <col min="21" max="21" width="10.88671875" style="41" customWidth="1"/>
    <col min="22" max="22" width="11.5546875" style="41" customWidth="1"/>
    <col min="23" max="23" width="14" style="41" customWidth="1"/>
    <col min="24" max="16384" width="9.109375" style="41"/>
  </cols>
  <sheetData>
    <row r="1" spans="1:28" ht="12.75" customHeight="1">
      <c r="A1" s="39" t="s">
        <v>177</v>
      </c>
    </row>
    <row r="2" spans="1:28" ht="12.75" customHeight="1">
      <c r="A2" s="39" t="s">
        <v>494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ColWidth="9.109375" defaultRowHeight="14.4"/>
  <cols>
    <col min="1" max="1" width="21.5546875" style="52" customWidth="1"/>
    <col min="2" max="2" width="16.5546875" style="53" customWidth="1"/>
    <col min="3" max="3" width="12.554687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332031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33203125" style="55" customWidth="1"/>
    <col min="28" max="28" width="18.88671875" style="56" customWidth="1"/>
    <col min="29" max="33" width="9.109375" style="56"/>
    <col min="34" max="35" width="9.109375" style="463"/>
    <col min="36" max="16384" width="9.10937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495</v>
      </c>
    </row>
    <row r="4" spans="1:33" s="57" customFormat="1" ht="13.8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496</v>
      </c>
      <c r="D5" s="552"/>
      <c r="E5" s="551" t="s">
        <v>497</v>
      </c>
      <c r="F5" s="552"/>
      <c r="G5" s="551" t="s">
        <v>498</v>
      </c>
      <c r="H5" s="552"/>
      <c r="I5" s="551" t="s">
        <v>499</v>
      </c>
      <c r="J5" s="552"/>
      <c r="K5" s="551" t="s">
        <v>500</v>
      </c>
      <c r="L5" s="552"/>
      <c r="M5" s="551" t="s">
        <v>501</v>
      </c>
      <c r="N5" s="552"/>
      <c r="O5" s="551" t="s">
        <v>502</v>
      </c>
      <c r="P5" s="552"/>
      <c r="Q5" s="551" t="s">
        <v>503</v>
      </c>
      <c r="R5" s="552"/>
      <c r="S5" s="551" t="s">
        <v>504</v>
      </c>
      <c r="T5" s="552"/>
      <c r="U5" s="551" t="s">
        <v>505</v>
      </c>
      <c r="V5" s="552"/>
      <c r="W5" s="551" t="s">
        <v>506</v>
      </c>
      <c r="X5" s="552"/>
      <c r="Y5" s="551" t="s">
        <v>507</v>
      </c>
      <c r="Z5" s="552"/>
      <c r="AA5" s="208" t="s">
        <v>331</v>
      </c>
      <c r="AB5" s="209" t="s">
        <v>284</v>
      </c>
    </row>
    <row r="6" spans="1:33" s="57" customFormat="1" ht="13.8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508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509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534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535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532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533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536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545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546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537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538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539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540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547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541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542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543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544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551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552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'TB (2)'!Print_Area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2024-02-22T02:30:48Z</cp:lastPrinted>
  <dcterms:created xsi:type="dcterms:W3CDTF">2013-03-06T10:30:12Z</dcterms:created>
  <dcterms:modified xsi:type="dcterms:W3CDTF">2024-02-22T02:58:38Z</dcterms:modified>
</cp:coreProperties>
</file>