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1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44" i="1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D14" i="1" s="1"/>
  <c r="H11" i="5"/>
  <c r="H13"/>
  <c r="H14"/>
  <c r="J146" i="2" s="1"/>
  <c r="H15" i="5"/>
  <c r="H17"/>
  <c r="J151" i="2" s="1"/>
  <c r="H18" i="5"/>
  <c r="D17" i="1" s="1"/>
  <c r="H19" i="5"/>
  <c r="B94"/>
  <c r="M41"/>
  <c r="S41"/>
  <c r="Y41"/>
  <c r="AE41"/>
  <c r="AK41"/>
  <c r="AQ41"/>
  <c r="AW41"/>
  <c r="BU87"/>
  <c r="BO87"/>
  <c r="AE87"/>
  <c r="AF87" s="1"/>
  <c r="AK87"/>
  <c r="AL87"/>
  <c r="AR87" s="1"/>
  <c r="AX87" s="1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43" i="1"/>
  <c r="D15"/>
  <c r="E15" s="1"/>
  <c r="D13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N21" s="1"/>
  <c r="M22"/>
  <c r="M23"/>
  <c r="M24"/>
  <c r="N24" s="1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T15" s="1"/>
  <c r="Z15" s="1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9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3" s="1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T12" i="3" l="1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N23"/>
  <c r="T23" s="1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AF15"/>
  <c r="AL15" s="1"/>
  <c r="AR15" s="1"/>
  <c r="AX15" s="1"/>
  <c r="BD15" s="1"/>
  <c r="BJ15" s="1"/>
  <c r="BP15" s="1"/>
  <c r="BV15" s="1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N22"/>
  <c r="T22" s="1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D11" i="1"/>
  <c r="N7" i="5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D27" i="1"/>
  <c r="J141" i="2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N20"/>
  <c r="T20" s="1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D21" i="1"/>
  <c r="E21" s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AR19"/>
  <c r="AX19" s="1"/>
  <c r="BD19" s="1"/>
  <c r="BJ19" s="1"/>
  <c r="BP19" s="1"/>
  <c r="BV19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D12" i="1"/>
  <c r="J105" i="2"/>
  <c r="D16" i="1"/>
  <c r="D22"/>
  <c r="D23" s="1"/>
  <c r="J148" i="2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D25" i="1"/>
  <c r="T45" i="3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X12" i="3" l="1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J155" i="2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51" i="1" l="1"/>
  <c r="G49"/>
  <c r="G30"/>
  <c r="G18"/>
  <c r="G29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<sst xmlns="http://schemas.openxmlformats.org/spreadsheetml/2006/main" count="1082" uniqueCount="579">
  <si>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</si>
  <si>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</si>
  <si>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</si>
  <si>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</si>
  <si>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</si>
  <si>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</si>
  <si>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</si>
  <si>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</si>
  <si>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</si>
  <si>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</si>
  <si>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</si>
  <si>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</si>
  <si>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</si>
  <si>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</si>
  <si>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</si>
  <si>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</si>
  <si>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</si>
  <si>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</si>
  <si>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</si>
  <si>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</si>
  <si>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</si>
  <si>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</si>
  <si>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</si>
  <si>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</si>
  <si>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</si>
  <si>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</si>
  <si>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</si>
  <si>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</si>
  <si>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</si>
  <si>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</si>
  <si>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</si>
  <si>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</si>
  <si>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</si>
  <si>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</si>
  <si>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</si>
  <si>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</si>
  <si>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</si>
  <si>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</si>
  <si>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</si>
  <si>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</si>
  <si>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</si>
  <si>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</si>
  <si>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</si>
  <si>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</si>
  <si>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</si>
  <si>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</si>
  <si>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</si>
  <si>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</si>
  <si>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</si>
  <si>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</si>
  <si>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</si>
  <si>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</si>
  <si>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</si>
  <si>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</si>
  <si>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</si>
  <si>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</si>
  <si>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</si>
  <si>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</si>
  <si>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</si>
  <si>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</si>
  <si>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</si>
  <si>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</si>
  <si>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</si>
  <si>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</si>
  <si>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</si>
  <si>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</si>
  <si>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</si>
  <si>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</si>
  <si>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</si>
  <si>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</si>
  <si>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</si>
  <si>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</si>
  <si>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</si>
  <si>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</si>
  <si>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</si>
  <si>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</si>
  <si>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</si>
  <si>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</si>
  <si>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</si>
  <si>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</si>
  <si>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</si>
  <si>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</si>
  <si>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</si>
  <si>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</si>
  <si>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</si>
  <si>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</si>
  <si>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</si>
  <si>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</si>
  <si>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</si>
  <si>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</si>
  <si>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</si>
  <si>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</si>
  <si>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</si>
  <si>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</si>
  <si>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</si>
  <si>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</si>
  <si>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</si>
  <si>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</si>
  <si>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</si>
  <si>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</si>
  <si>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</si>
  <si>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</si>
  <si>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</si>
  <si>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</si>
  <si>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</si>
  <si>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</si>
  <si>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</si>
  <si>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</si>
  <si>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</si>
  <si>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</si>
  <si>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</si>
  <si>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</si>
  <si>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</si>
  <si>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</si>
  <si>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</si>
  <si>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</si>
  <si>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</si>
  <si>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</si>
  <si>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</si>
  <si>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</si>
  <si>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</si>
  <si>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</si>
  <si>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</si>
  <si>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</si>
  <si>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</si>
  <si>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</si>
  <si>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</si>
  <si>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</si>
  <si>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</si>
  <si>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</si>
  <si>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</si>
  <si>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</si>
  <si>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</si>
  <si>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</si>
  <si>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</si>
  <si>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</si>
  <si>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</si>
  <si>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</si>
  <si>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</si>
  <si>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</si>
  <si>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</si>
  <si>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</si>
  <si>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</si>
  <si>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</si>
  <si>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</si>
  <si>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</si>
  <si>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</si>
  <si>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</si>
  <si>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</si>
  <si>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</si>
  <si>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</si>
  <si>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</si>
  <si>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</si>
  <si>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</si>
  <si>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</si>
  <si>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</si>
  <si>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</si>
  <si>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</si>
  <si>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</si>
  <si>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</si>
  <si>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</si>
  <si>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</si>
  <si>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</si>
  <si>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</si>
  <si>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</si>
  <si>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</si>
  <si>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</si>
  <si>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</si>
  <si>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</si>
  <si>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</si>
  <si>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</si>
  <si>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</si>
  <si>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</si>
  <si>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</si>
  <si>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</si>
  <si>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</si>
  <si>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</si>
  <si>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</si>
  <si>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</si>
  <si>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</si>
  <si>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</si>
  <si>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</si>
  <si>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</si>
  <si>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</si>
  <si>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</si>
  <si>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</si>
  <si>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</si>
  <si>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</si>
  <si>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</si>
  <si>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</si>
  <si>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</si>
  <si>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</si>
  <si>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</si>
  <si>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</si>
  <si>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</si>
  <si>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</si>
  <si>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</si>
  <si>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</si>
  <si>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</si>
  <si>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</si>
  <si>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</si>
  <si>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</si>
  <si>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</si>
  <si>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</si>
  <si>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</si>
  <si>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</si>
  <si>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</si>
  <si>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</si>
  <si>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</si>
  <si>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</si>
  <si>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</si>
  <si>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</si>
  <si>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</si>
  <si>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</si>
  <si>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</si>
  <si>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</si>
  <si>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</si>
  <si>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</si>
  <si>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</si>
  <si>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</si>
  <si>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</si>
  <si>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</si>
  <si>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</si>
  <si>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</si>
  <si>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</si>
  <si>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</si>
  <si>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</si>
  <si>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</si>
  <si>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</si>
  <si>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</si>
  <si>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</si>
  <si>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</si>
  <si>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</si>
  <si>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</si>
  <si>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</si>
  <si>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</si>
  <si>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</si>
  <si>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</si>
  <si>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</si>
  <si>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</si>
  <si>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</si>
  <si>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</si>
  <si>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</si>
  <si>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</si>
  <si>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</si>
  <si>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</si>
  <si>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</si>
  <si>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</si>
  <si>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</si>
  <si>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</si>
  <si>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</si>
  <si>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</si>
  <si>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</si>
  <si>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</si>
  <si>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</si>
  <si>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</si>
  <si>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</si>
  <si>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</si>
  <si>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</si>
  <si>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</si>
  <si>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</si>
  <si>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</si>
  <si>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</si>
  <si>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</si>
  <si>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</si>
  <si>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</si>
  <si>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</si>
  <si>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</si>
  <si>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</si>
  <si>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</si>
  <si>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</si>
  <si>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</si>
  <si>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</si>
  <si>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</si>
  <si>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</si>
  <si>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</si>
  <si>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</si>
  <si>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</si>
  <si>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</si>
  <si>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</si>
  <si>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</si>
  <si>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</si>
  <si>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</si>
  <si>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</si>
  <si>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</si>
  <si>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</si>
  <si>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</si>
  <si>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</si>
  <si>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</si>
  <si>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</si>
  <si>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</si>
  <si>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</si>
  <si>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</si>
  <si>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</si>
  <si>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</si>
  <si>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</si>
  <si>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</si>
  <si>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</si>
  <si>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</si>
  <si>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</si>
  <si>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</si>
  <si>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</si>
  <si>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</si>
  <si>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</si>
  <si>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</si>
  <si>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</si>
  <si>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</si>
  <si>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</si>
  <si>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</si>
  <si>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</si>
  <si>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</si>
  <si>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</si>
  <si>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</si>
  <si>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</si>
  <si>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</si>
  <si>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</si>
  <si>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</si>
  <si>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</si>
  <si>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</si>
  <si>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</si>
  <si>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</si>
  <si>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</si>
  <si>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</si>
  <si>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</si>
  <si>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</si>
  <si>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</si>
  <si>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</si>
  <si>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</si>
  <si>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</si>
  <si>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</si>
  <si>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</si>
  <si>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</si>
  <si>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</si>
  <si>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</si>
  <si>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</si>
  <si>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</si>
  <si>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</si>
  <si>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</si>
  <si>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</si>
  <si>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</si>
  <si>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</si>
  <si>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</si>
  <si>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</si>
  <si>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</si>
  <si>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</si>
  <si>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</si>
  <si>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</si>
  <si>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</si>
  <si>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</si>
  <si>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</si>
  <si>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</si>
  <si>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</si>
  <si>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</si>
  <si>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</si>
  <si>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</si>
  <si>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</si>
  <si>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</si>
  <si>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</si>
  <si>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</si>
  <si>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</si>
  <si>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</si>
  <si>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</si>
  <si>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</si>
  <si>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</si>
  <si>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</si>
  <si>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</si>
  <si>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</si>
  <si>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</si>
  <si>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</si>
  <si>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</si>
  <si>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</si>
  <si>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</si>
  <si>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</si>
  <si>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</si>
  <si>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</si>
  <si>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</si>
  <si>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</si>
  <si>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</si>
  <si>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</si>
  <si>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</si>
  <si>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</si>
  <si>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</si>
  <si>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</si>
  <si>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</si>
  <si>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</si>
  <si>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</si>
  <si>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</si>
  <si>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</si>
  <si>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</si>
  <si>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</si>
  <si>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</si>
  <si>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</si>
  <si>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</si>
  <si>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</si>
  <si>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</si>
  <si>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</si>
  <si>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</si>
  <si>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</si>
  <si>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</si>
  <si>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</si>
  <si>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</si>
  <si>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</si>
  <si>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</si>
  <si>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</si>
  <si>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</si>
  <si>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</si>
  <si>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</si>
  <si>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</si>
  <si>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</si>
  <si>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</si>
  <si>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</si>
  <si>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</si>
  <si>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</si>
  <si>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</si>
  <si>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</si>
  <si>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</si>
  <si>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</si>
  <si>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</si>
  <si>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</si>
  <si>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</si>
  <si>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</si>
  <si>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</si>
  <si>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</si>
  <si>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</si>
  <si>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</si>
  <si>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</si>
  <si>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</si>
  <si>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</si>
  <si>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</si>
  <si>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</si>
  <si>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</si>
  <si>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</si>
  <si>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</si>
  <si>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</si>
  <si>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</si>
  <si>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</si>
  <si>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</si>
  <si>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</si>
  <si>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</si>
  <si>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</si>
  <si>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</si>
  <si>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</si>
  <si>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</si>
  <si>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</si>
  <si>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</si>
  <si>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</si>
  <si>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</si>
  <si>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</si>
  <si>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</si>
  <si>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</si>
  <si>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</si>
  <si>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</si>
  <si>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</si>
  <si>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</si>
  <si>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</si>
  <si>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</si>
  <si>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</si>
  <si>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</si>
  <si>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</si>
  <si>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</si>
  <si>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</si>
  <si>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</si>
  <si>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</si>
  <si>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</si>
  <si>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</si>
  <si>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</si>
  <si>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</si>
  <si>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</si>
  <si>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</si>
  <si>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</si>
  <si>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</si>
  <si>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</si>
  <si>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</si>
  <si>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</si>
  <si>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</si>
  <si>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</si>
  <si>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</si>
  <si>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</si>
  <si>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</si>
  <si>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</si>
  <si>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</si>
  <si>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</si>
  <si>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</si>
  <si>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</si>
  <si>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</si>
  <si>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3/31/2016</t>
  </si>
  <si>
    <t>AS OF 4/30/2016</t>
  </si>
  <si>
    <t>AS OF 5/31/2016</t>
  </si>
  <si>
    <t>AS OF 6/30/2016</t>
  </si>
  <si>
    <t>AS OF 7/31/2016</t>
  </si>
  <si>
    <t>AS OF 8/31/2016</t>
  </si>
  <si>
    <t>AS OF 9/30/2016</t>
  </si>
  <si>
    <t>AS OF 10/31/2016</t>
  </si>
  <si>
    <t>AS OF 11/30/2016</t>
  </si>
  <si>
    <t>AS OF 12/31/2016</t>
  </si>
  <si>
    <t>For the year 2016</t>
  </si>
  <si>
    <t>As of 3/31/16</t>
  </si>
  <si>
    <t>As of 4/30/16</t>
  </si>
  <si>
    <t>As of 5/31/16</t>
  </si>
  <si>
    <t>As of 6/30/16</t>
  </si>
  <si>
    <t>As of 7/31/16</t>
  </si>
  <si>
    <t>As of 8/31/16</t>
  </si>
  <si>
    <t>As of 9/30/16</t>
  </si>
  <si>
    <t>As of 10/31/16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</si>
  <si>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</si>
  <si>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</si>
  <si>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</si>
  <si>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</si>
  <si>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</si>
  <si>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</si>
  <si>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</si>
  <si>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</si>
  <si>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</si>
  <si>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</si>
  <si>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</si>
  <si>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</si>
  <si>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</si>
  <si>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</si>
  <si>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</si>
  <si>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</si>
  <si>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</si>
  <si>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</si>
  <si>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</si>
  <si>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</si>
  <si>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</si>
  <si>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</si>
  <si>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</si>
  <si>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</si>
  <si>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</si>
  <si>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</si>
  <si>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</si>
  <si>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</si>
  <si>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</si>
  <si>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</si>
  <si>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</si>
  <si>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</si>
  <si>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</si>
  <si>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</si>
  <si>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</si>
  <si>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</si>
  <si>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</si>
  <si>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</si>
  <si>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</si>
  <si>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</si>
  <si>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</si>
  <si>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</si>
  <si>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</si>
  <si>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</si>
  <si>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</si>
  <si>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</si>
  <si>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</si>
  <si>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</si>
  <si>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</si>
  <si>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</si>
  <si>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</si>
  <si>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</si>
  <si>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</si>
  <si>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</si>
  <si>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</si>
  <si>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</si>
  <si>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</si>
  <si>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</si>
  <si>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</si>
  <si>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</si>
  <si>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</si>
  <si>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</si>
  <si>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</si>
  <si>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</si>
  <si>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</si>
  <si>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</si>
  <si>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</si>
  <si>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As of January 31, 2018</t>
  </si>
  <si>
    <t>2018</t>
  </si>
  <si>
    <t>For the year 2019</t>
  </si>
  <si>
    <t>AS OF 1/31/2019</t>
  </si>
  <si>
    <t>For the  (1) Month ended January 31, 2019</t>
  </si>
  <si>
    <t>As of 1/31/19</t>
  </si>
  <si>
    <t>As of 2/29/19</t>
  </si>
  <si>
    <t>AS OF 2/29/2019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</si>
</sst>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495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tabSelected="1" workbookViewId="0">
      <pane xSplit="1" ySplit="5" topLeftCell="B6" activePane="bottomRight" state="frozen"/>
      <selection activeCell="A17" sqref="A17"/>
      <selection pane="topRight" activeCell="A17" sqref="A17"/>
      <selection pane="bottomLeft" activeCell="A17" sqref="A17"/>
      <selection pane="bottomRight" activeCell="N6" sqref="N6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customWidth="1"/>
    <col min="9" max="13" width="11.85546875" style="2" customWidth="1"/>
    <col min="14" max="14" width="12.5703125" style="2" customWidth="1"/>
    <col min="15" max="18" width="11.5703125" style="2" customWidth="1"/>
    <col min="19" max="19" width="12.140625" style="2" customWidth="1"/>
    <col min="20" max="20" width="12.85546875" style="2" customWidth="1"/>
    <col min="21" max="24" width="11.28515625" style="2" customWidth="1"/>
    <col min="25" max="25" width="12.140625" style="2" customWidth="1"/>
    <col min="26" max="26" width="12.5703125" style="2" customWidth="1"/>
    <col min="27" max="27" width="11.140625" style="2" customWidth="1"/>
    <col min="28" max="28" width="12" style="2" customWidth="1"/>
    <col min="29" max="29" width="11.28515625" style="2" customWidth="1"/>
    <col min="30" max="30" width="11.7109375" style="2" customWidth="1"/>
    <col min="31" max="31" width="12.140625" style="2" customWidth="1"/>
    <col min="32" max="32" width="12.5703125" style="2" customWidth="1"/>
    <col min="33" max="33" width="11.28515625" style="2" customWidth="1"/>
    <col min="34" max="34" width="13" style="2" customWidth="1"/>
    <col min="35" max="35" width="11.28515625" style="2" customWidth="1"/>
    <col min="36" max="36" width="11.7109375" style="2" customWidth="1"/>
    <col min="37" max="37" width="12.140625" style="2" customWidth="1"/>
    <col min="38" max="38" width="12.5703125" style="2" customWidth="1"/>
    <col min="39" max="39" width="11.5703125" style="2" customWidth="1"/>
    <col min="40" max="40" width="10.5703125" style="2" customWidth="1"/>
    <col min="41" max="41" width="10.7109375" style="2" customWidth="1"/>
    <col min="42" max="42" width="11.42578125" style="2" customWidth="1"/>
    <col min="43" max="43" width="11.7109375" style="2" customWidth="1"/>
    <col min="44" max="44" width="12.5703125" style="2" customWidth="1"/>
    <col min="45" max="47" width="11.28515625" style="2" customWidth="1"/>
    <col min="48" max="48" width="11.7109375" style="2" customWidth="1"/>
    <col min="49" max="49" width="12.140625" style="2" customWidth="1"/>
    <col min="50" max="50" width="12.5703125" style="2" customWidth="1"/>
    <col min="51" max="51" width="11.85546875" style="2" customWidth="1"/>
    <col min="52" max="53" width="11.28515625" style="2" customWidth="1"/>
    <col min="54" max="54" width="11.7109375" style="2" customWidth="1"/>
    <col min="55" max="55" width="12.140625" style="2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573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574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578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485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486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487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488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489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490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491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492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493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494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W7" s="2">
        <f>SUM(AS7:AV7)</f>
        <v>0</v>
      </c>
      <c r="AX7" s="2">
        <f>AR7+AW7</f>
        <v>155.18214285711474</v>
      </c>
      <c r="BC7" s="2">
        <f t="shared" si="2"/>
        <v>0</v>
      </c>
      <c r="BD7" s="2">
        <f t="shared" si="3"/>
        <v>155.18214285711474</v>
      </c>
      <c r="BG7" s="443"/>
      <c r="BI7" s="2">
        <f t="shared" si="4"/>
        <v>0</v>
      </c>
      <c r="BJ7" s="2">
        <f>BD7+BI7</f>
        <v>155.18214285711474</v>
      </c>
      <c r="BO7" s="2">
        <f>SUM(BK7:BN7)</f>
        <v>0</v>
      </c>
      <c r="BP7" s="2">
        <f t="shared" si="5"/>
        <v>155.18214285711474</v>
      </c>
      <c r="BU7" s="2">
        <f>SUM(BQ7:BT7)</f>
        <v>0</v>
      </c>
      <c r="BV7" s="2">
        <f t="shared" si="7"/>
        <v>155.18214285711474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E8" s="2">
        <f>SUM(AA8:AD8)</f>
        <v>0</v>
      </c>
      <c r="AF8" s="2">
        <f t="shared" ref="AF8:AF78" si="16">Z8+AE8</f>
        <v>1406122.61</v>
      </c>
      <c r="AK8" s="2">
        <f t="shared" si="10"/>
        <v>0</v>
      </c>
      <c r="AL8" s="2">
        <f t="shared" ref="AL8:AL78" si="17">AF8+AK8</f>
        <v>1406122.61</v>
      </c>
      <c r="AQ8" s="2">
        <f>SUM(AM8:AP8)</f>
        <v>0</v>
      </c>
      <c r="AR8" s="2">
        <f t="shared" ref="AR8:AR74" si="18">AL8+AQ8</f>
        <v>1406122.61</v>
      </c>
      <c r="AW8" s="2">
        <f t="shared" si="1"/>
        <v>0</v>
      </c>
      <c r="AX8" s="2">
        <f t="shared" ref="AX8:AX48" si="19">AR8+AW8</f>
        <v>1406122.61</v>
      </c>
      <c r="BC8" s="2">
        <f t="shared" si="2"/>
        <v>0</v>
      </c>
      <c r="BD8" s="2">
        <f t="shared" si="3"/>
        <v>1406122.61</v>
      </c>
      <c r="BI8" s="2">
        <f t="shared" si="4"/>
        <v>0</v>
      </c>
      <c r="BJ8" s="2">
        <f t="shared" ref="BJ8:BJ74" si="20">BD8+BI8</f>
        <v>1406122.61</v>
      </c>
      <c r="BO8" s="2">
        <f t="shared" ref="BO8:BO74" si="21">SUM(BK8:BN8)</f>
        <v>0</v>
      </c>
      <c r="BP8" s="2">
        <f t="shared" si="5"/>
        <v>1406122.61</v>
      </c>
      <c r="BU8" s="2">
        <f t="shared" si="6"/>
        <v>0</v>
      </c>
      <c r="BV8" s="2">
        <f t="shared" si="7"/>
        <v>1406122.61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W10" s="2">
        <f t="shared" si="1"/>
        <v>0</v>
      </c>
      <c r="AX10" s="2">
        <f t="shared" si="19"/>
        <v>87693.41</v>
      </c>
      <c r="BC10" s="2">
        <f t="shared" si="2"/>
        <v>0</v>
      </c>
      <c r="BD10" s="2">
        <f t="shared" si="3"/>
        <v>87693.41</v>
      </c>
      <c r="BI10" s="2">
        <f t="shared" si="4"/>
        <v>0</v>
      </c>
      <c r="BJ10" s="2">
        <f t="shared" si="20"/>
        <v>87693.41</v>
      </c>
      <c r="BO10" s="2">
        <f t="shared" si="21"/>
        <v>0</v>
      </c>
      <c r="BP10" s="2">
        <f t="shared" si="5"/>
        <v>87693.41</v>
      </c>
      <c r="BU10" s="2">
        <f t="shared" si="6"/>
        <v>0</v>
      </c>
      <c r="BV10" s="2">
        <f t="shared" si="7"/>
        <v>87693.41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W15" s="2">
        <f t="shared" si="1"/>
        <v>0</v>
      </c>
      <c r="AX15" s="2">
        <f t="shared" si="19"/>
        <v>5061.6100000000006</v>
      </c>
      <c r="BC15" s="2">
        <f t="shared" si="2"/>
        <v>0</v>
      </c>
      <c r="BD15" s="2">
        <f t="shared" si="3"/>
        <v>5061.6100000000006</v>
      </c>
      <c r="BI15" s="2">
        <f t="shared" si="4"/>
        <v>0</v>
      </c>
      <c r="BJ15" s="2">
        <f t="shared" si="20"/>
        <v>5061.6100000000006</v>
      </c>
      <c r="BO15" s="2">
        <f t="shared" si="21"/>
        <v>0</v>
      </c>
      <c r="BP15" s="2">
        <f t="shared" si="5"/>
        <v>5061.6100000000006</v>
      </c>
      <c r="BU15" s="2">
        <f t="shared" si="6"/>
        <v>0</v>
      </c>
      <c r="BV15" s="2">
        <f t="shared" si="7"/>
        <v>5061.6100000000006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f t="shared" si="12"/>
        <v>406172.86</v>
      </c>
      <c r="S19" s="2">
        <f t="shared" si="13"/>
        <v>0</v>
      </c>
      <c r="T19" s="2">
        <f t="shared" si="0"/>
        <v>406172.86</v>
      </c>
      <c r="Y19" s="2">
        <f t="shared" si="14"/>
        <v>0</v>
      </c>
      <c r="Z19" s="2">
        <f t="shared" si="15"/>
        <v>406172.86</v>
      </c>
      <c r="AE19" s="2">
        <f t="shared" si="22"/>
        <v>0</v>
      </c>
      <c r="AF19" s="2">
        <f t="shared" si="16"/>
        <v>406172.86</v>
      </c>
      <c r="AK19" s="2">
        <f t="shared" si="10"/>
        <v>0</v>
      </c>
      <c r="AL19" s="2">
        <f t="shared" si="17"/>
        <v>406172.86</v>
      </c>
      <c r="AQ19" s="2">
        <f t="shared" si="23"/>
        <v>0</v>
      </c>
      <c r="AR19" s="2">
        <f t="shared" si="18"/>
        <v>406172.86</v>
      </c>
      <c r="AW19" s="2">
        <f t="shared" si="1"/>
        <v>0</v>
      </c>
      <c r="AX19" s="2">
        <f t="shared" si="19"/>
        <v>406172.86</v>
      </c>
      <c r="BC19" s="2">
        <f t="shared" si="2"/>
        <v>0</v>
      </c>
      <c r="BD19" s="2">
        <f t="shared" si="3"/>
        <v>406172.86</v>
      </c>
      <c r="BI19" s="2">
        <f t="shared" si="4"/>
        <v>0</v>
      </c>
      <c r="BJ19" s="2">
        <f t="shared" si="20"/>
        <v>406172.86</v>
      </c>
      <c r="BO19" s="2">
        <f t="shared" si="21"/>
        <v>0</v>
      </c>
      <c r="BP19" s="2">
        <f t="shared" si="5"/>
        <v>406172.86</v>
      </c>
      <c r="BU19" s="2">
        <f t="shared" si="6"/>
        <v>0</v>
      </c>
      <c r="BV19" s="2">
        <f t="shared" si="7"/>
        <v>406172.86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f t="shared" si="12"/>
        <v>71871.759999999995</v>
      </c>
      <c r="R20" s="496"/>
      <c r="S20" s="2">
        <f t="shared" si="13"/>
        <v>0</v>
      </c>
      <c r="T20" s="2">
        <f t="shared" si="0"/>
        <v>71871.759999999995</v>
      </c>
      <c r="Y20" s="2">
        <f t="shared" si="14"/>
        <v>0</v>
      </c>
      <c r="Z20" s="2">
        <f t="shared" si="15"/>
        <v>71871.759999999995</v>
      </c>
      <c r="AE20" s="2">
        <f t="shared" si="22"/>
        <v>0</v>
      </c>
      <c r="AF20" s="2">
        <f t="shared" si="16"/>
        <v>71871.759999999995</v>
      </c>
      <c r="AK20" s="2">
        <f t="shared" si="10"/>
        <v>0</v>
      </c>
      <c r="AL20" s="2">
        <f t="shared" si="17"/>
        <v>71871.759999999995</v>
      </c>
      <c r="AQ20" s="2">
        <f t="shared" si="23"/>
        <v>0</v>
      </c>
      <c r="AR20" s="2">
        <f t="shared" si="18"/>
        <v>71871.759999999995</v>
      </c>
      <c r="AW20" s="2">
        <f t="shared" si="1"/>
        <v>0</v>
      </c>
      <c r="AX20" s="2">
        <f t="shared" si="19"/>
        <v>71871.759999999995</v>
      </c>
      <c r="BC20" s="2">
        <f t="shared" si="2"/>
        <v>0</v>
      </c>
      <c r="BD20" s="2">
        <f t="shared" si="3"/>
        <v>71871.759999999995</v>
      </c>
      <c r="BI20" s="2">
        <f t="shared" si="4"/>
        <v>0</v>
      </c>
      <c r="BJ20" s="2">
        <f t="shared" si="20"/>
        <v>71871.759999999995</v>
      </c>
      <c r="BO20" s="2">
        <f t="shared" si="21"/>
        <v>0</v>
      </c>
      <c r="BP20" s="2">
        <f t="shared" si="5"/>
        <v>71871.759999999995</v>
      </c>
      <c r="BU20" s="2">
        <f t="shared" si="6"/>
        <v>0</v>
      </c>
      <c r="BV20" s="2">
        <f t="shared" si="7"/>
        <v>71871.759999999995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f t="shared" si="12"/>
        <v>329610.77857142861</v>
      </c>
      <c r="S21" s="2">
        <f t="shared" si="13"/>
        <v>0</v>
      </c>
      <c r="T21" s="2">
        <f t="shared" si="0"/>
        <v>329610.77857142861</v>
      </c>
      <c r="Y21" s="2">
        <f t="shared" si="14"/>
        <v>0</v>
      </c>
      <c r="Z21" s="2">
        <f t="shared" si="15"/>
        <v>329610.77857142861</v>
      </c>
      <c r="AE21" s="2">
        <f t="shared" si="22"/>
        <v>0</v>
      </c>
      <c r="AF21" s="2">
        <f t="shared" si="16"/>
        <v>329610.77857142861</v>
      </c>
      <c r="AK21" s="2">
        <f t="shared" si="10"/>
        <v>0</v>
      </c>
      <c r="AL21" s="2">
        <f t="shared" si="17"/>
        <v>329610.77857142861</v>
      </c>
      <c r="AQ21" s="2">
        <f t="shared" si="23"/>
        <v>0</v>
      </c>
      <c r="AR21" s="2">
        <f t="shared" si="18"/>
        <v>329610.77857142861</v>
      </c>
      <c r="AW21" s="2">
        <f t="shared" si="1"/>
        <v>0</v>
      </c>
      <c r="AX21" s="2">
        <f t="shared" si="19"/>
        <v>329610.77857142861</v>
      </c>
      <c r="BC21" s="2">
        <f t="shared" si="2"/>
        <v>0</v>
      </c>
      <c r="BD21" s="2">
        <f t="shared" si="3"/>
        <v>329610.77857142861</v>
      </c>
      <c r="BI21" s="2">
        <f t="shared" si="4"/>
        <v>0</v>
      </c>
      <c r="BJ21" s="2">
        <f t="shared" si="20"/>
        <v>329610.77857142861</v>
      </c>
      <c r="BO21" s="2">
        <f t="shared" si="21"/>
        <v>0</v>
      </c>
      <c r="BP21" s="2">
        <f t="shared" si="5"/>
        <v>329610.77857142861</v>
      </c>
      <c r="BU21" s="2">
        <f t="shared" si="6"/>
        <v>0</v>
      </c>
      <c r="BV21" s="2">
        <f t="shared" si="7"/>
        <v>329610.77857142861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f t="shared" si="12"/>
        <v>-807655.4</v>
      </c>
      <c r="S22" s="2">
        <f t="shared" si="13"/>
        <v>0</v>
      </c>
      <c r="T22" s="2">
        <f t="shared" si="0"/>
        <v>-807655.4</v>
      </c>
      <c r="Y22" s="2">
        <f t="shared" si="14"/>
        <v>0</v>
      </c>
      <c r="Z22" s="2">
        <f t="shared" si="15"/>
        <v>-807655.4</v>
      </c>
      <c r="AE22" s="2">
        <f t="shared" si="22"/>
        <v>0</v>
      </c>
      <c r="AF22" s="2">
        <f t="shared" si="16"/>
        <v>-807655.4</v>
      </c>
      <c r="AK22" s="2">
        <f t="shared" si="10"/>
        <v>0</v>
      </c>
      <c r="AL22" s="2">
        <f t="shared" si="17"/>
        <v>-807655.4</v>
      </c>
      <c r="AQ22" s="2">
        <f t="shared" si="23"/>
        <v>0</v>
      </c>
      <c r="AR22" s="2">
        <f t="shared" si="18"/>
        <v>-807655.4</v>
      </c>
      <c r="AW22" s="2">
        <f t="shared" si="1"/>
        <v>0</v>
      </c>
      <c r="AX22" s="2">
        <f t="shared" si="19"/>
        <v>-807655.4</v>
      </c>
      <c r="BC22" s="2">
        <f t="shared" si="2"/>
        <v>0</v>
      </c>
      <c r="BD22" s="2">
        <f t="shared" si="3"/>
        <v>-807655.4</v>
      </c>
      <c r="BI22" s="2">
        <f t="shared" si="4"/>
        <v>0</v>
      </c>
      <c r="BJ22" s="2">
        <f t="shared" si="20"/>
        <v>-807655.4</v>
      </c>
      <c r="BO22" s="2">
        <f t="shared" si="21"/>
        <v>0</v>
      </c>
      <c r="BP22" s="2">
        <f t="shared" si="5"/>
        <v>-807655.4</v>
      </c>
      <c r="BU22" s="2">
        <f t="shared" si="6"/>
        <v>0</v>
      </c>
      <c r="BV22" s="2">
        <f t="shared" si="7"/>
        <v>-807655.4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f t="shared" si="12"/>
        <v>69759.56</v>
      </c>
      <c r="S23" s="2">
        <f t="shared" si="13"/>
        <v>0</v>
      </c>
      <c r="T23" s="2">
        <f t="shared" si="0"/>
        <v>69759.56</v>
      </c>
      <c r="Y23" s="2">
        <f t="shared" si="14"/>
        <v>0</v>
      </c>
      <c r="Z23" s="2">
        <f t="shared" si="15"/>
        <v>69759.56</v>
      </c>
      <c r="AE23" s="2">
        <f t="shared" si="22"/>
        <v>0</v>
      </c>
      <c r="AF23" s="2">
        <f t="shared" si="16"/>
        <v>69759.56</v>
      </c>
      <c r="AK23" s="2">
        <f t="shared" si="10"/>
        <v>0</v>
      </c>
      <c r="AL23" s="2">
        <f t="shared" si="17"/>
        <v>69759.56</v>
      </c>
      <c r="AQ23" s="2">
        <f t="shared" si="23"/>
        <v>0</v>
      </c>
      <c r="AR23" s="2">
        <f t="shared" si="18"/>
        <v>69759.56</v>
      </c>
      <c r="AW23" s="2">
        <f t="shared" si="1"/>
        <v>0</v>
      </c>
      <c r="AX23" s="2">
        <f t="shared" si="19"/>
        <v>69759.56</v>
      </c>
      <c r="BC23" s="2">
        <f t="shared" si="2"/>
        <v>0</v>
      </c>
      <c r="BD23" s="2">
        <f t="shared" si="3"/>
        <v>69759.56</v>
      </c>
      <c r="BI23" s="2">
        <f t="shared" si="4"/>
        <v>0</v>
      </c>
      <c r="BJ23" s="2">
        <f t="shared" si="20"/>
        <v>69759.56</v>
      </c>
      <c r="BO23" s="2">
        <f t="shared" si="21"/>
        <v>0</v>
      </c>
      <c r="BP23" s="2">
        <f t="shared" si="5"/>
        <v>69759.56</v>
      </c>
      <c r="BU23" s="2">
        <f t="shared" si="6"/>
        <v>0</v>
      </c>
      <c r="BV23" s="2">
        <f t="shared" si="7"/>
        <v>69759.56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f t="shared" si="12"/>
        <v>-69759.56</v>
      </c>
      <c r="R24" s="496"/>
      <c r="S24" s="2">
        <f t="shared" si="13"/>
        <v>0</v>
      </c>
      <c r="T24" s="2">
        <f t="shared" si="0"/>
        <v>-69759.56</v>
      </c>
      <c r="Y24" s="2">
        <f t="shared" si="14"/>
        <v>0</v>
      </c>
      <c r="Z24" s="2">
        <f t="shared" si="15"/>
        <v>-69759.56</v>
      </c>
      <c r="AE24" s="2">
        <f t="shared" si="22"/>
        <v>0</v>
      </c>
      <c r="AF24" s="2">
        <f t="shared" si="16"/>
        <v>-69759.56</v>
      </c>
      <c r="AK24" s="2">
        <f t="shared" si="10"/>
        <v>0</v>
      </c>
      <c r="AL24" s="2">
        <f t="shared" si="17"/>
        <v>-69759.56</v>
      </c>
      <c r="AQ24" s="2">
        <f t="shared" si="23"/>
        <v>0</v>
      </c>
      <c r="AR24" s="2">
        <f t="shared" si="18"/>
        <v>-69759.56</v>
      </c>
      <c r="AW24" s="2">
        <f t="shared" si="1"/>
        <v>0</v>
      </c>
      <c r="AX24" s="2">
        <f t="shared" si="19"/>
        <v>-69759.56</v>
      </c>
      <c r="BC24" s="2">
        <f t="shared" si="2"/>
        <v>0</v>
      </c>
      <c r="BD24" s="2">
        <f t="shared" si="3"/>
        <v>-69759.56</v>
      </c>
      <c r="BI24" s="2">
        <f t="shared" si="4"/>
        <v>0</v>
      </c>
      <c r="BJ24" s="2">
        <f t="shared" si="20"/>
        <v>-69759.56</v>
      </c>
      <c r="BO24" s="2">
        <f t="shared" si="21"/>
        <v>0</v>
      </c>
      <c r="BP24" s="2">
        <f t="shared" si="5"/>
        <v>-69759.56</v>
      </c>
      <c r="BU24" s="2">
        <f t="shared" si="6"/>
        <v>0</v>
      </c>
      <c r="BV24" s="2">
        <f t="shared" si="7"/>
        <v>-69759.56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526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570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-1073.17</v>
      </c>
      <c r="S41" s="2">
        <f t="shared" si="13"/>
        <v>-1073.17</v>
      </c>
      <c r="T41" s="2">
        <f t="shared" si="28"/>
        <v>-1073.1708333333327</v>
      </c>
      <c r="X41" s="2">
        <v>-1051.77</v>
      </c>
      <c r="Y41" s="2">
        <f t="shared" si="14"/>
        <v>-1051.77</v>
      </c>
      <c r="Z41" s="2">
        <f t="shared" si="15"/>
        <v>-2124.9408333333326</v>
      </c>
      <c r="AD41" s="538">
        <v>-515.19083333333299</v>
      </c>
      <c r="AE41" s="2">
        <f>SUM(AA41:AD41)</f>
        <v>-515.19083333333299</v>
      </c>
      <c r="AF41" s="2">
        <f>Z41+AE41</f>
        <v>-2640.1316666666658</v>
      </c>
      <c r="AK41" s="2">
        <f t="shared" si="10"/>
        <v>0</v>
      </c>
      <c r="AL41" s="2">
        <f t="shared" si="17"/>
        <v>-2640.1316666666658</v>
      </c>
      <c r="AQ41" s="2">
        <f t="shared" si="23"/>
        <v>0</v>
      </c>
      <c r="AR41" s="2">
        <f t="shared" si="18"/>
        <v>-2640.1316666666658</v>
      </c>
      <c r="AW41" s="2">
        <f>SUM(AS41:AV41)</f>
        <v>0</v>
      </c>
      <c r="AX41" s="2">
        <f t="shared" si="19"/>
        <v>-2640.1316666666658</v>
      </c>
      <c r="BD41" s="2">
        <f t="shared" si="3"/>
        <v>-2640.1316666666658</v>
      </c>
      <c r="BJ41" s="2">
        <f t="shared" si="20"/>
        <v>-2640.1316666666658</v>
      </c>
      <c r="BN41" s="2">
        <v>4493.3500000000004</v>
      </c>
      <c r="BO41" s="2">
        <v>4493.3500000000004</v>
      </c>
      <c r="BP41" s="2">
        <f t="shared" si="5"/>
        <v>1853.2183333333346</v>
      </c>
      <c r="BV41" s="2">
        <f t="shared" si="29"/>
        <v>1853.2183333333346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2">
        <f t="shared" si="18"/>
        <v>7800467.1899999995</v>
      </c>
      <c r="AW48" s="7">
        <f t="shared" si="25"/>
        <v>0</v>
      </c>
      <c r="AX48" s="5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E72" s="2">
        <f t="shared" si="22"/>
        <v>0</v>
      </c>
      <c r="AF72" s="2">
        <f t="shared" si="16"/>
        <v>500</v>
      </c>
      <c r="AK72" s="2">
        <f t="shared" si="10"/>
        <v>0</v>
      </c>
      <c r="AL72" s="2">
        <f t="shared" si="17"/>
        <v>500</v>
      </c>
      <c r="AQ72" s="2">
        <f t="shared" si="23"/>
        <v>0</v>
      </c>
      <c r="AR72" s="2">
        <f t="shared" si="18"/>
        <v>500</v>
      </c>
      <c r="AW72" s="2">
        <f t="shared" si="35"/>
        <v>0</v>
      </c>
      <c r="AX72" s="2">
        <f t="shared" si="32"/>
        <v>500</v>
      </c>
      <c r="BC72" s="2">
        <f t="shared" si="2"/>
        <v>0</v>
      </c>
      <c r="BD72" s="2">
        <f t="shared" si="3"/>
        <v>500</v>
      </c>
      <c r="BI72" s="2">
        <f t="shared" si="4"/>
        <v>0</v>
      </c>
      <c r="BJ72" s="2">
        <f t="shared" si="20"/>
        <v>500</v>
      </c>
      <c r="BO72" s="2">
        <f t="shared" si="21"/>
        <v>0</v>
      </c>
      <c r="BP72" s="2">
        <f t="shared" si="5"/>
        <v>500</v>
      </c>
      <c r="BU72" s="2">
        <f t="shared" si="36"/>
        <v>0</v>
      </c>
      <c r="BV72" s="2">
        <f t="shared" ref="BV72:BV92" si="38">BP72+BU72</f>
        <v>500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569</v>
      </c>
      <c r="B87" s="5">
        <v>0</v>
      </c>
      <c r="G87" s="2">
        <f t="shared" si="59"/>
        <v>0</v>
      </c>
      <c r="H87" s="2">
        <f t="shared" si="37"/>
        <v>0</v>
      </c>
      <c r="AC87" s="2">
        <v>11553.98</v>
      </c>
      <c r="AE87" s="2">
        <f>SUM(AA87:AD87)</f>
        <v>11553.98</v>
      </c>
      <c r="AF87" s="2">
        <f>Z87+AE87</f>
        <v>11553.98</v>
      </c>
      <c r="AK87" s="2">
        <f t="shared" si="44"/>
        <v>0</v>
      </c>
      <c r="AL87" s="2">
        <f t="shared" si="55"/>
        <v>11553.98</v>
      </c>
      <c r="AQ87" s="2">
        <f t="shared" si="56"/>
        <v>0</v>
      </c>
      <c r="AR87" s="2">
        <f t="shared" si="46"/>
        <v>11553.98</v>
      </c>
      <c r="AW87" s="2">
        <f>SUM(AS87:AV87)</f>
        <v>0</v>
      </c>
      <c r="AX87" s="2">
        <f t="shared" si="32"/>
        <v>11553.98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E88" s="2">
        <f t="shared" si="45"/>
        <v>0</v>
      </c>
      <c r="AF88" s="2">
        <f t="shared" si="54"/>
        <v>0</v>
      </c>
      <c r="AK88" s="2">
        <f t="shared" si="44"/>
        <v>0</v>
      </c>
      <c r="AL88" s="2">
        <f t="shared" si="55"/>
        <v>0</v>
      </c>
      <c r="AQ88" s="2">
        <f t="shared" si="56"/>
        <v>0</v>
      </c>
      <c r="AR88" s="2">
        <f t="shared" si="46"/>
        <v>0</v>
      </c>
      <c r="AW88" s="2">
        <f t="shared" si="57"/>
        <v>0</v>
      </c>
      <c r="AX88" s="2">
        <f t="shared" si="32"/>
        <v>0</v>
      </c>
      <c r="BC88" s="2">
        <f t="shared" si="40"/>
        <v>0</v>
      </c>
      <c r="BD88" s="2">
        <f t="shared" si="41"/>
        <v>0</v>
      </c>
      <c r="BI88" s="2">
        <f t="shared" si="42"/>
        <v>0</v>
      </c>
      <c r="BJ88" s="2">
        <f t="shared" si="47"/>
        <v>0</v>
      </c>
      <c r="BO88" s="2">
        <f t="shared" si="48"/>
        <v>0</v>
      </c>
      <c r="BP88" s="2">
        <f t="shared" si="43"/>
        <v>0</v>
      </c>
      <c r="BU88" s="2">
        <f t="shared" si="58"/>
        <v>0</v>
      </c>
      <c r="BV88" s="2">
        <f t="shared" si="38"/>
        <v>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-4.7619082033634186E-4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-1073.17</v>
      </c>
      <c r="S93" s="8">
        <f t="shared" si="60"/>
        <v>-1073.17</v>
      </c>
      <c r="T93" s="8">
        <f t="shared" si="60"/>
        <v>-1073.1704761907458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-1051.77</v>
      </c>
      <c r="Y93" s="8">
        <f t="shared" si="60"/>
        <v>-1051.77</v>
      </c>
      <c r="Z93" s="8">
        <f t="shared" si="60"/>
        <v>-2124.9404761912301</v>
      </c>
      <c r="AA93" s="8">
        <f t="shared" si="60"/>
        <v>0</v>
      </c>
      <c r="AB93" s="8">
        <f t="shared" si="60"/>
        <v>0</v>
      </c>
      <c r="AC93" s="8">
        <f t="shared" si="60"/>
        <v>11553.98</v>
      </c>
      <c r="AD93" s="8">
        <f t="shared" si="60"/>
        <v>-515.19083333333299</v>
      </c>
      <c r="AE93" s="8">
        <f t="shared" si="60"/>
        <v>11038.789166666667</v>
      </c>
      <c r="AF93" s="8">
        <f t="shared" si="60"/>
        <v>8913.8486904758211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8913.8486904758211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8913.8486904758211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0</v>
      </c>
      <c r="AX93" s="8">
        <f t="shared" si="61"/>
        <v>8913.8486904758211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-2640.1313095241785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8913.8486904758211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13407.198690475449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13407.198690475449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11553.98</v>
      </c>
      <c r="AF94" s="2">
        <f>SUM(AF49:AF91)</f>
        <v>12053.98</v>
      </c>
      <c r="AK94" s="2">
        <f>SUM(AK49:AK91)</f>
        <v>0</v>
      </c>
      <c r="AL94" s="2">
        <f>SUM(AL49:AL92)</f>
        <v>12053.98</v>
      </c>
      <c r="AQ94" s="2">
        <f>SUM(AQ49:AQ91)</f>
        <v>0</v>
      </c>
      <c r="AR94" s="2">
        <f>SUM(AR49:AR91)</f>
        <v>12053.98</v>
      </c>
      <c r="AW94" s="2">
        <f>SUM(AW49:AW91)</f>
        <v>0</v>
      </c>
      <c r="AX94" s="2">
        <f>SUM(AX49:AX91)</f>
        <v>12053.98</v>
      </c>
      <c r="BC94" s="2">
        <f>SUM(BC49:BC92)</f>
        <v>0</v>
      </c>
      <c r="BD94" s="2">
        <f>SUM(BD49:BD92)</f>
        <v>500</v>
      </c>
      <c r="BI94" s="2">
        <f>SUM(BI49:BI92)</f>
        <v>0</v>
      </c>
      <c r="BJ94" s="2">
        <f>SUM(BJ49:BJ92)</f>
        <v>12053.98</v>
      </c>
      <c r="BO94" s="2">
        <f>SUM(BO49:BO92)</f>
        <v>0</v>
      </c>
      <c r="BP94" s="2">
        <f>SUM(BP49:BP92)</f>
        <v>12053.98</v>
      </c>
      <c r="BU94" s="2">
        <f>SUM(BU49:BU92)</f>
        <v>0</v>
      </c>
      <c r="BV94" s="2">
        <f>SUM(BV49:BV92)</f>
        <v>12053.98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D308"/>
  <sheetViews>
    <sheetView showGridLines="0" zoomScale="115" zoomScaleSheetLayoutView="85" workbookViewId="0">
      <pane xSplit="1" ySplit="6" topLeftCell="B7" activePane="bottomRight" state="frozen"/>
      <selection activeCell="AB26" sqref="AB26"/>
      <selection pane="topRight" activeCell="AB26" sqref="AB26"/>
      <selection pane="bottomLeft" activeCell="AB26" sqref="AB26"/>
      <selection pane="bottomRight" activeCell="J53" sqref="J53"/>
    </sheetView>
  </sheetViews>
  <sheetFormatPr defaultColWidth="9.85546875" defaultRowHeight="15"/>
  <cols>
    <col min="1" max="1" width="30.28515625" style="119" customWidth="1"/>
    <col min="2" max="2" width="9.140625" style="123" customWidth="1"/>
    <col min="3" max="3" width="1.42578125" style="124" customWidth="1"/>
    <col min="4" max="4" width="12.85546875" style="124" hidden="1" customWidth="1"/>
    <col min="5" max="5" width="1.5703125" style="124" hidden="1" customWidth="1"/>
    <col min="6" max="6" width="9.85546875" style="263"/>
    <col min="7" max="9" width="9.85546875" style="124"/>
    <col min="10" max="10" width="9.85546875" style="263"/>
    <col min="11" max="13" width="9.85546875" style="124"/>
    <col min="14" max="14" width="9.85546875" style="263"/>
    <col min="15" max="31" width="9.85546875" style="124"/>
    <col min="32" max="32" width="9.85546875" style="125"/>
    <col min="33" max="34" width="9.85546875" style="124"/>
    <col min="35" max="36" width="9.85546875" style="125"/>
    <col min="37" max="39" width="9.85546875" style="124"/>
    <col min="40" max="40" width="9.85546875" style="125"/>
    <col min="41" max="42" width="9.85546875" style="124"/>
    <col min="43" max="45" width="9.85546875" style="125"/>
    <col min="46" max="46" width="9.85546875" style="126"/>
    <col min="47" max="47" width="9.85546875" style="127"/>
    <col min="48" max="48" width="9.85546875" style="126"/>
    <col min="49" max="16384" width="9.85546875" style="127"/>
  </cols>
  <sheetData>
    <row r="1" spans="1:256" s="119" customFormat="1" ht="19.5" customHeight="1">
      <c r="A1" s="539" t="s">
        <v>85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</row>
    <row r="2" spans="1:256" s="120" customFormat="1">
      <c r="A2" s="545" t="s">
        <v>43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545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545"/>
      <c r="AN2" s="545"/>
      <c r="AO2" s="545"/>
      <c r="AP2" s="545"/>
      <c r="AQ2" s="545"/>
      <c r="AR2" s="545"/>
      <c r="AS2" s="545"/>
      <c r="AT2" s="545"/>
      <c r="AU2" s="545"/>
      <c r="AV2" s="545"/>
      <c r="AW2" s="545"/>
    </row>
    <row r="3" spans="1:256" s="120" customFormat="1">
      <c r="A3" s="546" t="s">
        <v>575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546"/>
      <c r="AL3" s="546"/>
      <c r="AM3" s="546"/>
      <c r="AN3" s="546"/>
      <c r="AO3" s="546"/>
      <c r="AP3" s="546"/>
      <c r="AQ3" s="546"/>
      <c r="AR3" s="546"/>
      <c r="AS3" s="546"/>
      <c r="AT3" s="546"/>
      <c r="AU3" s="546"/>
      <c r="AV3" s="546"/>
      <c r="AW3" s="546"/>
    </row>
    <row r="4" spans="1:256" s="120" customFormat="1" ht="4.5" customHeight="1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</row>
    <row r="5" spans="1:256" s="121" customFormat="1" ht="15" customHeight="1">
      <c r="A5" s="256"/>
      <c r="B5" s="256"/>
      <c r="C5" s="257"/>
      <c r="D5" s="257"/>
      <c r="E5" s="256"/>
      <c r="F5" s="540" t="s">
        <v>576</v>
      </c>
      <c r="G5" s="257"/>
      <c r="H5" s="257"/>
      <c r="I5" s="256"/>
      <c r="J5" s="540" t="s">
        <v>577</v>
      </c>
      <c r="K5" s="257"/>
      <c r="L5" s="257"/>
      <c r="M5" s="256"/>
      <c r="N5" s="540" t="s">
        <v>496</v>
      </c>
      <c r="O5" s="257"/>
      <c r="P5" s="257"/>
      <c r="Q5" s="256"/>
      <c r="R5" s="542" t="s">
        <v>497</v>
      </c>
      <c r="S5" s="257"/>
      <c r="T5" s="257"/>
      <c r="U5" s="257"/>
      <c r="V5" s="542" t="s">
        <v>498</v>
      </c>
      <c r="W5" s="257"/>
      <c r="X5" s="257"/>
      <c r="Y5" s="257"/>
      <c r="Z5" s="542" t="s">
        <v>499</v>
      </c>
      <c r="AA5" s="257"/>
      <c r="AB5" s="257"/>
      <c r="AC5" s="257"/>
      <c r="AD5" s="542" t="s">
        <v>500</v>
      </c>
      <c r="AE5" s="188"/>
      <c r="AF5" s="189"/>
      <c r="AG5" s="188"/>
      <c r="AH5" s="542" t="s">
        <v>501</v>
      </c>
      <c r="AI5" s="424"/>
      <c r="AJ5" s="424"/>
      <c r="AK5" s="257"/>
      <c r="AL5" s="542" t="s">
        <v>502</v>
      </c>
      <c r="AM5" s="257"/>
      <c r="AN5" s="424"/>
      <c r="AO5" s="257"/>
      <c r="AP5" s="542" t="s">
        <v>503</v>
      </c>
      <c r="AQ5" s="424"/>
      <c r="AR5" s="424"/>
      <c r="AS5" s="424"/>
      <c r="AT5" s="542" t="s">
        <v>504</v>
      </c>
      <c r="AV5" s="542" t="s">
        <v>50</v>
      </c>
      <c r="BD5" s="542" t="s">
        <v>505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1"/>
      <c r="G6" s="260"/>
      <c r="H6" s="260" t="s">
        <v>301</v>
      </c>
      <c r="I6" s="258"/>
      <c r="J6" s="541"/>
      <c r="K6" s="260"/>
      <c r="L6" s="260" t="s">
        <v>302</v>
      </c>
      <c r="M6" s="258"/>
      <c r="N6" s="541"/>
      <c r="O6" s="260"/>
      <c r="P6" s="260" t="s">
        <v>303</v>
      </c>
      <c r="Q6" s="258"/>
      <c r="R6" s="543"/>
      <c r="S6" s="260"/>
      <c r="T6" s="260" t="s">
        <v>183</v>
      </c>
      <c r="U6" s="260"/>
      <c r="V6" s="543"/>
      <c r="W6" s="260"/>
      <c r="X6" s="260" t="s">
        <v>45</v>
      </c>
      <c r="Y6" s="260"/>
      <c r="Z6" s="543"/>
      <c r="AA6" s="260"/>
      <c r="AB6" s="260" t="s">
        <v>46</v>
      </c>
      <c r="AC6" s="260"/>
      <c r="AD6" s="543"/>
      <c r="AE6" s="190"/>
      <c r="AF6" s="260" t="s">
        <v>47</v>
      </c>
      <c r="AG6" s="190"/>
      <c r="AH6" s="543"/>
      <c r="AI6" s="425"/>
      <c r="AJ6" s="425" t="s">
        <v>40</v>
      </c>
      <c r="AK6" s="260"/>
      <c r="AL6" s="543"/>
      <c r="AM6" s="260"/>
      <c r="AN6" s="425" t="s">
        <v>48</v>
      </c>
      <c r="AO6" s="260"/>
      <c r="AP6" s="543"/>
      <c r="AQ6" s="425"/>
      <c r="AR6" s="425" t="s">
        <v>49</v>
      </c>
      <c r="AS6" s="425"/>
      <c r="AT6" s="543"/>
      <c r="AV6" s="543"/>
      <c r="BD6" s="543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568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0</v>
      </c>
      <c r="V34" s="124">
        <f t="shared" si="7"/>
        <v>500</v>
      </c>
      <c r="X34" s="124">
        <f>TB!AK72</f>
        <v>0</v>
      </c>
      <c r="Z34" s="124">
        <f t="shared" si="8"/>
        <v>500</v>
      </c>
      <c r="AB34" s="124">
        <f>TB!AQ72</f>
        <v>0</v>
      </c>
      <c r="AD34" s="124">
        <f t="shared" si="9"/>
        <v>500</v>
      </c>
      <c r="AE34" s="191"/>
      <c r="AF34" s="124">
        <f>TB!AW72</f>
        <v>0</v>
      </c>
      <c r="AH34" s="124">
        <f t="shared" si="10"/>
        <v>500</v>
      </c>
      <c r="AJ34" s="124">
        <f>TB!BC72</f>
        <v>0</v>
      </c>
      <c r="AL34" s="124">
        <f t="shared" si="17"/>
        <v>500</v>
      </c>
      <c r="AN34" s="124">
        <f>TB!BI72</f>
        <v>0</v>
      </c>
      <c r="AP34" s="124">
        <f t="shared" si="11"/>
        <v>500</v>
      </c>
      <c r="AR34" s="124">
        <f>TB!BO72</f>
        <v>0</v>
      </c>
      <c r="AS34" s="124"/>
      <c r="AT34" s="124">
        <f t="shared" si="12"/>
        <v>500</v>
      </c>
      <c r="AU34" s="125"/>
      <c r="AV34" s="124">
        <f>TB!BU72</f>
        <v>0</v>
      </c>
      <c r="AW34" s="125"/>
      <c r="BD34" s="124">
        <f t="shared" si="13"/>
        <v>500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0</v>
      </c>
      <c r="V37" s="124">
        <f t="shared" si="7"/>
        <v>0</v>
      </c>
      <c r="X37" s="124">
        <f>TB!AK88</f>
        <v>0</v>
      </c>
      <c r="Z37" s="124">
        <f t="shared" si="8"/>
        <v>0</v>
      </c>
      <c r="AB37" s="124">
        <f>TB!AQ88</f>
        <v>0</v>
      </c>
      <c r="AD37" s="124">
        <f t="shared" si="9"/>
        <v>0</v>
      </c>
      <c r="AE37" s="191"/>
      <c r="AF37" s="124">
        <f>TB!AW88</f>
        <v>0</v>
      </c>
      <c r="AH37" s="124">
        <f t="shared" si="10"/>
        <v>0</v>
      </c>
      <c r="AJ37" s="124">
        <f>TB!BC88</f>
        <v>0</v>
      </c>
      <c r="AL37" s="124">
        <f t="shared" si="17"/>
        <v>0</v>
      </c>
      <c r="AN37" s="124">
        <f>TB!BI88</f>
        <v>0</v>
      </c>
      <c r="AP37" s="124">
        <f t="shared" si="11"/>
        <v>0</v>
      </c>
      <c r="AR37" s="124">
        <f>TB!BO88</f>
        <v>0</v>
      </c>
      <c r="AS37" s="124"/>
      <c r="AT37" s="124">
        <f t="shared" si="12"/>
        <v>0</v>
      </c>
      <c r="AU37" s="125"/>
      <c r="AV37" s="124">
        <f>TB!BU88</f>
        <v>0</v>
      </c>
      <c r="AW37" s="125"/>
      <c r="BD37" s="124">
        <f t="shared" si="13"/>
        <v>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0</v>
      </c>
      <c r="U49" s="131">
        <f t="shared" si="21"/>
        <v>0</v>
      </c>
      <c r="V49" s="131">
        <f t="shared" si="21"/>
        <v>500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500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500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500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500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500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500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500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0</v>
      </c>
      <c r="U50" s="455">
        <f t="shared" si="22"/>
        <v>0</v>
      </c>
      <c r="V50" s="455">
        <f t="shared" si="22"/>
        <v>-500</v>
      </c>
      <c r="W50" s="455"/>
      <c r="X50" s="455">
        <f t="shared" si="22"/>
        <v>0</v>
      </c>
      <c r="Y50" s="266" t="s">
        <v>7</v>
      </c>
      <c r="Z50" s="455">
        <f>Z16-Z49</f>
        <v>-500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-500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-500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-500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-500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-500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-500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0</v>
      </c>
      <c r="U53" s="285">
        <f t="shared" si="25"/>
        <v>0</v>
      </c>
      <c r="V53" s="285">
        <f t="shared" si="25"/>
        <v>-500</v>
      </c>
      <c r="W53" s="285"/>
      <c r="X53" s="285">
        <f t="shared" si="25"/>
        <v>0</v>
      </c>
      <c r="Y53" s="514" t="s">
        <v>7</v>
      </c>
      <c r="Z53" s="285">
        <f t="shared" si="25"/>
        <v>-500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-500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-500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-500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-500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-500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-500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0</v>
      </c>
      <c r="U54" s="131"/>
      <c r="V54" s="131">
        <f>+V53*0.3</f>
        <v>-150</v>
      </c>
      <c r="W54" s="131"/>
      <c r="X54" s="131">
        <f>+X53*0.3</f>
        <v>0</v>
      </c>
      <c r="Y54" s="131"/>
      <c r="Z54" s="131">
        <f>+Z53*0.3</f>
        <v>-150</v>
      </c>
      <c r="AA54" s="131"/>
      <c r="AB54" s="131">
        <f>+AB53*0.3</f>
        <v>0</v>
      </c>
      <c r="AC54" s="131"/>
      <c r="AD54" s="131">
        <f>+AD53*0.3</f>
        <v>-150</v>
      </c>
      <c r="AE54" s="196"/>
      <c r="AF54" s="196">
        <f>+AF53*0.3</f>
        <v>0</v>
      </c>
      <c r="AG54" s="196"/>
      <c r="AH54" s="131">
        <f>+AH53*0.3</f>
        <v>-150</v>
      </c>
      <c r="AI54" s="430"/>
      <c r="AJ54" s="131">
        <f>+AJ53*0.3</f>
        <v>0</v>
      </c>
      <c r="AK54" s="131"/>
      <c r="AL54" s="131">
        <f>+AL53*0.3</f>
        <v>-150</v>
      </c>
      <c r="AM54" s="131"/>
      <c r="AN54" s="131">
        <f>+AN53*0.3</f>
        <v>0</v>
      </c>
      <c r="AO54" s="131"/>
      <c r="AP54" s="131">
        <f>+AP53*0.3</f>
        <v>-150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0</v>
      </c>
      <c r="U56" s="293" t="s">
        <v>7</v>
      </c>
      <c r="V56" s="292">
        <f>+V53</f>
        <v>-500</v>
      </c>
      <c r="W56" s="293" t="s">
        <v>7</v>
      </c>
      <c r="X56" s="292">
        <f>+X53</f>
        <v>0</v>
      </c>
      <c r="Y56" s="293" t="s">
        <v>7</v>
      </c>
      <c r="Z56" s="292">
        <f>+Z53</f>
        <v>-500</v>
      </c>
      <c r="AA56" s="293" t="s">
        <v>7</v>
      </c>
      <c r="AB56" s="292">
        <f>+AB53</f>
        <v>0</v>
      </c>
      <c r="AC56" s="293" t="s">
        <v>7</v>
      </c>
      <c r="AD56" s="292">
        <f>+AD53</f>
        <v>-500</v>
      </c>
      <c r="AE56" s="200" t="s">
        <v>7</v>
      </c>
      <c r="AF56" s="199">
        <f>+AF53</f>
        <v>0</v>
      </c>
      <c r="AG56" s="200" t="s">
        <v>7</v>
      </c>
      <c r="AH56" s="292">
        <f>+AH53</f>
        <v>-500</v>
      </c>
      <c r="AI56" s="431" t="s">
        <v>7</v>
      </c>
      <c r="AJ56" s="292">
        <f>+AJ53</f>
        <v>0</v>
      </c>
      <c r="AK56" s="293" t="s">
        <v>7</v>
      </c>
      <c r="AL56" s="292">
        <f>+AL53</f>
        <v>-500</v>
      </c>
      <c r="AM56" s="293" t="s">
        <v>7</v>
      </c>
      <c r="AN56" s="292">
        <f>+AN53</f>
        <v>0</v>
      </c>
      <c r="AO56" s="293" t="s">
        <v>7</v>
      </c>
      <c r="AP56" s="292">
        <f>+AP53</f>
        <v>-500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11553.98</v>
      </c>
      <c r="Q63" s="288"/>
      <c r="R63" s="124"/>
      <c r="S63" s="288"/>
      <c r="T63" s="124">
        <f>T53+TB!AK94</f>
        <v>0</v>
      </c>
      <c r="U63" s="288"/>
      <c r="V63" s="124"/>
      <c r="W63" s="288"/>
      <c r="X63" s="124">
        <f>X53+TB!AQ94</f>
        <v>0</v>
      </c>
      <c r="Y63" s="288"/>
      <c r="Z63" s="124">
        <f>Z53+TB!AR94</f>
        <v>11553.98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11553.98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BD5:BD6"/>
    <mergeCell ref="A4:AT4"/>
    <mergeCell ref="A2:AW2"/>
    <mergeCell ref="A3:AW3"/>
    <mergeCell ref="AL5:AL6"/>
    <mergeCell ref="AP5:AP6"/>
    <mergeCell ref="Z5:Z6"/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508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opLeftCell="A30" zoomScaleNormal="75" zoomScaleSheetLayoutView="100" workbookViewId="0">
      <selection activeCell="D44" sqref="D44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571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572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TB!H7</f>
        <v>155.18214285711474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TB!H8</f>
        <v>1406122.61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TB!H9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TB!H10</f>
        <v>87693.41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TB!H11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TB!H12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TB!H18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1493971.2021428572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TB!H14+TB!H17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TB!H15+TB!H16</f>
        <v>5061.6100000000006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5061.6100000000006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SUM(TB!H19:H22)</f>
        <v>-1.4285714132711291E-3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SUM(TB!H23:H24)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-1.4285714132711291E-3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1499032.8107142858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-TB!H47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-TB!H48+IS!J53</f>
        <v>-7800967.1899999995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1499032.8100000005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1499032.8111904766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-4.7619082033634186E-4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4.7619082033634186E-4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507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533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534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535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536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537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538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543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539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540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537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539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541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542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544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545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546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506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528</v>
      </c>
      <c r="D118" s="320">
        <v>1353164.96</v>
      </c>
      <c r="E118" s="81" t="s">
        <v>529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530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563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564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565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532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531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0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527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525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509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510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511</v>
      </c>
      <c r="D5" s="552"/>
      <c r="E5" s="551" t="s">
        <v>512</v>
      </c>
      <c r="F5" s="552"/>
      <c r="G5" s="551" t="s">
        <v>513</v>
      </c>
      <c r="H5" s="552"/>
      <c r="I5" s="551" t="s">
        <v>514</v>
      </c>
      <c r="J5" s="552"/>
      <c r="K5" s="551" t="s">
        <v>515</v>
      </c>
      <c r="L5" s="552"/>
      <c r="M5" s="551" t="s">
        <v>516</v>
      </c>
      <c r="N5" s="552"/>
      <c r="O5" s="551" t="s">
        <v>517</v>
      </c>
      <c r="P5" s="552"/>
      <c r="Q5" s="551" t="s">
        <v>518</v>
      </c>
      <c r="R5" s="552"/>
      <c r="S5" s="551" t="s">
        <v>519</v>
      </c>
      <c r="T5" s="552"/>
      <c r="U5" s="551" t="s">
        <v>520</v>
      </c>
      <c r="V5" s="552"/>
      <c r="W5" s="551" t="s">
        <v>521</v>
      </c>
      <c r="X5" s="552"/>
      <c r="Y5" s="551" t="s">
        <v>522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523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524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549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550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547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548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551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560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561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552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553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554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555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562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556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557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558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559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566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567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Y5:Z5"/>
    <mergeCell ref="U5:V5"/>
    <mergeCell ref="W5:X5"/>
    <mergeCell ref="K5:L5"/>
    <mergeCell ref="M5:N5"/>
    <mergeCell ref="O5:P5"/>
    <mergeCell ref="Q5:R5"/>
    <mergeCell ref="C5:D5"/>
    <mergeCell ref="E5:F5"/>
    <mergeCell ref="G5:H5"/>
    <mergeCell ref="I5:J5"/>
    <mergeCell ref="S5:T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2020-02-04T06:43:13Z</dcterms:modified>
</cp:coreProperties>
</file>