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60" windowWidth="19100" windowHeight="6800"/>
  </bookViews>
  <sheets>
    <sheet name="ANSONS" sheetId="1" r:id="rId1"/>
  </sheets>
  <externalReferences>
    <externalReference r:id="rId2"/>
  </externalReferences>
  <definedNames>
    <definedName name="_xlnm._FilterDatabase" localSheetId="0" hidden="1">ANSONS!$B$5:$BH$36</definedName>
    <definedName name="_xlnm.Print_Area" localSheetId="0">ANSONS!$A$1:$BG$45</definedName>
  </definedNames>
  <calcPr calcId="124519"/>
</workbook>
</file>

<file path=xl/calcChain.xml><?xml version="1.0" encoding="utf-8"?>
<calcChain xmlns="http://schemas.openxmlformats.org/spreadsheetml/2006/main">
  <c r="T93" i="1"/>
  <c r="BM37"/>
  <c r="BL37"/>
  <c r="BK37"/>
  <c r="BJ37"/>
  <c r="BI37"/>
  <c r="AZ37"/>
  <c r="AX37"/>
  <c r="BA37" s="1"/>
  <c r="AW37"/>
  <c r="AV37"/>
  <c r="AT37"/>
  <c r="AS37"/>
  <c r="AR37"/>
  <c r="AP37"/>
  <c r="AN37"/>
  <c r="AL37"/>
  <c r="AO37" s="1"/>
  <c r="AJ37"/>
  <c r="AH37"/>
  <c r="AK37" s="1"/>
  <c r="AG37"/>
  <c r="AF37"/>
  <c r="AD37"/>
  <c r="AC37"/>
  <c r="AB37"/>
  <c r="Z37"/>
  <c r="X37"/>
  <c r="V37"/>
  <c r="Y37" s="1"/>
  <c r="T37"/>
  <c r="R37"/>
  <c r="U37" s="1"/>
  <c r="Q37"/>
  <c r="P37"/>
  <c r="N37"/>
  <c r="M37"/>
  <c r="L37"/>
  <c r="J37"/>
  <c r="H37"/>
  <c r="F37"/>
  <c r="I37" s="1"/>
  <c r="BM36"/>
  <c r="BD36"/>
  <c r="BC36"/>
  <c r="BB36"/>
  <c r="BE36" s="1"/>
  <c r="BA36"/>
  <c r="AW36"/>
  <c r="AS36"/>
  <c r="AO36"/>
  <c r="AK36"/>
  <c r="AG36"/>
  <c r="AC36"/>
  <c r="Y36"/>
  <c r="U36"/>
  <c r="Q36"/>
  <c r="M36"/>
  <c r="I36"/>
  <c r="BM35"/>
  <c r="BE35"/>
  <c r="BD35"/>
  <c r="BC35"/>
  <c r="BB35"/>
  <c r="BA35"/>
  <c r="AW35"/>
  <c r="AS35"/>
  <c r="AO35"/>
  <c r="AK35"/>
  <c r="AG35"/>
  <c r="AC35"/>
  <c r="Y35"/>
  <c r="U35"/>
  <c r="Q35"/>
  <c r="M35"/>
  <c r="I35"/>
  <c r="BE34"/>
  <c r="BD34"/>
  <c r="BC34"/>
  <c r="BB34"/>
  <c r="AK34"/>
  <c r="AG34"/>
  <c r="BM33"/>
  <c r="BD33"/>
  <c r="BC33"/>
  <c r="BB33"/>
  <c r="BE33" s="1"/>
  <c r="BA33"/>
  <c r="AW33"/>
  <c r="AS33"/>
  <c r="AO33"/>
  <c r="AK33"/>
  <c r="AG33"/>
  <c r="AC33"/>
  <c r="Y33"/>
  <c r="U33"/>
  <c r="Q33"/>
  <c r="M33"/>
  <c r="I33"/>
  <c r="BD32"/>
  <c r="BC32"/>
  <c r="BB32"/>
  <c r="BE32" s="1"/>
  <c r="BA32"/>
  <c r="AW32"/>
  <c r="AS32"/>
  <c r="AO32"/>
  <c r="AK32"/>
  <c r="AG32"/>
  <c r="AC32"/>
  <c r="Y32"/>
  <c r="U32"/>
  <c r="BE31"/>
  <c r="BD31"/>
  <c r="BC31"/>
  <c r="BB31"/>
  <c r="BA31"/>
  <c r="AW31"/>
  <c r="AS31"/>
  <c r="AO31"/>
  <c r="AK31"/>
  <c r="AG31"/>
  <c r="AC31"/>
  <c r="Y31"/>
  <c r="U31"/>
  <c r="BM30"/>
  <c r="BC30"/>
  <c r="BB30"/>
  <c r="BD30" s="1"/>
  <c r="BA30"/>
  <c r="AW30"/>
  <c r="AS30"/>
  <c r="AO30"/>
  <c r="AK30"/>
  <c r="AG30"/>
  <c r="AC30"/>
  <c r="Y30"/>
  <c r="U30"/>
  <c r="Q30"/>
  <c r="M30"/>
  <c r="I30"/>
  <c r="BC29"/>
  <c r="BB29"/>
  <c r="BD29" s="1"/>
  <c r="BA29"/>
  <c r="AW29"/>
  <c r="AS29"/>
  <c r="AO29"/>
  <c r="AK29"/>
  <c r="AG29"/>
  <c r="AC29"/>
  <c r="Y29"/>
  <c r="U29"/>
  <c r="BD28"/>
  <c r="BC28"/>
  <c r="BB28"/>
  <c r="BE28" s="1"/>
  <c r="BA28"/>
  <c r="AW28"/>
  <c r="AS28"/>
  <c r="AO28"/>
  <c r="AK28"/>
  <c r="AG28"/>
  <c r="AC28"/>
  <c r="Y28"/>
  <c r="U28"/>
  <c r="Q28"/>
  <c r="M28"/>
  <c r="BC27"/>
  <c r="BB27"/>
  <c r="BD27" s="1"/>
  <c r="BA27"/>
  <c r="AW27"/>
  <c r="AS27"/>
  <c r="AO27"/>
  <c r="AK27"/>
  <c r="AG27"/>
  <c r="AC27"/>
  <c r="Y27"/>
  <c r="BM26"/>
  <c r="BD26"/>
  <c r="BC26"/>
  <c r="BB26"/>
  <c r="BE26" s="1"/>
  <c r="BA26"/>
  <c r="AW26"/>
  <c r="AS26"/>
  <c r="AO26"/>
  <c r="AK26"/>
  <c r="AG26"/>
  <c r="AC26"/>
  <c r="Y26"/>
  <c r="U26"/>
  <c r="Q26"/>
  <c r="M26"/>
  <c r="I26"/>
  <c r="BD25"/>
  <c r="BC25"/>
  <c r="BB25"/>
  <c r="BE25" s="1"/>
  <c r="AK25"/>
  <c r="AG25"/>
  <c r="BM24"/>
  <c r="BC24"/>
  <c r="BB24"/>
  <c r="BD24" s="1"/>
  <c r="BA24"/>
  <c r="AW24"/>
  <c r="AS24"/>
  <c r="AO24"/>
  <c r="AK24"/>
  <c r="AG24"/>
  <c r="AC24"/>
  <c r="Y24"/>
  <c r="U24"/>
  <c r="Q24"/>
  <c r="M24"/>
  <c r="I24"/>
  <c r="BM23"/>
  <c r="BD23"/>
  <c r="BC23"/>
  <c r="BB23"/>
  <c r="BE23" s="1"/>
  <c r="BA23"/>
  <c r="AW23"/>
  <c r="AS23"/>
  <c r="AO23"/>
  <c r="AK23"/>
  <c r="AG23"/>
  <c r="AC23"/>
  <c r="Y23"/>
  <c r="U23"/>
  <c r="Q23"/>
  <c r="M23"/>
  <c r="I23"/>
  <c r="BM22"/>
  <c r="BE22"/>
  <c r="BD22"/>
  <c r="BC22"/>
  <c r="BB22"/>
  <c r="BA22"/>
  <c r="AW22"/>
  <c r="AS22"/>
  <c r="AO22"/>
  <c r="AK22"/>
  <c r="AG22"/>
  <c r="AC22"/>
  <c r="Y22"/>
  <c r="U22"/>
  <c r="Q22"/>
  <c r="M22"/>
  <c r="I22"/>
  <c r="BE21"/>
  <c r="BD21"/>
  <c r="BC21"/>
  <c r="BB21"/>
  <c r="BA21"/>
  <c r="AW21"/>
  <c r="AS21"/>
  <c r="AO21"/>
  <c r="AK21"/>
  <c r="AG21"/>
  <c r="AC21"/>
  <c r="Y21"/>
  <c r="U21"/>
  <c r="Q21"/>
  <c r="M21"/>
  <c r="BM20"/>
  <c r="BE20"/>
  <c r="BD20"/>
  <c r="BC20"/>
  <c r="BB20"/>
  <c r="BA20"/>
  <c r="AW20"/>
  <c r="AS20"/>
  <c r="AO20"/>
  <c r="AK20"/>
  <c r="AG20"/>
  <c r="AC20"/>
  <c r="Y20"/>
  <c r="U20"/>
  <c r="Q20"/>
  <c r="M20"/>
  <c r="I20"/>
  <c r="BE19"/>
  <c r="BD19"/>
  <c r="BC19"/>
  <c r="BB19"/>
  <c r="AK19"/>
  <c r="AG19"/>
  <c r="AC19"/>
  <c r="Y19"/>
  <c r="BE18"/>
  <c r="BD18"/>
  <c r="BC18"/>
  <c r="BB18"/>
  <c r="BA18"/>
  <c r="AW18"/>
  <c r="AS18"/>
  <c r="AO18"/>
  <c r="AK18"/>
  <c r="AG18"/>
  <c r="AC18"/>
  <c r="Y18"/>
  <c r="BM17"/>
  <c r="BC17"/>
  <c r="BB17"/>
  <c r="BD17" s="1"/>
  <c r="BA17"/>
  <c r="AW17"/>
  <c r="AS17"/>
  <c r="AO17"/>
  <c r="AK17"/>
  <c r="AG17"/>
  <c r="AC17"/>
  <c r="Y17"/>
  <c r="U17"/>
  <c r="Q17"/>
  <c r="M17"/>
  <c r="I17"/>
  <c r="BC16"/>
  <c r="BB16"/>
  <c r="BD16" s="1"/>
  <c r="BA16"/>
  <c r="AW16"/>
  <c r="AS16"/>
  <c r="AO16"/>
  <c r="AK16"/>
  <c r="AG16"/>
  <c r="AC16"/>
  <c r="Y16"/>
  <c r="U16"/>
  <c r="Q16"/>
  <c r="M16"/>
  <c r="I16"/>
  <c r="BM15"/>
  <c r="BC15"/>
  <c r="BB15"/>
  <c r="BD15" s="1"/>
  <c r="BA15"/>
  <c r="AW15"/>
  <c r="AS15"/>
  <c r="AO15"/>
  <c r="AK15"/>
  <c r="AG15"/>
  <c r="AC15"/>
  <c r="Y15"/>
  <c r="U15"/>
  <c r="Q15"/>
  <c r="M15"/>
  <c r="I15"/>
  <c r="BC14"/>
  <c r="BB14"/>
  <c r="BD14" s="1"/>
  <c r="AK14"/>
  <c r="AG14"/>
  <c r="BM13"/>
  <c r="BC13"/>
  <c r="BB13"/>
  <c r="BD13" s="1"/>
  <c r="BA13"/>
  <c r="AW13"/>
  <c r="AS13"/>
  <c r="AO13"/>
  <c r="AK13"/>
  <c r="AG13"/>
  <c r="AC13"/>
  <c r="Y13"/>
  <c r="U13"/>
  <c r="Q13"/>
  <c r="M13"/>
  <c r="I13"/>
  <c r="BC12"/>
  <c r="BB12"/>
  <c r="BD12" s="1"/>
  <c r="BA12"/>
  <c r="AW12"/>
  <c r="AS12"/>
  <c r="AO12"/>
  <c r="AK12"/>
  <c r="AG12"/>
  <c r="AC12"/>
  <c r="BM11"/>
  <c r="BC11"/>
  <c r="BB11"/>
  <c r="BD11" s="1"/>
  <c r="BA11"/>
  <c r="AW11"/>
  <c r="AS11"/>
  <c r="AO11"/>
  <c r="AK11"/>
  <c r="AG11"/>
  <c r="AC11"/>
  <c r="Y11"/>
  <c r="U11"/>
  <c r="Q11"/>
  <c r="M11"/>
  <c r="I11"/>
  <c r="BC10"/>
  <c r="BB10"/>
  <c r="BD10" s="1"/>
  <c r="BA10"/>
  <c r="AW10"/>
  <c r="AS10"/>
  <c r="AO10"/>
  <c r="AK10"/>
  <c r="AG10"/>
  <c r="AC10"/>
  <c r="Y10"/>
  <c r="U10"/>
  <c r="Q10"/>
  <c r="M10"/>
  <c r="I10"/>
  <c r="BC9"/>
  <c r="BB9"/>
  <c r="BD9" s="1"/>
  <c r="BA9"/>
  <c r="AW9"/>
  <c r="AS9"/>
  <c r="AO9"/>
  <c r="AK9"/>
  <c r="AG9"/>
  <c r="AC9"/>
  <c r="Y9"/>
  <c r="U9"/>
  <c r="BC8"/>
  <c r="BC37" s="1"/>
  <c r="BB8"/>
  <c r="BD8" s="1"/>
  <c r="BA8"/>
  <c r="AW8"/>
  <c r="AS8"/>
  <c r="AO8"/>
  <c r="AK8"/>
  <c r="AG8"/>
  <c r="AC8"/>
  <c r="Y8"/>
  <c r="U8"/>
  <c r="Q8"/>
  <c r="M8"/>
  <c r="I8"/>
  <c r="BE11" l="1"/>
  <c r="BE12"/>
  <c r="BE13"/>
  <c r="BE16"/>
  <c r="BE17"/>
  <c r="BE27"/>
  <c r="BE29"/>
  <c r="BE30"/>
  <c r="BE9"/>
  <c r="BE10"/>
  <c r="BB37"/>
  <c r="BE8"/>
  <c r="BE14"/>
  <c r="BE15"/>
  <c r="BE24"/>
  <c r="BD37" l="1"/>
  <c r="BE37"/>
</calcChain>
</file>

<file path=xl/comments1.xml><?xml version="1.0" encoding="utf-8"?>
<comments xmlns="http://schemas.openxmlformats.org/spreadsheetml/2006/main">
  <authors>
    <author>gracezel</author>
  </authors>
  <commentList>
    <comment ref="BI33" authorId="0">
      <text>
        <r>
          <rPr>
            <b/>
            <sz val="11"/>
            <color indexed="81"/>
            <rFont val="Tahoma"/>
            <family val="2"/>
          </rPr>
          <t>NIEL JASON ALARO DECEMBER 2023 SALES</t>
        </r>
      </text>
    </comment>
  </commentList>
</comments>
</file>

<file path=xl/sharedStrings.xml><?xml version="1.0" encoding="utf-8"?>
<sst xmlns="http://schemas.openxmlformats.org/spreadsheetml/2006/main" count="190" uniqueCount="107">
  <si>
    <t>SALES DEPARTMENT</t>
  </si>
  <si>
    <t>PM SALES PERFORMANCE REPORT</t>
  </si>
  <si>
    <t>FOR THE MONTH OF AUGUST 2025</t>
  </si>
  <si>
    <t>ANSON</t>
  </si>
  <si>
    <t>HC</t>
  </si>
  <si>
    <t>AREA</t>
  </si>
  <si>
    <t>DEALER/ BRANCH</t>
  </si>
  <si>
    <t>PM NAME</t>
  </si>
  <si>
    <t>DATE
HIRED</t>
  </si>
  <si>
    <t>JANUARY 2025</t>
  </si>
  <si>
    <t>FEBRUARY 2024</t>
  </si>
  <si>
    <t>MARCH 2024</t>
  </si>
  <si>
    <t>APRIL 2025</t>
  </si>
  <si>
    <t>MAY 2024</t>
  </si>
  <si>
    <t>JUNE 2025</t>
  </si>
  <si>
    <t>JULY 2024</t>
  </si>
  <si>
    <t>AUGUST 2025</t>
  </si>
  <si>
    <t>SEPTEMBER 2025</t>
  </si>
  <si>
    <t>OCTOBER 2025</t>
  </si>
  <si>
    <t>NOVEMBER 2025</t>
  </si>
  <si>
    <t>DECEMBER 2025</t>
  </si>
  <si>
    <t>2025 TOTAL SALES</t>
  </si>
  <si>
    <t>MONTHLY AVERAGE</t>
  </si>
  <si>
    <t xml:space="preserve">PERCENTAGE </t>
  </si>
  <si>
    <t xml:space="preserve">JANUARY </t>
  </si>
  <si>
    <t>DEC 2023</t>
  </si>
  <si>
    <t xml:space="preserve">OVERALL SALES </t>
  </si>
  <si>
    <t>OVERALL TARGET</t>
  </si>
  <si>
    <t>%</t>
  </si>
  <si>
    <t xml:space="preserve">RATIO AS PER </t>
  </si>
  <si>
    <t>AS PER PERCENTAGE</t>
  </si>
  <si>
    <t xml:space="preserve">ACTUAL </t>
  </si>
  <si>
    <t>AUDITED</t>
  </si>
  <si>
    <t>TARGET</t>
  </si>
  <si>
    <t>2020 ACTUAL SALES</t>
  </si>
  <si>
    <t>RATIO</t>
  </si>
  <si>
    <t>ANSON @HOME PASIG (Resigned)</t>
  </si>
  <si>
    <t xml:space="preserve">GONZAGA, RYAN </t>
  </si>
  <si>
    <t>MM</t>
  </si>
  <si>
    <t>ANSON @HOME PASIG</t>
  </si>
  <si>
    <t>CABILES, JOHN LENEL</t>
  </si>
  <si>
    <t>April 7, 2025</t>
  </si>
  <si>
    <t>ANSON @ HOME TRINOMA</t>
  </si>
  <si>
    <t>TABULA, ANGELITO</t>
  </si>
  <si>
    <t>ANSON ALABANG (Transfer)</t>
  </si>
  <si>
    <t>TUYAY, GEORGE KEVIN T.</t>
  </si>
  <si>
    <t>ANSON ALABANG</t>
  </si>
  <si>
    <t>MAGPANTAY, GERALD</t>
  </si>
  <si>
    <t>ANSON BGC (Transfer)</t>
  </si>
  <si>
    <t xml:space="preserve">DE LEON, DELMAR C. </t>
  </si>
  <si>
    <t>ANSON BGC</t>
  </si>
  <si>
    <t>FRAYCO, RYAN</t>
  </si>
  <si>
    <t>July 9, 2025</t>
  </si>
  <si>
    <t>ANSON CAINTA</t>
  </si>
  <si>
    <t>DAVE PEREJA</t>
  </si>
  <si>
    <t>ANSON CAPITOL COMMONS</t>
  </si>
  <si>
    <t>DELOS SANTOS, NIKKI MARTIN</t>
  </si>
  <si>
    <t>ANSON CASH N CARRY (Resigned)</t>
  </si>
  <si>
    <t>PADILLA, IVAN M.</t>
  </si>
  <si>
    <t>March 21, 2019</t>
  </si>
  <si>
    <t>ANSON CASH N CARRY</t>
  </si>
  <si>
    <t>GULAPA, DANIEL D.</t>
  </si>
  <si>
    <t>ANSON CASH N CARRY (DOUBLE UP)</t>
  </si>
  <si>
    <t>FRAYCO, RYAN CESAR</t>
  </si>
  <si>
    <t>ANSON FILINVEST (Transfer)</t>
  </si>
  <si>
    <t>HERNANDEZ, JERIC</t>
  </si>
  <si>
    <t>ANSON FILINVEST</t>
  </si>
  <si>
    <t>SAN LUIS, ANTHONY</t>
  </si>
  <si>
    <t>ANSON GREENHILLS</t>
  </si>
  <si>
    <t>MICHAEL PABONITA</t>
  </si>
  <si>
    <t>ANSON LANDMARK MAKATI</t>
  </si>
  <si>
    <t xml:space="preserve">VIERNES, EFREN </t>
  </si>
  <si>
    <t>ANSON LANDMARK TRINOMA (Resigned)</t>
  </si>
  <si>
    <t xml:space="preserve">RAMOS, MARK LOUIE </t>
  </si>
  <si>
    <t>ANSON LANDMARK TRINOMA</t>
  </si>
  <si>
    <t>BALAGOT, JAN ALBERT</t>
  </si>
  <si>
    <t>July 28, 2025</t>
  </si>
  <si>
    <t>ANSON MAKATI THE LINK (Transfer)</t>
  </si>
  <si>
    <t>ANSON MAKATI THE LINK</t>
  </si>
  <si>
    <t>ANSON MAKATI THE LINK (DOUBLE UP)</t>
  </si>
  <si>
    <t>March 9, 2025</t>
  </si>
  <si>
    <t>TUYAY, GEORGE KEVIN T. (MAY 1-7)</t>
  </si>
  <si>
    <t>ANSON NUVALI (DOUBLE UP)</t>
  </si>
  <si>
    <t>ARBAN, LAURENCE H.</t>
  </si>
  <si>
    <t>ANSON NUVALI</t>
  </si>
  <si>
    <t>TRINIDAD, DAN MARINO</t>
  </si>
  <si>
    <t>ANSON PASONG TAMO (Replacement)</t>
  </si>
  <si>
    <t xml:space="preserve">BUÑOL, EDDIE BOY </t>
  </si>
  <si>
    <t>ANSON PASONG TAMO</t>
  </si>
  <si>
    <t xml:space="preserve">DELMAR C. DE LEON </t>
  </si>
  <si>
    <t>July 10, 2025</t>
  </si>
  <si>
    <t>ANSON SALAZAR</t>
  </si>
  <si>
    <t>ROLLOQUE, ROGELIO</t>
  </si>
  <si>
    <t>ANSON TRINOMA M5</t>
  </si>
  <si>
    <t>FRANCISCO, RAVY</t>
  </si>
  <si>
    <t>February 03, 2023</t>
  </si>
  <si>
    <t>TOTAL</t>
  </si>
  <si>
    <t>PREPARED BY:</t>
  </si>
  <si>
    <t xml:space="preserve">                                 NOTED BY:</t>
  </si>
  <si>
    <t>NOTED BY:</t>
  </si>
  <si>
    <t>JAKE BRYAN A. TRAJECO</t>
  </si>
  <si>
    <t xml:space="preserve">                    MS. ROWENA C. PAUSAL</t>
  </si>
  <si>
    <t>MR. CHRISTIAN KEITH SARMIENTO</t>
  </si>
  <si>
    <t>JR. SALES PM MANAGEMENT ASSISTANT</t>
  </si>
  <si>
    <t>SALES PM MANAGEMENT ASSISTANT SUPERVISOR</t>
  </si>
  <si>
    <t>AVP - SALES</t>
  </si>
  <si>
    <t>16/04/2025</t>
  </si>
</sst>
</file>

<file path=xl/styles.xml><?xml version="1.0" encoding="utf-8"?>
<styleSheet xmlns="http://schemas.openxmlformats.org/spreadsheetml/2006/main">
  <numFmts count="3">
    <numFmt numFmtId="164" formatCode="#,##0\ ;&quot; (&quot;#,##0\);&quot; -&quot;#\ ;@\ "/>
    <numFmt numFmtId="165" formatCode="[$-3409]mmmm\ dd\,\ yyyy;@"/>
    <numFmt numFmtId="166" formatCode="#,##0.00\ ;&quot; (&quot;#,##0.00\);&quot; -&quot;#\ ;@\ "/>
  </numFmts>
  <fonts count="61">
    <font>
      <sz val="10"/>
      <name val="Arial"/>
      <family val="2"/>
    </font>
    <font>
      <sz val="10"/>
      <name val="Arial"/>
      <family val="2"/>
    </font>
    <font>
      <b/>
      <sz val="25"/>
      <color theme="1"/>
      <name val="Calibri"/>
      <family val="2"/>
      <scheme val="minor"/>
    </font>
    <font>
      <b/>
      <sz val="25"/>
      <color indexed="18"/>
      <name val="Calibri"/>
      <family val="2"/>
      <scheme val="minor"/>
    </font>
    <font>
      <b/>
      <sz val="13"/>
      <color indexed="18"/>
      <name val="Arial"/>
      <family val="2"/>
    </font>
    <font>
      <b/>
      <sz val="13"/>
      <color indexed="10"/>
      <name val="Arial"/>
      <family val="2"/>
    </font>
    <font>
      <b/>
      <sz val="13"/>
      <color indexed="8"/>
      <name val="Arial"/>
      <family val="2"/>
    </font>
    <font>
      <b/>
      <sz val="13"/>
      <name val="Arial"/>
      <family val="2"/>
    </font>
    <font>
      <b/>
      <i/>
      <sz val="25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13"/>
      <name val="Arial"/>
      <family val="2"/>
    </font>
    <font>
      <sz val="13"/>
      <color indexed="10"/>
      <name val="Arial"/>
      <family val="2"/>
    </font>
    <font>
      <sz val="13"/>
      <color indexed="8"/>
      <name val="Arial"/>
      <family val="2"/>
    </font>
    <font>
      <b/>
      <sz val="18"/>
      <color theme="1"/>
      <name val="Calibri"/>
      <family val="2"/>
      <scheme val="minor"/>
    </font>
    <font>
      <b/>
      <sz val="16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8"/>
      <color theme="1"/>
      <name val="Calibri"/>
      <family val="2"/>
      <scheme val="minor"/>
    </font>
    <font>
      <b/>
      <sz val="18"/>
      <color theme="5" tint="-0.249977111117893"/>
      <name val="Calibri"/>
      <family val="2"/>
      <scheme val="minor"/>
    </font>
    <font>
      <sz val="15"/>
      <name val="Arial"/>
      <family val="2"/>
    </font>
    <font>
      <sz val="15"/>
      <color theme="5" tint="-0.249977111117893"/>
      <name val="Arial"/>
      <family val="2"/>
    </font>
    <font>
      <b/>
      <sz val="15"/>
      <color theme="5" tint="-0.249977111117893"/>
      <name val="Arial"/>
      <family val="2"/>
    </font>
    <font>
      <sz val="15"/>
      <color indexed="10"/>
      <name val="Arial"/>
      <family val="2"/>
    </font>
    <font>
      <b/>
      <sz val="15"/>
      <color indexed="43"/>
      <name val="Arial"/>
      <family val="2"/>
    </font>
    <font>
      <sz val="15"/>
      <color indexed="43"/>
      <name val="Arial"/>
      <family val="2"/>
    </font>
    <font>
      <sz val="15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theme="5" tint="-0.249977111117893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indexed="10"/>
      <name val="Calibri"/>
      <family val="2"/>
      <scheme val="minor"/>
    </font>
    <font>
      <b/>
      <sz val="15"/>
      <name val="Arial"/>
      <family val="2"/>
    </font>
    <font>
      <sz val="15"/>
      <color indexed="16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sz val="12"/>
      <color indexed="10"/>
      <name val="Arial"/>
      <family val="2"/>
    </font>
    <font>
      <sz val="15"/>
      <color theme="1"/>
      <name val="Calibri"/>
      <family val="2"/>
      <scheme val="minor"/>
    </font>
    <font>
      <b/>
      <sz val="12"/>
      <color indexed="16"/>
      <name val="Arial"/>
      <family val="2"/>
    </font>
    <font>
      <sz val="12"/>
      <color indexed="8"/>
      <name val="Arial"/>
      <family val="2"/>
    </font>
    <font>
      <b/>
      <sz val="11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76">
    <xf numFmtId="0" fontId="0" fillId="0" borderId="0"/>
    <xf numFmtId="164" fontId="1" fillId="0" borderId="0" applyFill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6" fillId="25" borderId="19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0" fontId="47" fillId="26" borderId="20" applyNumberFormat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0" fontId="48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4" fillId="12" borderId="19" applyNumberFormat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1" fillId="28" borderId="25" applyNumberFormat="0" applyFon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7" fillId="25" borderId="26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</cellStyleXfs>
  <cellXfs count="220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9" fontId="4" fillId="0" borderId="0" xfId="1" applyNumberFormat="1" applyFont="1" applyFill="1" applyBorder="1" applyAlignment="1" applyProtection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3" fontId="5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14" fontId="11" fillId="0" borderId="0" xfId="0" applyNumberFormat="1" applyFont="1" applyBorder="1" applyAlignment="1">
      <alignment horizontal="center" vertical="center"/>
    </xf>
    <xf numFmtId="164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1" applyNumberFormat="1" applyFont="1" applyFill="1" applyBorder="1" applyAlignment="1" applyProtection="1">
      <alignment horizontal="center" vertical="center"/>
    </xf>
    <xf numFmtId="9" fontId="11" fillId="0" borderId="0" xfId="1" applyNumberFormat="1" applyFont="1" applyFill="1" applyBorder="1" applyAlignment="1" applyProtection="1">
      <alignment horizontal="center" vertical="center"/>
    </xf>
    <xf numFmtId="3" fontId="7" fillId="0" borderId="0" xfId="1" applyNumberFormat="1" applyFont="1" applyFill="1" applyBorder="1" applyAlignment="1" applyProtection="1">
      <alignment horizontal="center" vertical="center"/>
    </xf>
    <xf numFmtId="3" fontId="12" fillId="0" borderId="0" xfId="1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3" fontId="13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center" vertical="center"/>
    </xf>
    <xf numFmtId="9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14" fontId="14" fillId="2" borderId="2" xfId="0" applyNumberFormat="1" applyFont="1" applyFill="1" applyBorder="1" applyAlignment="1">
      <alignment horizontal="center" vertical="center" wrapText="1"/>
    </xf>
    <xf numFmtId="164" fontId="14" fillId="2" borderId="2" xfId="1" quotePrefix="1" applyNumberFormat="1" applyFont="1" applyFill="1" applyBorder="1" applyAlignment="1" applyProtection="1">
      <alignment horizontal="center" vertical="center"/>
    </xf>
    <xf numFmtId="164" fontId="14" fillId="2" borderId="2" xfId="1" applyNumberFormat="1" applyFont="1" applyFill="1" applyBorder="1" applyAlignment="1" applyProtection="1">
      <alignment horizontal="center" vertical="center"/>
    </xf>
    <xf numFmtId="0" fontId="14" fillId="2" borderId="2" xfId="1" applyNumberFormat="1" applyFont="1" applyFill="1" applyBorder="1" applyAlignment="1" applyProtection="1">
      <alignment horizontal="center" vertical="center" wrapText="1"/>
    </xf>
    <xf numFmtId="4" fontId="15" fillId="3" borderId="3" xfId="0" applyNumberFormat="1" applyFont="1" applyFill="1" applyBorder="1" applyAlignment="1">
      <alignment horizontal="center" vertical="center"/>
    </xf>
    <xf numFmtId="4" fontId="15" fillId="3" borderId="4" xfId="0" quotePrefix="1" applyNumberFormat="1" applyFont="1" applyFill="1" applyBorder="1" applyAlignment="1">
      <alignment horizontal="center" vertical="center"/>
    </xf>
    <xf numFmtId="1" fontId="16" fillId="0" borderId="5" xfId="0" quotePrefix="1" applyNumberFormat="1" applyFon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center" vertical="center"/>
    </xf>
    <xf numFmtId="3" fontId="15" fillId="0" borderId="6" xfId="0" applyNumberFormat="1" applyFont="1" applyFill="1" applyBorder="1" applyAlignment="1">
      <alignment horizontal="center" vertical="center"/>
    </xf>
    <xf numFmtId="1" fontId="16" fillId="0" borderId="6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14" fontId="14" fillId="2" borderId="2" xfId="0" applyNumberFormat="1" applyFont="1" applyFill="1" applyBorder="1" applyAlignment="1">
      <alignment horizontal="center" vertical="center"/>
    </xf>
    <xf numFmtId="0" fontId="14" fillId="2" borderId="2" xfId="1" quotePrefix="1" applyNumberFormat="1" applyFont="1" applyFill="1" applyBorder="1" applyAlignment="1" applyProtection="1">
      <alignment horizontal="center" vertical="center" wrapText="1"/>
    </xf>
    <xf numFmtId="4" fontId="15" fillId="3" borderId="0" xfId="0" applyNumberFormat="1" applyFont="1" applyFill="1" applyBorder="1" applyAlignment="1">
      <alignment horizontal="center" vertical="center"/>
    </xf>
    <xf numFmtId="0" fontId="15" fillId="3" borderId="0" xfId="0" applyNumberFormat="1" applyFont="1" applyFill="1" applyBorder="1" applyAlignment="1">
      <alignment horizontal="center" vertical="center"/>
    </xf>
    <xf numFmtId="0" fontId="15" fillId="3" borderId="7" xfId="0" applyNumberFormat="1" applyFont="1" applyFill="1" applyBorder="1" applyAlignment="1">
      <alignment horizontal="center" vertical="center"/>
    </xf>
    <xf numFmtId="1" fontId="16" fillId="0" borderId="8" xfId="0" applyNumberFormat="1" applyFont="1" applyFill="1" applyBorder="1" applyAlignment="1">
      <alignment horizontal="center" vertical="center"/>
    </xf>
    <xf numFmtId="1" fontId="16" fillId="0" borderId="7" xfId="0" applyNumberFormat="1" applyFont="1" applyFill="1" applyBorder="1" applyAlignment="1">
      <alignment horizontal="center" vertical="center"/>
    </xf>
    <xf numFmtId="3" fontId="15" fillId="0" borderId="9" xfId="0" applyNumberFormat="1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horizontal="center" vertical="center" wrapText="1"/>
    </xf>
    <xf numFmtId="164" fontId="14" fillId="2" borderId="2" xfId="1" applyNumberFormat="1" applyFont="1" applyFill="1" applyBorder="1" applyAlignment="1" applyProtection="1">
      <alignment horizontal="center" vertical="center"/>
    </xf>
    <xf numFmtId="3" fontId="14" fillId="2" borderId="2" xfId="1" applyNumberFormat="1" applyFont="1" applyFill="1" applyBorder="1" applyAlignment="1" applyProtection="1">
      <alignment horizontal="center" vertical="center"/>
    </xf>
    <xf numFmtId="9" fontId="18" fillId="2" borderId="2" xfId="1" applyNumberFormat="1" applyFont="1" applyFill="1" applyBorder="1" applyAlignment="1" applyProtection="1">
      <alignment horizontal="center" vertical="center"/>
    </xf>
    <xf numFmtId="164" fontId="18" fillId="2" borderId="2" xfId="1" applyNumberFormat="1" applyFont="1" applyFill="1" applyBorder="1" applyAlignment="1" applyProtection="1">
      <alignment horizontal="center" vertical="center"/>
    </xf>
    <xf numFmtId="3" fontId="19" fillId="2" borderId="2" xfId="1" applyNumberFormat="1" applyFont="1" applyFill="1" applyBorder="1" applyAlignment="1" applyProtection="1">
      <alignment horizontal="center" vertical="center"/>
    </xf>
    <xf numFmtId="164" fontId="19" fillId="2" borderId="2" xfId="1" applyNumberFormat="1" applyFont="1" applyFill="1" applyBorder="1" applyAlignment="1" applyProtection="1">
      <alignment horizontal="center" vertical="center"/>
    </xf>
    <xf numFmtId="4" fontId="15" fillId="3" borderId="10" xfId="0" applyNumberFormat="1" applyFont="1" applyFill="1" applyBorder="1" applyAlignment="1">
      <alignment horizontal="center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1" xfId="0" applyNumberFormat="1" applyFont="1" applyFill="1" applyBorder="1" applyAlignment="1">
      <alignment horizontal="center" vertical="center"/>
    </xf>
    <xf numFmtId="1" fontId="16" fillId="0" borderId="12" xfId="0" applyNumberFormat="1" applyFont="1" applyFill="1" applyBorder="1" applyAlignment="1">
      <alignment horizontal="center" vertical="center"/>
    </xf>
    <xf numFmtId="1" fontId="16" fillId="0" borderId="11" xfId="0" applyNumberFormat="1" applyFont="1" applyFill="1" applyBorder="1" applyAlignment="1">
      <alignment horizontal="center" vertical="center"/>
    </xf>
    <xf numFmtId="3" fontId="15" fillId="0" borderId="13" xfId="0" applyNumberFormat="1" applyFont="1" applyFill="1" applyBorder="1" applyAlignment="1">
      <alignment horizontal="center" vertical="center"/>
    </xf>
    <xf numFmtId="1" fontId="16" fillId="0" borderId="13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/>
    </xf>
    <xf numFmtId="0" fontId="20" fillId="0" borderId="14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left" vertical="center"/>
    </xf>
    <xf numFmtId="165" fontId="20" fillId="0" borderId="2" xfId="0" applyNumberFormat="1" applyFont="1" applyFill="1" applyBorder="1" applyAlignment="1">
      <alignment horizontal="center" vertical="center"/>
    </xf>
    <xf numFmtId="3" fontId="20" fillId="4" borderId="2" xfId="0" applyNumberFormat="1" applyFont="1" applyFill="1" applyBorder="1"/>
    <xf numFmtId="3" fontId="20" fillId="4" borderId="2" xfId="0" applyNumberFormat="1" applyFont="1" applyFill="1" applyBorder="1" applyAlignment="1">
      <alignment horizontal="right" vertical="center"/>
    </xf>
    <xf numFmtId="9" fontId="20" fillId="4" borderId="2" xfId="0" applyNumberFormat="1" applyFont="1" applyFill="1" applyBorder="1" applyAlignment="1">
      <alignment horizontal="center"/>
    </xf>
    <xf numFmtId="9" fontId="20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 vertical="center"/>
    </xf>
    <xf numFmtId="3" fontId="20" fillId="0" borderId="2" xfId="0" applyNumberFormat="1" applyFont="1" applyFill="1" applyBorder="1"/>
    <xf numFmtId="3" fontId="21" fillId="0" borderId="2" xfId="0" applyNumberFormat="1" applyFont="1" applyFill="1" applyBorder="1" applyAlignment="1">
      <alignment horizontal="right" vertical="center"/>
    </xf>
    <xf numFmtId="9" fontId="20" fillId="0" borderId="2" xfId="0" applyNumberFormat="1" applyFont="1" applyFill="1" applyBorder="1"/>
    <xf numFmtId="3" fontId="22" fillId="0" borderId="2" xfId="0" applyNumberFormat="1" applyFont="1" applyFill="1" applyBorder="1" applyAlignment="1">
      <alignment horizontal="right" vertical="center"/>
    </xf>
    <xf numFmtId="3" fontId="23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0" fontId="20" fillId="0" borderId="0" xfId="0" applyFont="1" applyFill="1"/>
    <xf numFmtId="3" fontId="24" fillId="0" borderId="9" xfId="0" applyNumberFormat="1" applyFont="1" applyFill="1" applyBorder="1" applyAlignment="1">
      <alignment horizontal="center"/>
    </xf>
    <xf numFmtId="9" fontId="25" fillId="0" borderId="9" xfId="0" applyNumberFormat="1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165" fontId="26" fillId="4" borderId="2" xfId="0" applyNumberFormat="1" applyFont="1" applyFill="1" applyBorder="1" applyAlignment="1">
      <alignment horizontal="center" vertical="center"/>
    </xf>
    <xf numFmtId="3" fontId="26" fillId="4" borderId="2" xfId="0" applyNumberFormat="1" applyFont="1" applyFill="1" applyBorder="1" applyAlignment="1">
      <alignment horizontal="center" vertical="center"/>
    </xf>
    <xf numFmtId="9" fontId="26" fillId="4" borderId="2" xfId="0" applyNumberFormat="1" applyFont="1" applyFill="1" applyBorder="1" applyAlignment="1">
      <alignment horizontal="center" vertical="center"/>
    </xf>
    <xf numFmtId="3" fontId="27" fillId="4" borderId="2" xfId="0" applyNumberFormat="1" applyFont="1" applyFill="1" applyBorder="1" applyAlignment="1">
      <alignment horizontal="center" vertical="center"/>
    </xf>
    <xf numFmtId="3" fontId="28" fillId="4" borderId="2" xfId="0" applyNumberFormat="1" applyFont="1" applyFill="1" applyBorder="1" applyAlignment="1">
      <alignment horizontal="center" vertical="center"/>
    </xf>
    <xf numFmtId="9" fontId="26" fillId="0" borderId="2" xfId="0" applyNumberFormat="1" applyFont="1" applyFill="1" applyBorder="1" applyAlignment="1">
      <alignment horizontal="center" vertical="center"/>
    </xf>
    <xf numFmtId="3" fontId="29" fillId="4" borderId="2" xfId="0" applyNumberFormat="1" applyFont="1" applyFill="1" applyBorder="1" applyAlignment="1">
      <alignment horizontal="center" vertical="center"/>
    </xf>
    <xf numFmtId="0" fontId="20" fillId="4" borderId="0" xfId="0" applyFont="1" applyFill="1"/>
    <xf numFmtId="3" fontId="24" fillId="4" borderId="9" xfId="0" applyNumberFormat="1" applyFont="1" applyFill="1" applyBorder="1" applyAlignment="1">
      <alignment horizontal="center"/>
    </xf>
    <xf numFmtId="9" fontId="25" fillId="4" borderId="9" xfId="0" applyNumberFormat="1" applyFont="1" applyFill="1" applyBorder="1" applyAlignment="1">
      <alignment horizontal="center"/>
    </xf>
    <xf numFmtId="0" fontId="26" fillId="4" borderId="1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3" fontId="30" fillId="4" borderId="2" xfId="0" applyNumberFormat="1" applyFont="1" applyFill="1" applyBorder="1" applyAlignment="1">
      <alignment horizontal="center" vertical="center"/>
    </xf>
    <xf numFmtId="3" fontId="31" fillId="4" borderId="9" xfId="0" applyNumberFormat="1" applyFont="1" applyFill="1" applyBorder="1" applyAlignment="1">
      <alignment horizontal="center"/>
    </xf>
    <xf numFmtId="9" fontId="20" fillId="4" borderId="9" xfId="0" applyNumberFormat="1" applyFont="1" applyFill="1" applyBorder="1" applyAlignment="1">
      <alignment horizontal="center"/>
    </xf>
    <xf numFmtId="3" fontId="26" fillId="4" borderId="0" xfId="0" applyNumberFormat="1" applyFont="1" applyFill="1" applyBorder="1" applyAlignment="1">
      <alignment horizontal="center" vertical="center"/>
    </xf>
    <xf numFmtId="3" fontId="20" fillId="4" borderId="0" xfId="0" applyNumberFormat="1" applyFont="1" applyFill="1"/>
    <xf numFmtId="0" fontId="32" fillId="4" borderId="14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165" fontId="32" fillId="4" borderId="2" xfId="0" applyNumberFormat="1" applyFont="1" applyFill="1" applyBorder="1" applyAlignment="1">
      <alignment horizontal="center" vertical="center"/>
    </xf>
    <xf numFmtId="165" fontId="26" fillId="4" borderId="14" xfId="0" applyNumberFormat="1" applyFont="1" applyFill="1" applyBorder="1" applyAlignment="1">
      <alignment horizontal="center" vertical="center"/>
    </xf>
    <xf numFmtId="9" fontId="26" fillId="4" borderId="14" xfId="0" applyNumberFormat="1" applyFont="1" applyFill="1" applyBorder="1" applyAlignment="1">
      <alignment horizontal="center" vertical="center"/>
    </xf>
    <xf numFmtId="3" fontId="26" fillId="4" borderId="14" xfId="0" applyNumberFormat="1" applyFont="1" applyFill="1" applyBorder="1" applyAlignment="1">
      <alignment horizontal="center" vertical="center"/>
    </xf>
    <xf numFmtId="3" fontId="27" fillId="4" borderId="14" xfId="0" applyNumberFormat="1" applyFont="1" applyFill="1" applyBorder="1" applyAlignment="1">
      <alignment horizontal="center" vertical="center"/>
    </xf>
    <xf numFmtId="3" fontId="28" fillId="4" borderId="14" xfId="0" applyNumberFormat="1" applyFont="1" applyFill="1" applyBorder="1" applyAlignment="1">
      <alignment horizontal="center" vertical="center"/>
    </xf>
    <xf numFmtId="3" fontId="24" fillId="4" borderId="13" xfId="0" applyNumberFormat="1" applyFont="1" applyFill="1" applyBorder="1" applyAlignment="1">
      <alignment horizontal="center"/>
    </xf>
    <xf numFmtId="0" fontId="27" fillId="5" borderId="2" xfId="0" applyFont="1" applyFill="1" applyBorder="1" applyAlignment="1">
      <alignment horizontal="center" vertical="center"/>
    </xf>
    <xf numFmtId="3" fontId="27" fillId="5" borderId="2" xfId="0" applyNumberFormat="1" applyFont="1" applyFill="1" applyBorder="1" applyAlignment="1">
      <alignment horizontal="center" vertical="center"/>
    </xf>
    <xf numFmtId="9" fontId="27" fillId="5" borderId="2" xfId="0" applyNumberFormat="1" applyFont="1" applyFill="1" applyBorder="1" applyAlignment="1">
      <alignment horizontal="center" vertical="center"/>
    </xf>
    <xf numFmtId="3" fontId="28" fillId="5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3" fontId="24" fillId="6" borderId="16" xfId="0" applyNumberFormat="1" applyFont="1" applyFill="1" applyBorder="1" applyAlignment="1">
      <alignment horizontal="center" vertical="center"/>
    </xf>
    <xf numFmtId="3" fontId="24" fillId="6" borderId="17" xfId="0" applyNumberFormat="1" applyFont="1" applyFill="1" applyBorder="1" applyAlignment="1">
      <alignment horizontal="center" vertical="center"/>
    </xf>
    <xf numFmtId="3" fontId="24" fillId="6" borderId="18" xfId="0" applyNumberFormat="1" applyFont="1" applyFill="1" applyBorder="1" applyAlignment="1">
      <alignment horizontal="center" vertical="center"/>
    </xf>
    <xf numFmtId="9" fontId="25" fillId="0" borderId="17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3" fontId="31" fillId="0" borderId="0" xfId="0" applyNumberFormat="1" applyFont="1" applyFill="1" applyBorder="1" applyAlignment="1">
      <alignment horizontal="center" vertical="center"/>
    </xf>
    <xf numFmtId="9" fontId="31" fillId="0" borderId="0" xfId="0" applyNumberFormat="1" applyFont="1" applyFill="1" applyBorder="1" applyAlignment="1">
      <alignment horizontal="center" vertical="center"/>
    </xf>
    <xf numFmtId="9" fontId="31" fillId="0" borderId="0" xfId="0" applyNumberFormat="1" applyFont="1" applyFill="1" applyBorder="1" applyAlignment="1">
      <alignment horizontal="center"/>
    </xf>
    <xf numFmtId="9" fontId="31" fillId="0" borderId="0" xfId="0" applyNumberFormat="1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3" fontId="31" fillId="0" borderId="0" xfId="0" applyNumberFormat="1" applyFont="1" applyFill="1" applyAlignment="1">
      <alignment horizontal="center" vertical="center"/>
    </xf>
    <xf numFmtId="3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3" fontId="34" fillId="0" borderId="0" xfId="0" applyNumberFormat="1" applyFont="1" applyFill="1" applyBorder="1" applyAlignment="1">
      <alignment horizontal="center" vertical="center"/>
    </xf>
    <xf numFmtId="9" fontId="34" fillId="0" borderId="0" xfId="0" applyNumberFormat="1" applyFont="1" applyFill="1" applyBorder="1" applyAlignment="1">
      <alignment horizontal="center" vertical="center"/>
    </xf>
    <xf numFmtId="9" fontId="34" fillId="0" borderId="0" xfId="0" applyNumberFormat="1" applyFont="1" applyFill="1" applyBorder="1" applyAlignment="1">
      <alignment horizontal="center"/>
    </xf>
    <xf numFmtId="9" fontId="34" fillId="0" borderId="0" xfId="0" applyNumberFormat="1" applyFont="1" applyFill="1" applyBorder="1" applyAlignment="1">
      <alignment vertical="center"/>
    </xf>
    <xf numFmtId="3" fontId="34" fillId="0" borderId="0" xfId="0" applyNumberFormat="1" applyFont="1" applyFill="1" applyBorder="1" applyAlignment="1">
      <alignment vertical="center"/>
    </xf>
    <xf numFmtId="0" fontId="33" fillId="0" borderId="0" xfId="0" applyFont="1" applyFill="1" applyAlignment="1">
      <alignment horizontal="center"/>
    </xf>
    <xf numFmtId="3" fontId="34" fillId="0" borderId="0" xfId="0" applyNumberFormat="1" applyFont="1" applyFill="1" applyAlignment="1">
      <alignment horizontal="center" vertical="center"/>
    </xf>
    <xf numFmtId="3" fontId="33" fillId="0" borderId="0" xfId="0" applyNumberFormat="1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35" fillId="0" borderId="0" xfId="0" applyFont="1" applyFill="1"/>
    <xf numFmtId="0" fontId="36" fillId="0" borderId="0" xfId="0" applyFont="1" applyFill="1"/>
    <xf numFmtId="9" fontId="35" fillId="0" borderId="0" xfId="0" applyNumberFormat="1" applyFont="1" applyFill="1" applyAlignment="1">
      <alignment horizontal="center"/>
    </xf>
    <xf numFmtId="3" fontId="35" fillId="0" borderId="0" xfId="0" applyNumberFormat="1" applyFont="1" applyFill="1"/>
    <xf numFmtId="3" fontId="36" fillId="0" borderId="0" xfId="0" applyNumberFormat="1" applyFont="1" applyFill="1"/>
    <xf numFmtId="0" fontId="35" fillId="0" borderId="0" xfId="0" applyFont="1" applyFill="1" applyAlignment="1">
      <alignment horizontal="center"/>
    </xf>
    <xf numFmtId="3" fontId="35" fillId="0" borderId="0" xfId="0" applyNumberFormat="1" applyFont="1" applyFill="1" applyAlignment="1">
      <alignment horizontal="center"/>
    </xf>
    <xf numFmtId="3" fontId="36" fillId="0" borderId="0" xfId="0" applyNumberFormat="1" applyFont="1" applyFill="1" applyAlignment="1">
      <alignment horizontal="center"/>
    </xf>
    <xf numFmtId="3" fontId="37" fillId="0" borderId="0" xfId="0" applyNumberFormat="1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33" fillId="0" borderId="0" xfId="0" applyFont="1" applyFill="1"/>
    <xf numFmtId="3" fontId="34" fillId="0" borderId="0" xfId="0" applyNumberFormat="1" applyFont="1" applyFill="1" applyAlignment="1">
      <alignment horizontal="center"/>
    </xf>
    <xf numFmtId="3" fontId="33" fillId="0" borderId="0" xfId="0" applyNumberFormat="1" applyFont="1" applyFill="1" applyAlignment="1">
      <alignment horizontal="center"/>
    </xf>
    <xf numFmtId="0" fontId="11" fillId="0" borderId="0" xfId="0" applyFont="1" applyFill="1"/>
    <xf numFmtId="0" fontId="20" fillId="0" borderId="0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/>
    <xf numFmtId="3" fontId="27" fillId="0" borderId="0" xfId="0" applyNumberFormat="1" applyFont="1" applyAlignment="1"/>
    <xf numFmtId="9" fontId="27" fillId="0" borderId="0" xfId="0" applyNumberFormat="1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vertical="center"/>
    </xf>
    <xf numFmtId="9" fontId="27" fillId="0" borderId="0" xfId="0" applyNumberFormat="1" applyFont="1" applyFill="1" applyBorder="1" applyAlignment="1">
      <alignment vertical="center"/>
    </xf>
    <xf numFmtId="9" fontId="27" fillId="0" borderId="0" xfId="0" applyNumberFormat="1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3" fontId="31" fillId="0" borderId="0" xfId="0" applyNumberFormat="1" applyFont="1" applyAlignment="1">
      <alignment horizontal="center"/>
    </xf>
    <xf numFmtId="0" fontId="26" fillId="0" borderId="0" xfId="0" applyFont="1"/>
    <xf numFmtId="3" fontId="27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9" fontId="26" fillId="0" borderId="0" xfId="0" applyNumberFormat="1" applyFont="1" applyFill="1" applyAlignment="1">
      <alignment horizontal="center"/>
    </xf>
    <xf numFmtId="3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3" fillId="0" borderId="0" xfId="0" applyFont="1"/>
    <xf numFmtId="0" fontId="20" fillId="0" borderId="0" xfId="0" applyFont="1"/>
    <xf numFmtId="0" fontId="31" fillId="0" borderId="0" xfId="0" applyFont="1" applyFill="1" applyAlignment="1">
      <alignment horizontal="center"/>
    </xf>
    <xf numFmtId="3" fontId="20" fillId="0" borderId="0" xfId="0" applyNumberFormat="1" applyFont="1" applyAlignment="1">
      <alignment horizontal="center"/>
    </xf>
    <xf numFmtId="0" fontId="30" fillId="0" borderId="0" xfId="0" applyFont="1"/>
    <xf numFmtId="9" fontId="26" fillId="0" borderId="0" xfId="0" applyNumberFormat="1" applyFont="1"/>
    <xf numFmtId="3" fontId="26" fillId="0" borderId="0" xfId="0" applyNumberFormat="1" applyFont="1"/>
    <xf numFmtId="3" fontId="30" fillId="0" borderId="0" xfId="0" applyNumberFormat="1" applyFont="1"/>
    <xf numFmtId="3" fontId="26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center"/>
    </xf>
    <xf numFmtId="9" fontId="26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/>
    <xf numFmtId="9" fontId="39" fillId="0" borderId="0" xfId="0" applyNumberFormat="1" applyFont="1" applyFill="1" applyAlignment="1">
      <alignment horizontal="center"/>
    </xf>
    <xf numFmtId="0" fontId="40" fillId="0" borderId="0" xfId="0" applyFont="1" applyAlignment="1">
      <alignment horizontal="center"/>
    </xf>
    <xf numFmtId="0" fontId="11" fillId="0" borderId="0" xfId="0" applyFont="1" applyBorder="1" applyAlignment="1">
      <alignment horizontal="right"/>
    </xf>
    <xf numFmtId="0" fontId="38" fillId="0" borderId="0" xfId="0" applyFont="1"/>
    <xf numFmtId="9" fontId="33" fillId="0" borderId="0" xfId="0" applyNumberFormat="1" applyFont="1" applyAlignment="1">
      <alignment horizontal="center"/>
    </xf>
    <xf numFmtId="3" fontId="33" fillId="0" borderId="0" xfId="0" applyNumberFormat="1" applyFont="1"/>
    <xf numFmtId="3" fontId="38" fillId="0" borderId="0" xfId="0" applyNumberFormat="1" applyFont="1"/>
    <xf numFmtId="3" fontId="33" fillId="0" borderId="0" xfId="0" applyNumberFormat="1" applyFont="1" applyAlignment="1">
      <alignment horizontal="center"/>
    </xf>
    <xf numFmtId="3" fontId="38" fillId="0" borderId="0" xfId="0" applyNumberFormat="1" applyFont="1" applyAlignment="1">
      <alignment horizontal="center"/>
    </xf>
    <xf numFmtId="3" fontId="41" fillId="0" borderId="0" xfId="0" applyNumberFormat="1" applyFont="1" applyAlignment="1">
      <alignment horizontal="center"/>
    </xf>
    <xf numFmtId="0" fontId="11" fillId="0" borderId="0" xfId="0" applyFont="1"/>
    <xf numFmtId="0" fontId="33" fillId="0" borderId="0" xfId="0" quotePrefix="1" applyFont="1"/>
    <xf numFmtId="0" fontId="12" fillId="0" borderId="0" xfId="0" applyFont="1"/>
    <xf numFmtId="3" fontId="11" fillId="0" borderId="0" xfId="0" applyNumberFormat="1" applyFont="1"/>
    <xf numFmtId="3" fontId="12" fillId="0" borderId="0" xfId="0" applyNumberFormat="1" applyFont="1"/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quotePrefix="1" applyFont="1"/>
    <xf numFmtId="9" fontId="11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</cellXfs>
  <cellStyles count="1776">
    <cellStyle name="20% - Accent1 10" xfId="2"/>
    <cellStyle name="20% - Accent1 10 2" xfId="3"/>
    <cellStyle name="20% - Accent1 10 3" xfId="4"/>
    <cellStyle name="20% - Accent1 11" xfId="5"/>
    <cellStyle name="20% - Accent1 11 2" xfId="6"/>
    <cellStyle name="20% - Accent1 12" xfId="7"/>
    <cellStyle name="20% - Accent1 13" xfId="8"/>
    <cellStyle name="20% - Accent1 13 2" xfId="9"/>
    <cellStyle name="20% - Accent1 14" xfId="10"/>
    <cellStyle name="20% - Accent1 2" xfId="11"/>
    <cellStyle name="20% - Accent1 2 10" xfId="12"/>
    <cellStyle name="20% - Accent1 2 11" xfId="13"/>
    <cellStyle name="20% - Accent1 2 12" xfId="14"/>
    <cellStyle name="20% - Accent1 2 13" xfId="15"/>
    <cellStyle name="20% - Accent1 2 2" xfId="16"/>
    <cellStyle name="20% - Accent1 2 3" xfId="17"/>
    <cellStyle name="20% - Accent1 2 4" xfId="18"/>
    <cellStyle name="20% - Accent1 2 5" xfId="19"/>
    <cellStyle name="20% - Accent1 2 6" xfId="20"/>
    <cellStyle name="20% - Accent1 2 7" xfId="21"/>
    <cellStyle name="20% - Accent1 2 8" xfId="22"/>
    <cellStyle name="20% - Accent1 2 9" xfId="23"/>
    <cellStyle name="20% - Accent1 3" xfId="24"/>
    <cellStyle name="20% - Accent1 3 2" xfId="25"/>
    <cellStyle name="20% - Accent1 3 3" xfId="26"/>
    <cellStyle name="20% - Accent1 3 4" xfId="27"/>
    <cellStyle name="20% - Accent1 3 5" xfId="28"/>
    <cellStyle name="20% - Accent1 4" xfId="29"/>
    <cellStyle name="20% - Accent1 4 2" xfId="30"/>
    <cellStyle name="20% - Accent1 4 3" xfId="31"/>
    <cellStyle name="20% - Accent1 4 4" xfId="32"/>
    <cellStyle name="20% - Accent1 4 5" xfId="33"/>
    <cellStyle name="20% - Accent1 5" xfId="34"/>
    <cellStyle name="20% - Accent1 5 2" xfId="35"/>
    <cellStyle name="20% - Accent1 5 3" xfId="36"/>
    <cellStyle name="20% - Accent1 6" xfId="37"/>
    <cellStyle name="20% - Accent1 6 2" xfId="38"/>
    <cellStyle name="20% - Accent1 6 3" xfId="39"/>
    <cellStyle name="20% - Accent1 7" xfId="40"/>
    <cellStyle name="20% - Accent1 7 2" xfId="41"/>
    <cellStyle name="20% - Accent1 8" xfId="42"/>
    <cellStyle name="20% - Accent1 9" xfId="43"/>
    <cellStyle name="20% - Accent2 10" xfId="44"/>
    <cellStyle name="20% - Accent2 10 2" xfId="45"/>
    <cellStyle name="20% - Accent2 10 3" xfId="46"/>
    <cellStyle name="20% - Accent2 11" xfId="47"/>
    <cellStyle name="20% - Accent2 11 2" xfId="48"/>
    <cellStyle name="20% - Accent2 12" xfId="49"/>
    <cellStyle name="20% - Accent2 13" xfId="50"/>
    <cellStyle name="20% - Accent2 13 2" xfId="51"/>
    <cellStyle name="20% - Accent2 14" xfId="52"/>
    <cellStyle name="20% - Accent2 2" xfId="53"/>
    <cellStyle name="20% - Accent2 2 10" xfId="54"/>
    <cellStyle name="20% - Accent2 2 11" xfId="55"/>
    <cellStyle name="20% - Accent2 2 12" xfId="56"/>
    <cellStyle name="20% - Accent2 2 13" xfId="57"/>
    <cellStyle name="20% - Accent2 2 2" xfId="58"/>
    <cellStyle name="20% - Accent2 2 3" xfId="59"/>
    <cellStyle name="20% - Accent2 2 4" xfId="60"/>
    <cellStyle name="20% - Accent2 2 5" xfId="61"/>
    <cellStyle name="20% - Accent2 2 6" xfId="62"/>
    <cellStyle name="20% - Accent2 2 7" xfId="63"/>
    <cellStyle name="20% - Accent2 2 8" xfId="64"/>
    <cellStyle name="20% - Accent2 2 9" xfId="65"/>
    <cellStyle name="20% - Accent2 3" xfId="66"/>
    <cellStyle name="20% - Accent2 3 2" xfId="67"/>
    <cellStyle name="20% - Accent2 3 3" xfId="68"/>
    <cellStyle name="20% - Accent2 3 4" xfId="69"/>
    <cellStyle name="20% - Accent2 3 5" xfId="70"/>
    <cellStyle name="20% - Accent2 4" xfId="71"/>
    <cellStyle name="20% - Accent2 4 2" xfId="72"/>
    <cellStyle name="20% - Accent2 4 3" xfId="73"/>
    <cellStyle name="20% - Accent2 4 4" xfId="74"/>
    <cellStyle name="20% - Accent2 4 5" xfId="75"/>
    <cellStyle name="20% - Accent2 5" xfId="76"/>
    <cellStyle name="20% - Accent2 5 2" xfId="77"/>
    <cellStyle name="20% - Accent2 5 3" xfId="78"/>
    <cellStyle name="20% - Accent2 6" xfId="79"/>
    <cellStyle name="20% - Accent2 6 2" xfId="80"/>
    <cellStyle name="20% - Accent2 6 3" xfId="81"/>
    <cellStyle name="20% - Accent2 7" xfId="82"/>
    <cellStyle name="20% - Accent2 7 2" xfId="83"/>
    <cellStyle name="20% - Accent2 8" xfId="84"/>
    <cellStyle name="20% - Accent2 9" xfId="85"/>
    <cellStyle name="20% - Accent3 10" xfId="86"/>
    <cellStyle name="20% - Accent3 10 2" xfId="87"/>
    <cellStyle name="20% - Accent3 10 3" xfId="88"/>
    <cellStyle name="20% - Accent3 11" xfId="89"/>
    <cellStyle name="20% - Accent3 11 2" xfId="90"/>
    <cellStyle name="20% - Accent3 12" xfId="91"/>
    <cellStyle name="20% - Accent3 13" xfId="92"/>
    <cellStyle name="20% - Accent3 13 2" xfId="93"/>
    <cellStyle name="20% - Accent3 14" xfId="94"/>
    <cellStyle name="20% - Accent3 2" xfId="95"/>
    <cellStyle name="20% - Accent3 2 10" xfId="96"/>
    <cellStyle name="20% - Accent3 2 11" xfId="97"/>
    <cellStyle name="20% - Accent3 2 12" xfId="98"/>
    <cellStyle name="20% - Accent3 2 13" xfId="99"/>
    <cellStyle name="20% - Accent3 2 2" xfId="100"/>
    <cellStyle name="20% - Accent3 2 3" xfId="101"/>
    <cellStyle name="20% - Accent3 2 4" xfId="102"/>
    <cellStyle name="20% - Accent3 2 5" xfId="103"/>
    <cellStyle name="20% - Accent3 2 6" xfId="104"/>
    <cellStyle name="20% - Accent3 2 7" xfId="105"/>
    <cellStyle name="20% - Accent3 2 8" xfId="106"/>
    <cellStyle name="20% - Accent3 2 9" xfId="107"/>
    <cellStyle name="20% - Accent3 3" xfId="108"/>
    <cellStyle name="20% - Accent3 3 2" xfId="109"/>
    <cellStyle name="20% - Accent3 3 3" xfId="110"/>
    <cellStyle name="20% - Accent3 3 4" xfId="111"/>
    <cellStyle name="20% - Accent3 3 5" xfId="112"/>
    <cellStyle name="20% - Accent3 4" xfId="113"/>
    <cellStyle name="20% - Accent3 4 2" xfId="114"/>
    <cellStyle name="20% - Accent3 4 3" xfId="115"/>
    <cellStyle name="20% - Accent3 4 4" xfId="116"/>
    <cellStyle name="20% - Accent3 4 5" xfId="117"/>
    <cellStyle name="20% - Accent3 5" xfId="118"/>
    <cellStyle name="20% - Accent3 5 2" xfId="119"/>
    <cellStyle name="20% - Accent3 5 3" xfId="120"/>
    <cellStyle name="20% - Accent3 6" xfId="121"/>
    <cellStyle name="20% - Accent3 6 2" xfId="122"/>
    <cellStyle name="20% - Accent3 6 3" xfId="123"/>
    <cellStyle name="20% - Accent3 7" xfId="124"/>
    <cellStyle name="20% - Accent3 7 2" xfId="125"/>
    <cellStyle name="20% - Accent3 8" xfId="126"/>
    <cellStyle name="20% - Accent3 9" xfId="127"/>
    <cellStyle name="20% - Accent4 10" xfId="128"/>
    <cellStyle name="20% - Accent4 10 2" xfId="129"/>
    <cellStyle name="20% - Accent4 10 3" xfId="130"/>
    <cellStyle name="20% - Accent4 11" xfId="131"/>
    <cellStyle name="20% - Accent4 11 2" xfId="132"/>
    <cellStyle name="20% - Accent4 12" xfId="133"/>
    <cellStyle name="20% - Accent4 13" xfId="134"/>
    <cellStyle name="20% - Accent4 13 2" xfId="135"/>
    <cellStyle name="20% - Accent4 14" xfId="136"/>
    <cellStyle name="20% - Accent4 2" xfId="137"/>
    <cellStyle name="20% - Accent4 2 10" xfId="138"/>
    <cellStyle name="20% - Accent4 2 11" xfId="139"/>
    <cellStyle name="20% - Accent4 2 12" xfId="140"/>
    <cellStyle name="20% - Accent4 2 13" xfId="141"/>
    <cellStyle name="20% - Accent4 2 2" xfId="142"/>
    <cellStyle name="20% - Accent4 2 3" xfId="143"/>
    <cellStyle name="20% - Accent4 2 4" xfId="144"/>
    <cellStyle name="20% - Accent4 2 5" xfId="145"/>
    <cellStyle name="20% - Accent4 2 6" xfId="146"/>
    <cellStyle name="20% - Accent4 2 7" xfId="147"/>
    <cellStyle name="20% - Accent4 2 8" xfId="148"/>
    <cellStyle name="20% - Accent4 2 9" xfId="149"/>
    <cellStyle name="20% - Accent4 3" xfId="150"/>
    <cellStyle name="20% - Accent4 3 2" xfId="151"/>
    <cellStyle name="20% - Accent4 3 3" xfId="152"/>
    <cellStyle name="20% - Accent4 3 4" xfId="153"/>
    <cellStyle name="20% - Accent4 3 5" xfId="154"/>
    <cellStyle name="20% - Accent4 4" xfId="155"/>
    <cellStyle name="20% - Accent4 4 2" xfId="156"/>
    <cellStyle name="20% - Accent4 4 3" xfId="157"/>
    <cellStyle name="20% - Accent4 4 4" xfId="158"/>
    <cellStyle name="20% - Accent4 4 5" xfId="159"/>
    <cellStyle name="20% - Accent4 5" xfId="160"/>
    <cellStyle name="20% - Accent4 5 2" xfId="161"/>
    <cellStyle name="20% - Accent4 5 3" xfId="162"/>
    <cellStyle name="20% - Accent4 6" xfId="163"/>
    <cellStyle name="20% - Accent4 6 2" xfId="164"/>
    <cellStyle name="20% - Accent4 6 3" xfId="165"/>
    <cellStyle name="20% - Accent4 7" xfId="166"/>
    <cellStyle name="20% - Accent4 7 2" xfId="167"/>
    <cellStyle name="20% - Accent4 8" xfId="168"/>
    <cellStyle name="20% - Accent4 9" xfId="169"/>
    <cellStyle name="20% - Accent5 10" xfId="170"/>
    <cellStyle name="20% - Accent5 10 2" xfId="171"/>
    <cellStyle name="20% - Accent5 10 3" xfId="172"/>
    <cellStyle name="20% - Accent5 11" xfId="173"/>
    <cellStyle name="20% - Accent5 11 2" xfId="174"/>
    <cellStyle name="20% - Accent5 12" xfId="175"/>
    <cellStyle name="20% - Accent5 13" xfId="176"/>
    <cellStyle name="20% - Accent5 13 2" xfId="177"/>
    <cellStyle name="20% - Accent5 14" xfId="178"/>
    <cellStyle name="20% - Accent5 2" xfId="179"/>
    <cellStyle name="20% - Accent5 2 10" xfId="180"/>
    <cellStyle name="20% - Accent5 2 11" xfId="181"/>
    <cellStyle name="20% - Accent5 2 12" xfId="182"/>
    <cellStyle name="20% - Accent5 2 13" xfId="183"/>
    <cellStyle name="20% - Accent5 2 2" xfId="184"/>
    <cellStyle name="20% - Accent5 2 3" xfId="185"/>
    <cellStyle name="20% - Accent5 2 4" xfId="186"/>
    <cellStyle name="20% - Accent5 2 5" xfId="187"/>
    <cellStyle name="20% - Accent5 2 6" xfId="188"/>
    <cellStyle name="20% - Accent5 2 7" xfId="189"/>
    <cellStyle name="20% - Accent5 2 8" xfId="190"/>
    <cellStyle name="20% - Accent5 2 9" xfId="191"/>
    <cellStyle name="20% - Accent5 3" xfId="192"/>
    <cellStyle name="20% - Accent5 3 2" xfId="193"/>
    <cellStyle name="20% - Accent5 3 3" xfId="194"/>
    <cellStyle name="20% - Accent5 3 4" xfId="195"/>
    <cellStyle name="20% - Accent5 3 5" xfId="196"/>
    <cellStyle name="20% - Accent5 4" xfId="197"/>
    <cellStyle name="20% - Accent5 4 2" xfId="198"/>
    <cellStyle name="20% - Accent5 4 3" xfId="199"/>
    <cellStyle name="20% - Accent5 4 4" xfId="200"/>
    <cellStyle name="20% - Accent5 4 5" xfId="201"/>
    <cellStyle name="20% - Accent5 5" xfId="202"/>
    <cellStyle name="20% - Accent5 5 2" xfId="203"/>
    <cellStyle name="20% - Accent5 5 3" xfId="204"/>
    <cellStyle name="20% - Accent5 6" xfId="205"/>
    <cellStyle name="20% - Accent5 6 2" xfId="206"/>
    <cellStyle name="20% - Accent5 6 3" xfId="207"/>
    <cellStyle name="20% - Accent5 7" xfId="208"/>
    <cellStyle name="20% - Accent5 7 2" xfId="209"/>
    <cellStyle name="20% - Accent5 8" xfId="210"/>
    <cellStyle name="20% - Accent5 9" xfId="211"/>
    <cellStyle name="20% - Accent6 10" xfId="212"/>
    <cellStyle name="20% - Accent6 10 2" xfId="213"/>
    <cellStyle name="20% - Accent6 10 3" xfId="214"/>
    <cellStyle name="20% - Accent6 11" xfId="215"/>
    <cellStyle name="20% - Accent6 11 2" xfId="216"/>
    <cellStyle name="20% - Accent6 12" xfId="217"/>
    <cellStyle name="20% - Accent6 13" xfId="218"/>
    <cellStyle name="20% - Accent6 13 2" xfId="219"/>
    <cellStyle name="20% - Accent6 14" xfId="220"/>
    <cellStyle name="20% - Accent6 2" xfId="221"/>
    <cellStyle name="20% - Accent6 2 10" xfId="222"/>
    <cellStyle name="20% - Accent6 2 11" xfId="223"/>
    <cellStyle name="20% - Accent6 2 12" xfId="224"/>
    <cellStyle name="20% - Accent6 2 13" xfId="225"/>
    <cellStyle name="20% - Accent6 2 2" xfId="226"/>
    <cellStyle name="20% - Accent6 2 3" xfId="227"/>
    <cellStyle name="20% - Accent6 2 4" xfId="228"/>
    <cellStyle name="20% - Accent6 2 5" xfId="229"/>
    <cellStyle name="20% - Accent6 2 6" xfId="230"/>
    <cellStyle name="20% - Accent6 2 7" xfId="231"/>
    <cellStyle name="20% - Accent6 2 8" xfId="232"/>
    <cellStyle name="20% - Accent6 2 9" xfId="233"/>
    <cellStyle name="20% - Accent6 3" xfId="234"/>
    <cellStyle name="20% - Accent6 3 2" xfId="235"/>
    <cellStyle name="20% - Accent6 3 3" xfId="236"/>
    <cellStyle name="20% - Accent6 3 4" xfId="237"/>
    <cellStyle name="20% - Accent6 3 5" xfId="238"/>
    <cellStyle name="20% - Accent6 4" xfId="239"/>
    <cellStyle name="20% - Accent6 4 2" xfId="240"/>
    <cellStyle name="20% - Accent6 4 3" xfId="241"/>
    <cellStyle name="20% - Accent6 4 4" xfId="242"/>
    <cellStyle name="20% - Accent6 4 5" xfId="243"/>
    <cellStyle name="20% - Accent6 5" xfId="244"/>
    <cellStyle name="20% - Accent6 5 2" xfId="245"/>
    <cellStyle name="20% - Accent6 5 3" xfId="246"/>
    <cellStyle name="20% - Accent6 6" xfId="247"/>
    <cellStyle name="20% - Accent6 6 2" xfId="248"/>
    <cellStyle name="20% - Accent6 6 3" xfId="249"/>
    <cellStyle name="20% - Accent6 7" xfId="250"/>
    <cellStyle name="20% - Accent6 7 2" xfId="251"/>
    <cellStyle name="20% - Accent6 8" xfId="252"/>
    <cellStyle name="20% - Accent6 9" xfId="253"/>
    <cellStyle name="40% - Accent1 10" xfId="254"/>
    <cellStyle name="40% - Accent1 10 2" xfId="255"/>
    <cellStyle name="40% - Accent1 10 3" xfId="256"/>
    <cellStyle name="40% - Accent1 11" xfId="257"/>
    <cellStyle name="40% - Accent1 11 2" xfId="258"/>
    <cellStyle name="40% - Accent1 12" xfId="259"/>
    <cellStyle name="40% - Accent1 13" xfId="260"/>
    <cellStyle name="40% - Accent1 13 2" xfId="261"/>
    <cellStyle name="40% - Accent1 14" xfId="262"/>
    <cellStyle name="40% - Accent1 2" xfId="263"/>
    <cellStyle name="40% - Accent1 2 10" xfId="264"/>
    <cellStyle name="40% - Accent1 2 11" xfId="265"/>
    <cellStyle name="40% - Accent1 2 12" xfId="266"/>
    <cellStyle name="40% - Accent1 2 13" xfId="267"/>
    <cellStyle name="40% - Accent1 2 2" xfId="268"/>
    <cellStyle name="40% - Accent1 2 3" xfId="269"/>
    <cellStyle name="40% - Accent1 2 4" xfId="270"/>
    <cellStyle name="40% - Accent1 2 5" xfId="271"/>
    <cellStyle name="40% - Accent1 2 6" xfId="272"/>
    <cellStyle name="40% - Accent1 2 7" xfId="273"/>
    <cellStyle name="40% - Accent1 2 8" xfId="274"/>
    <cellStyle name="40% - Accent1 2 9" xfId="275"/>
    <cellStyle name="40% - Accent1 3" xfId="276"/>
    <cellStyle name="40% - Accent1 3 2" xfId="277"/>
    <cellStyle name="40% - Accent1 3 3" xfId="278"/>
    <cellStyle name="40% - Accent1 3 4" xfId="279"/>
    <cellStyle name="40% - Accent1 3 5" xfId="280"/>
    <cellStyle name="40% - Accent1 4" xfId="281"/>
    <cellStyle name="40% - Accent1 4 2" xfId="282"/>
    <cellStyle name="40% - Accent1 4 3" xfId="283"/>
    <cellStyle name="40% - Accent1 4 4" xfId="284"/>
    <cellStyle name="40% - Accent1 4 5" xfId="285"/>
    <cellStyle name="40% - Accent1 5" xfId="286"/>
    <cellStyle name="40% - Accent1 5 2" xfId="287"/>
    <cellStyle name="40% - Accent1 5 3" xfId="288"/>
    <cellStyle name="40% - Accent1 6" xfId="289"/>
    <cellStyle name="40% - Accent1 6 2" xfId="290"/>
    <cellStyle name="40% - Accent1 6 3" xfId="291"/>
    <cellStyle name="40% - Accent1 7" xfId="292"/>
    <cellStyle name="40% - Accent1 7 2" xfId="293"/>
    <cellStyle name="40% - Accent1 8" xfId="294"/>
    <cellStyle name="40% - Accent1 9" xfId="295"/>
    <cellStyle name="40% - Accent2 10" xfId="296"/>
    <cellStyle name="40% - Accent2 10 2" xfId="297"/>
    <cellStyle name="40% - Accent2 10 3" xfId="298"/>
    <cellStyle name="40% - Accent2 11" xfId="299"/>
    <cellStyle name="40% - Accent2 11 2" xfId="300"/>
    <cellStyle name="40% - Accent2 12" xfId="301"/>
    <cellStyle name="40% - Accent2 13" xfId="302"/>
    <cellStyle name="40% - Accent2 13 2" xfId="303"/>
    <cellStyle name="40% - Accent2 14" xfId="304"/>
    <cellStyle name="40% - Accent2 2" xfId="305"/>
    <cellStyle name="40% - Accent2 2 10" xfId="306"/>
    <cellStyle name="40% - Accent2 2 11" xfId="307"/>
    <cellStyle name="40% - Accent2 2 12" xfId="308"/>
    <cellStyle name="40% - Accent2 2 13" xfId="309"/>
    <cellStyle name="40% - Accent2 2 2" xfId="310"/>
    <cellStyle name="40% - Accent2 2 3" xfId="311"/>
    <cellStyle name="40% - Accent2 2 4" xfId="312"/>
    <cellStyle name="40% - Accent2 2 5" xfId="313"/>
    <cellStyle name="40% - Accent2 2 6" xfId="314"/>
    <cellStyle name="40% - Accent2 2 7" xfId="315"/>
    <cellStyle name="40% - Accent2 2 8" xfId="316"/>
    <cellStyle name="40% - Accent2 2 9" xfId="317"/>
    <cellStyle name="40% - Accent2 3" xfId="318"/>
    <cellStyle name="40% - Accent2 3 2" xfId="319"/>
    <cellStyle name="40% - Accent2 3 3" xfId="320"/>
    <cellStyle name="40% - Accent2 3 4" xfId="321"/>
    <cellStyle name="40% - Accent2 3 5" xfId="322"/>
    <cellStyle name="40% - Accent2 4" xfId="323"/>
    <cellStyle name="40% - Accent2 4 2" xfId="324"/>
    <cellStyle name="40% - Accent2 4 3" xfId="325"/>
    <cellStyle name="40% - Accent2 4 4" xfId="326"/>
    <cellStyle name="40% - Accent2 4 5" xfId="327"/>
    <cellStyle name="40% - Accent2 5" xfId="328"/>
    <cellStyle name="40% - Accent2 5 2" xfId="329"/>
    <cellStyle name="40% - Accent2 5 3" xfId="330"/>
    <cellStyle name="40% - Accent2 6" xfId="331"/>
    <cellStyle name="40% - Accent2 6 2" xfId="332"/>
    <cellStyle name="40% - Accent2 6 3" xfId="333"/>
    <cellStyle name="40% - Accent2 7" xfId="334"/>
    <cellStyle name="40% - Accent2 7 2" xfId="335"/>
    <cellStyle name="40% - Accent2 8" xfId="336"/>
    <cellStyle name="40% - Accent2 9" xfId="337"/>
    <cellStyle name="40% - Accent3 10" xfId="338"/>
    <cellStyle name="40% - Accent3 10 2" xfId="339"/>
    <cellStyle name="40% - Accent3 10 3" xfId="340"/>
    <cellStyle name="40% - Accent3 11" xfId="341"/>
    <cellStyle name="40% - Accent3 11 2" xfId="342"/>
    <cellStyle name="40% - Accent3 12" xfId="343"/>
    <cellStyle name="40% - Accent3 13" xfId="344"/>
    <cellStyle name="40% - Accent3 13 2" xfId="345"/>
    <cellStyle name="40% - Accent3 14" xfId="346"/>
    <cellStyle name="40% - Accent3 2" xfId="347"/>
    <cellStyle name="40% - Accent3 2 10" xfId="348"/>
    <cellStyle name="40% - Accent3 2 11" xfId="349"/>
    <cellStyle name="40% - Accent3 2 12" xfId="350"/>
    <cellStyle name="40% - Accent3 2 13" xfId="351"/>
    <cellStyle name="40% - Accent3 2 2" xfId="352"/>
    <cellStyle name="40% - Accent3 2 3" xfId="353"/>
    <cellStyle name="40% - Accent3 2 4" xfId="354"/>
    <cellStyle name="40% - Accent3 2 5" xfId="355"/>
    <cellStyle name="40% - Accent3 2 6" xfId="356"/>
    <cellStyle name="40% - Accent3 2 7" xfId="357"/>
    <cellStyle name="40% - Accent3 2 8" xfId="358"/>
    <cellStyle name="40% - Accent3 2 9" xfId="359"/>
    <cellStyle name="40% - Accent3 3" xfId="360"/>
    <cellStyle name="40% - Accent3 3 2" xfId="361"/>
    <cellStyle name="40% - Accent3 3 3" xfId="362"/>
    <cellStyle name="40% - Accent3 3 4" xfId="363"/>
    <cellStyle name="40% - Accent3 3 5" xfId="364"/>
    <cellStyle name="40% - Accent3 4" xfId="365"/>
    <cellStyle name="40% - Accent3 4 2" xfId="366"/>
    <cellStyle name="40% - Accent3 4 3" xfId="367"/>
    <cellStyle name="40% - Accent3 4 4" xfId="368"/>
    <cellStyle name="40% - Accent3 4 5" xfId="369"/>
    <cellStyle name="40% - Accent3 5" xfId="370"/>
    <cellStyle name="40% - Accent3 5 2" xfId="371"/>
    <cellStyle name="40% - Accent3 5 3" xfId="372"/>
    <cellStyle name="40% - Accent3 6" xfId="373"/>
    <cellStyle name="40% - Accent3 6 2" xfId="374"/>
    <cellStyle name="40% - Accent3 6 3" xfId="375"/>
    <cellStyle name="40% - Accent3 7" xfId="376"/>
    <cellStyle name="40% - Accent3 7 2" xfId="377"/>
    <cellStyle name="40% - Accent3 8" xfId="378"/>
    <cellStyle name="40% - Accent3 9" xfId="379"/>
    <cellStyle name="40% - Accent4 10" xfId="380"/>
    <cellStyle name="40% - Accent4 10 2" xfId="381"/>
    <cellStyle name="40% - Accent4 10 3" xfId="382"/>
    <cellStyle name="40% - Accent4 11" xfId="383"/>
    <cellStyle name="40% - Accent4 11 2" xfId="384"/>
    <cellStyle name="40% - Accent4 12" xfId="385"/>
    <cellStyle name="40% - Accent4 13" xfId="386"/>
    <cellStyle name="40% - Accent4 13 2" xfId="387"/>
    <cellStyle name="40% - Accent4 14" xfId="388"/>
    <cellStyle name="40% - Accent4 2" xfId="389"/>
    <cellStyle name="40% - Accent4 2 10" xfId="390"/>
    <cellStyle name="40% - Accent4 2 11" xfId="391"/>
    <cellStyle name="40% - Accent4 2 12" xfId="392"/>
    <cellStyle name="40% - Accent4 2 13" xfId="393"/>
    <cellStyle name="40% - Accent4 2 2" xfId="394"/>
    <cellStyle name="40% - Accent4 2 3" xfId="395"/>
    <cellStyle name="40% - Accent4 2 4" xfId="396"/>
    <cellStyle name="40% - Accent4 2 5" xfId="397"/>
    <cellStyle name="40% - Accent4 2 6" xfId="398"/>
    <cellStyle name="40% - Accent4 2 7" xfId="399"/>
    <cellStyle name="40% - Accent4 2 8" xfId="400"/>
    <cellStyle name="40% - Accent4 2 9" xfId="401"/>
    <cellStyle name="40% - Accent4 3" xfId="402"/>
    <cellStyle name="40% - Accent4 3 2" xfId="403"/>
    <cellStyle name="40% - Accent4 3 3" xfId="404"/>
    <cellStyle name="40% - Accent4 3 4" xfId="405"/>
    <cellStyle name="40% - Accent4 3 5" xfId="406"/>
    <cellStyle name="40% - Accent4 4" xfId="407"/>
    <cellStyle name="40% - Accent4 4 2" xfId="408"/>
    <cellStyle name="40% - Accent4 4 3" xfId="409"/>
    <cellStyle name="40% - Accent4 4 4" xfId="410"/>
    <cellStyle name="40% - Accent4 4 5" xfId="411"/>
    <cellStyle name="40% - Accent4 5" xfId="412"/>
    <cellStyle name="40% - Accent4 5 2" xfId="413"/>
    <cellStyle name="40% - Accent4 5 3" xfId="414"/>
    <cellStyle name="40% - Accent4 6" xfId="415"/>
    <cellStyle name="40% - Accent4 6 2" xfId="416"/>
    <cellStyle name="40% - Accent4 6 3" xfId="417"/>
    <cellStyle name="40% - Accent4 7" xfId="418"/>
    <cellStyle name="40% - Accent4 7 2" xfId="419"/>
    <cellStyle name="40% - Accent4 8" xfId="420"/>
    <cellStyle name="40% - Accent4 9" xfId="421"/>
    <cellStyle name="40% - Accent5 10" xfId="422"/>
    <cellStyle name="40% - Accent5 10 2" xfId="423"/>
    <cellStyle name="40% - Accent5 10 3" xfId="424"/>
    <cellStyle name="40% - Accent5 11" xfId="425"/>
    <cellStyle name="40% - Accent5 11 2" xfId="426"/>
    <cellStyle name="40% - Accent5 12" xfId="427"/>
    <cellStyle name="40% - Accent5 13" xfId="428"/>
    <cellStyle name="40% - Accent5 13 2" xfId="429"/>
    <cellStyle name="40% - Accent5 14" xfId="430"/>
    <cellStyle name="40% - Accent5 2" xfId="431"/>
    <cellStyle name="40% - Accent5 2 10" xfId="432"/>
    <cellStyle name="40% - Accent5 2 11" xfId="433"/>
    <cellStyle name="40% - Accent5 2 12" xfId="434"/>
    <cellStyle name="40% - Accent5 2 13" xfId="435"/>
    <cellStyle name="40% - Accent5 2 2" xfId="436"/>
    <cellStyle name="40% - Accent5 2 3" xfId="437"/>
    <cellStyle name="40% - Accent5 2 4" xfId="438"/>
    <cellStyle name="40% - Accent5 2 5" xfId="439"/>
    <cellStyle name="40% - Accent5 2 6" xfId="440"/>
    <cellStyle name="40% - Accent5 2 7" xfId="441"/>
    <cellStyle name="40% - Accent5 2 8" xfId="442"/>
    <cellStyle name="40% - Accent5 2 9" xfId="443"/>
    <cellStyle name="40% - Accent5 3" xfId="444"/>
    <cellStyle name="40% - Accent5 3 2" xfId="445"/>
    <cellStyle name="40% - Accent5 3 3" xfId="446"/>
    <cellStyle name="40% - Accent5 3 4" xfId="447"/>
    <cellStyle name="40% - Accent5 3 5" xfId="448"/>
    <cellStyle name="40% - Accent5 4" xfId="449"/>
    <cellStyle name="40% - Accent5 4 2" xfId="450"/>
    <cellStyle name="40% - Accent5 4 3" xfId="451"/>
    <cellStyle name="40% - Accent5 4 4" xfId="452"/>
    <cellStyle name="40% - Accent5 4 5" xfId="453"/>
    <cellStyle name="40% - Accent5 5" xfId="454"/>
    <cellStyle name="40% - Accent5 5 2" xfId="455"/>
    <cellStyle name="40% - Accent5 5 3" xfId="456"/>
    <cellStyle name="40% - Accent5 6" xfId="457"/>
    <cellStyle name="40% - Accent5 6 2" xfId="458"/>
    <cellStyle name="40% - Accent5 6 3" xfId="459"/>
    <cellStyle name="40% - Accent5 7" xfId="460"/>
    <cellStyle name="40% - Accent5 7 2" xfId="461"/>
    <cellStyle name="40% - Accent5 8" xfId="462"/>
    <cellStyle name="40% - Accent5 9" xfId="463"/>
    <cellStyle name="40% - Accent6 10" xfId="464"/>
    <cellStyle name="40% - Accent6 10 2" xfId="465"/>
    <cellStyle name="40% - Accent6 10 3" xfId="466"/>
    <cellStyle name="40% - Accent6 11" xfId="467"/>
    <cellStyle name="40% - Accent6 11 2" xfId="468"/>
    <cellStyle name="40% - Accent6 12" xfId="469"/>
    <cellStyle name="40% - Accent6 13" xfId="470"/>
    <cellStyle name="40% - Accent6 13 2" xfId="471"/>
    <cellStyle name="40% - Accent6 14" xfId="472"/>
    <cellStyle name="40% - Accent6 2" xfId="473"/>
    <cellStyle name="40% - Accent6 2 10" xfId="474"/>
    <cellStyle name="40% - Accent6 2 11" xfId="475"/>
    <cellStyle name="40% - Accent6 2 12" xfId="476"/>
    <cellStyle name="40% - Accent6 2 13" xfId="477"/>
    <cellStyle name="40% - Accent6 2 2" xfId="478"/>
    <cellStyle name="40% - Accent6 2 3" xfId="479"/>
    <cellStyle name="40% - Accent6 2 4" xfId="480"/>
    <cellStyle name="40% - Accent6 2 5" xfId="481"/>
    <cellStyle name="40% - Accent6 2 6" xfId="482"/>
    <cellStyle name="40% - Accent6 2 7" xfId="483"/>
    <cellStyle name="40% - Accent6 2 8" xfId="484"/>
    <cellStyle name="40% - Accent6 2 9" xfId="485"/>
    <cellStyle name="40% - Accent6 3" xfId="486"/>
    <cellStyle name="40% - Accent6 3 2" xfId="487"/>
    <cellStyle name="40% - Accent6 3 3" xfId="488"/>
    <cellStyle name="40% - Accent6 3 4" xfId="489"/>
    <cellStyle name="40% - Accent6 3 5" xfId="490"/>
    <cellStyle name="40% - Accent6 4" xfId="491"/>
    <cellStyle name="40% - Accent6 4 2" xfId="492"/>
    <cellStyle name="40% - Accent6 4 3" xfId="493"/>
    <cellStyle name="40% - Accent6 4 4" xfId="494"/>
    <cellStyle name="40% - Accent6 4 5" xfId="495"/>
    <cellStyle name="40% - Accent6 5" xfId="496"/>
    <cellStyle name="40% - Accent6 5 2" xfId="497"/>
    <cellStyle name="40% - Accent6 5 3" xfId="498"/>
    <cellStyle name="40% - Accent6 6" xfId="499"/>
    <cellStyle name="40% - Accent6 6 2" xfId="500"/>
    <cellStyle name="40% - Accent6 6 3" xfId="501"/>
    <cellStyle name="40% - Accent6 7" xfId="502"/>
    <cellStyle name="40% - Accent6 7 2" xfId="503"/>
    <cellStyle name="40% - Accent6 8" xfId="504"/>
    <cellStyle name="40% - Accent6 9" xfId="505"/>
    <cellStyle name="60% - Accent1 10" xfId="506"/>
    <cellStyle name="60% - Accent1 10 2" xfId="507"/>
    <cellStyle name="60% - Accent1 10 3" xfId="508"/>
    <cellStyle name="60% - Accent1 11" xfId="509"/>
    <cellStyle name="60% - Accent1 11 2" xfId="510"/>
    <cellStyle name="60% - Accent1 12" xfId="511"/>
    <cellStyle name="60% - Accent1 13" xfId="512"/>
    <cellStyle name="60% - Accent1 13 2" xfId="513"/>
    <cellStyle name="60% - Accent1 14" xfId="514"/>
    <cellStyle name="60% - Accent1 2" xfId="515"/>
    <cellStyle name="60% - Accent1 2 10" xfId="516"/>
    <cellStyle name="60% - Accent1 2 11" xfId="517"/>
    <cellStyle name="60% - Accent1 2 12" xfId="518"/>
    <cellStyle name="60% - Accent1 2 13" xfId="519"/>
    <cellStyle name="60% - Accent1 2 2" xfId="520"/>
    <cellStyle name="60% - Accent1 2 3" xfId="521"/>
    <cellStyle name="60% - Accent1 2 4" xfId="522"/>
    <cellStyle name="60% - Accent1 2 5" xfId="523"/>
    <cellStyle name="60% - Accent1 2 6" xfId="524"/>
    <cellStyle name="60% - Accent1 2 7" xfId="525"/>
    <cellStyle name="60% - Accent1 2 8" xfId="526"/>
    <cellStyle name="60% - Accent1 2 9" xfId="527"/>
    <cellStyle name="60% - Accent1 3" xfId="528"/>
    <cellStyle name="60% - Accent1 3 2" xfId="529"/>
    <cellStyle name="60% - Accent1 3 3" xfId="530"/>
    <cellStyle name="60% - Accent1 3 4" xfId="531"/>
    <cellStyle name="60% - Accent1 3 5" xfId="532"/>
    <cellStyle name="60% - Accent1 4" xfId="533"/>
    <cellStyle name="60% - Accent1 4 2" xfId="534"/>
    <cellStyle name="60% - Accent1 4 3" xfId="535"/>
    <cellStyle name="60% - Accent1 4 4" xfId="536"/>
    <cellStyle name="60% - Accent1 4 5" xfId="537"/>
    <cellStyle name="60% - Accent1 5" xfId="538"/>
    <cellStyle name="60% - Accent1 5 2" xfId="539"/>
    <cellStyle name="60% - Accent1 5 3" xfId="540"/>
    <cellStyle name="60% - Accent1 6" xfId="541"/>
    <cellStyle name="60% - Accent1 6 2" xfId="542"/>
    <cellStyle name="60% - Accent1 6 3" xfId="543"/>
    <cellStyle name="60% - Accent1 7" xfId="544"/>
    <cellStyle name="60% - Accent1 7 2" xfId="545"/>
    <cellStyle name="60% - Accent1 8" xfId="546"/>
    <cellStyle name="60% - Accent1 9" xfId="547"/>
    <cellStyle name="60% - Accent2 10" xfId="548"/>
    <cellStyle name="60% - Accent2 10 2" xfId="549"/>
    <cellStyle name="60% - Accent2 10 3" xfId="550"/>
    <cellStyle name="60% - Accent2 11" xfId="551"/>
    <cellStyle name="60% - Accent2 11 2" xfId="552"/>
    <cellStyle name="60% - Accent2 12" xfId="553"/>
    <cellStyle name="60% - Accent2 13" xfId="554"/>
    <cellStyle name="60% - Accent2 13 2" xfId="555"/>
    <cellStyle name="60% - Accent2 14" xfId="556"/>
    <cellStyle name="60% - Accent2 2" xfId="557"/>
    <cellStyle name="60% - Accent2 2 10" xfId="558"/>
    <cellStyle name="60% - Accent2 2 11" xfId="559"/>
    <cellStyle name="60% - Accent2 2 12" xfId="560"/>
    <cellStyle name="60% - Accent2 2 13" xfId="561"/>
    <cellStyle name="60% - Accent2 2 2" xfId="562"/>
    <cellStyle name="60% - Accent2 2 3" xfId="563"/>
    <cellStyle name="60% - Accent2 2 4" xfId="564"/>
    <cellStyle name="60% - Accent2 2 5" xfId="565"/>
    <cellStyle name="60% - Accent2 2 6" xfId="566"/>
    <cellStyle name="60% - Accent2 2 7" xfId="567"/>
    <cellStyle name="60% - Accent2 2 8" xfId="568"/>
    <cellStyle name="60% - Accent2 2 9" xfId="569"/>
    <cellStyle name="60% - Accent2 3" xfId="570"/>
    <cellStyle name="60% - Accent2 3 2" xfId="571"/>
    <cellStyle name="60% - Accent2 3 3" xfId="572"/>
    <cellStyle name="60% - Accent2 3 4" xfId="573"/>
    <cellStyle name="60% - Accent2 3 5" xfId="574"/>
    <cellStyle name="60% - Accent2 4" xfId="575"/>
    <cellStyle name="60% - Accent2 4 2" xfId="576"/>
    <cellStyle name="60% - Accent2 4 3" xfId="577"/>
    <cellStyle name="60% - Accent2 4 4" xfId="578"/>
    <cellStyle name="60% - Accent2 4 5" xfId="579"/>
    <cellStyle name="60% - Accent2 5" xfId="580"/>
    <cellStyle name="60% - Accent2 5 2" xfId="581"/>
    <cellStyle name="60% - Accent2 5 3" xfId="582"/>
    <cellStyle name="60% - Accent2 6" xfId="583"/>
    <cellStyle name="60% - Accent2 6 2" xfId="584"/>
    <cellStyle name="60% - Accent2 6 3" xfId="585"/>
    <cellStyle name="60% - Accent2 7" xfId="586"/>
    <cellStyle name="60% - Accent2 7 2" xfId="587"/>
    <cellStyle name="60% - Accent2 8" xfId="588"/>
    <cellStyle name="60% - Accent2 9" xfId="589"/>
    <cellStyle name="60% - Accent3 10" xfId="590"/>
    <cellStyle name="60% - Accent3 10 2" xfId="591"/>
    <cellStyle name="60% - Accent3 10 3" xfId="592"/>
    <cellStyle name="60% - Accent3 11" xfId="593"/>
    <cellStyle name="60% - Accent3 11 2" xfId="594"/>
    <cellStyle name="60% - Accent3 12" xfId="595"/>
    <cellStyle name="60% - Accent3 13" xfId="596"/>
    <cellStyle name="60% - Accent3 13 2" xfId="597"/>
    <cellStyle name="60% - Accent3 14" xfId="598"/>
    <cellStyle name="60% - Accent3 2" xfId="599"/>
    <cellStyle name="60% - Accent3 2 10" xfId="600"/>
    <cellStyle name="60% - Accent3 2 11" xfId="601"/>
    <cellStyle name="60% - Accent3 2 12" xfId="602"/>
    <cellStyle name="60% - Accent3 2 13" xfId="603"/>
    <cellStyle name="60% - Accent3 2 2" xfId="604"/>
    <cellStyle name="60% - Accent3 2 3" xfId="605"/>
    <cellStyle name="60% - Accent3 2 4" xfId="606"/>
    <cellStyle name="60% - Accent3 2 5" xfId="607"/>
    <cellStyle name="60% - Accent3 2 6" xfId="608"/>
    <cellStyle name="60% - Accent3 2 7" xfId="609"/>
    <cellStyle name="60% - Accent3 2 8" xfId="610"/>
    <cellStyle name="60% - Accent3 2 9" xfId="611"/>
    <cellStyle name="60% - Accent3 3" xfId="612"/>
    <cellStyle name="60% - Accent3 3 2" xfId="613"/>
    <cellStyle name="60% - Accent3 3 3" xfId="614"/>
    <cellStyle name="60% - Accent3 3 4" xfId="615"/>
    <cellStyle name="60% - Accent3 3 5" xfId="616"/>
    <cellStyle name="60% - Accent3 4" xfId="617"/>
    <cellStyle name="60% - Accent3 4 2" xfId="618"/>
    <cellStyle name="60% - Accent3 4 3" xfId="619"/>
    <cellStyle name="60% - Accent3 4 4" xfId="620"/>
    <cellStyle name="60% - Accent3 4 5" xfId="621"/>
    <cellStyle name="60% - Accent3 5" xfId="622"/>
    <cellStyle name="60% - Accent3 5 2" xfId="623"/>
    <cellStyle name="60% - Accent3 5 3" xfId="624"/>
    <cellStyle name="60% - Accent3 6" xfId="625"/>
    <cellStyle name="60% - Accent3 6 2" xfId="626"/>
    <cellStyle name="60% - Accent3 6 3" xfId="627"/>
    <cellStyle name="60% - Accent3 7" xfId="628"/>
    <cellStyle name="60% - Accent3 7 2" xfId="629"/>
    <cellStyle name="60% - Accent3 8" xfId="630"/>
    <cellStyle name="60% - Accent3 9" xfId="631"/>
    <cellStyle name="60% - Accent4 10" xfId="632"/>
    <cellStyle name="60% - Accent4 10 2" xfId="633"/>
    <cellStyle name="60% - Accent4 10 3" xfId="634"/>
    <cellStyle name="60% - Accent4 11" xfId="635"/>
    <cellStyle name="60% - Accent4 11 2" xfId="636"/>
    <cellStyle name="60% - Accent4 12" xfId="637"/>
    <cellStyle name="60% - Accent4 13" xfId="638"/>
    <cellStyle name="60% - Accent4 13 2" xfId="639"/>
    <cellStyle name="60% - Accent4 14" xfId="640"/>
    <cellStyle name="60% - Accent4 2" xfId="641"/>
    <cellStyle name="60% - Accent4 2 10" xfId="642"/>
    <cellStyle name="60% - Accent4 2 11" xfId="643"/>
    <cellStyle name="60% - Accent4 2 12" xfId="644"/>
    <cellStyle name="60% - Accent4 2 13" xfId="645"/>
    <cellStyle name="60% - Accent4 2 2" xfId="646"/>
    <cellStyle name="60% - Accent4 2 3" xfId="647"/>
    <cellStyle name="60% - Accent4 2 4" xfId="648"/>
    <cellStyle name="60% - Accent4 2 5" xfId="649"/>
    <cellStyle name="60% - Accent4 2 6" xfId="650"/>
    <cellStyle name="60% - Accent4 2 7" xfId="651"/>
    <cellStyle name="60% - Accent4 2 8" xfId="652"/>
    <cellStyle name="60% - Accent4 2 9" xfId="653"/>
    <cellStyle name="60% - Accent4 3" xfId="654"/>
    <cellStyle name="60% - Accent4 3 2" xfId="655"/>
    <cellStyle name="60% - Accent4 3 3" xfId="656"/>
    <cellStyle name="60% - Accent4 3 4" xfId="657"/>
    <cellStyle name="60% - Accent4 3 5" xfId="658"/>
    <cellStyle name="60% - Accent4 4" xfId="659"/>
    <cellStyle name="60% - Accent4 4 2" xfId="660"/>
    <cellStyle name="60% - Accent4 4 3" xfId="661"/>
    <cellStyle name="60% - Accent4 4 4" xfId="662"/>
    <cellStyle name="60% - Accent4 4 5" xfId="663"/>
    <cellStyle name="60% - Accent4 5" xfId="664"/>
    <cellStyle name="60% - Accent4 5 2" xfId="665"/>
    <cellStyle name="60% - Accent4 5 3" xfId="666"/>
    <cellStyle name="60% - Accent4 6" xfId="667"/>
    <cellStyle name="60% - Accent4 6 2" xfId="668"/>
    <cellStyle name="60% - Accent4 6 3" xfId="669"/>
    <cellStyle name="60% - Accent4 7" xfId="670"/>
    <cellStyle name="60% - Accent4 7 2" xfId="671"/>
    <cellStyle name="60% - Accent4 8" xfId="672"/>
    <cellStyle name="60% - Accent4 9" xfId="673"/>
    <cellStyle name="60% - Accent5 10" xfId="674"/>
    <cellStyle name="60% - Accent5 10 2" xfId="675"/>
    <cellStyle name="60% - Accent5 10 3" xfId="676"/>
    <cellStyle name="60% - Accent5 11" xfId="677"/>
    <cellStyle name="60% - Accent5 11 2" xfId="678"/>
    <cellStyle name="60% - Accent5 12" xfId="679"/>
    <cellStyle name="60% - Accent5 13" xfId="680"/>
    <cellStyle name="60% - Accent5 13 2" xfId="681"/>
    <cellStyle name="60% - Accent5 14" xfId="682"/>
    <cellStyle name="60% - Accent5 2" xfId="683"/>
    <cellStyle name="60% - Accent5 2 10" xfId="684"/>
    <cellStyle name="60% - Accent5 2 11" xfId="685"/>
    <cellStyle name="60% - Accent5 2 12" xfId="686"/>
    <cellStyle name="60% - Accent5 2 13" xfId="687"/>
    <cellStyle name="60% - Accent5 2 2" xfId="688"/>
    <cellStyle name="60% - Accent5 2 3" xfId="689"/>
    <cellStyle name="60% - Accent5 2 4" xfId="690"/>
    <cellStyle name="60% - Accent5 2 5" xfId="691"/>
    <cellStyle name="60% - Accent5 2 6" xfId="692"/>
    <cellStyle name="60% - Accent5 2 7" xfId="693"/>
    <cellStyle name="60% - Accent5 2 8" xfId="694"/>
    <cellStyle name="60% - Accent5 2 9" xfId="695"/>
    <cellStyle name="60% - Accent5 3" xfId="696"/>
    <cellStyle name="60% - Accent5 3 2" xfId="697"/>
    <cellStyle name="60% - Accent5 3 3" xfId="698"/>
    <cellStyle name="60% - Accent5 3 4" xfId="699"/>
    <cellStyle name="60% - Accent5 3 5" xfId="700"/>
    <cellStyle name="60% - Accent5 4" xfId="701"/>
    <cellStyle name="60% - Accent5 4 2" xfId="702"/>
    <cellStyle name="60% - Accent5 4 3" xfId="703"/>
    <cellStyle name="60% - Accent5 4 4" xfId="704"/>
    <cellStyle name="60% - Accent5 4 5" xfId="705"/>
    <cellStyle name="60% - Accent5 5" xfId="706"/>
    <cellStyle name="60% - Accent5 5 2" xfId="707"/>
    <cellStyle name="60% - Accent5 5 3" xfId="708"/>
    <cellStyle name="60% - Accent5 6" xfId="709"/>
    <cellStyle name="60% - Accent5 6 2" xfId="710"/>
    <cellStyle name="60% - Accent5 6 3" xfId="711"/>
    <cellStyle name="60% - Accent5 7" xfId="712"/>
    <cellStyle name="60% - Accent5 7 2" xfId="713"/>
    <cellStyle name="60% - Accent5 8" xfId="714"/>
    <cellStyle name="60% - Accent5 9" xfId="715"/>
    <cellStyle name="60% - Accent6 10" xfId="716"/>
    <cellStyle name="60% - Accent6 10 2" xfId="717"/>
    <cellStyle name="60% - Accent6 10 3" xfId="718"/>
    <cellStyle name="60% - Accent6 11" xfId="719"/>
    <cellStyle name="60% - Accent6 11 2" xfId="720"/>
    <cellStyle name="60% - Accent6 12" xfId="721"/>
    <cellStyle name="60% - Accent6 13" xfId="722"/>
    <cellStyle name="60% - Accent6 13 2" xfId="723"/>
    <cellStyle name="60% - Accent6 14" xfId="724"/>
    <cellStyle name="60% - Accent6 2" xfId="725"/>
    <cellStyle name="60% - Accent6 2 10" xfId="726"/>
    <cellStyle name="60% - Accent6 2 11" xfId="727"/>
    <cellStyle name="60% - Accent6 2 12" xfId="728"/>
    <cellStyle name="60% - Accent6 2 13" xfId="729"/>
    <cellStyle name="60% - Accent6 2 2" xfId="730"/>
    <cellStyle name="60% - Accent6 2 3" xfId="731"/>
    <cellStyle name="60% - Accent6 2 4" xfId="732"/>
    <cellStyle name="60% - Accent6 2 5" xfId="733"/>
    <cellStyle name="60% - Accent6 2 6" xfId="734"/>
    <cellStyle name="60% - Accent6 2 7" xfId="735"/>
    <cellStyle name="60% - Accent6 2 8" xfId="736"/>
    <cellStyle name="60% - Accent6 2 9" xfId="737"/>
    <cellStyle name="60% - Accent6 3" xfId="738"/>
    <cellStyle name="60% - Accent6 3 2" xfId="739"/>
    <cellStyle name="60% - Accent6 3 3" xfId="740"/>
    <cellStyle name="60% - Accent6 3 4" xfId="741"/>
    <cellStyle name="60% - Accent6 3 5" xfId="742"/>
    <cellStyle name="60% - Accent6 4" xfId="743"/>
    <cellStyle name="60% - Accent6 4 2" xfId="744"/>
    <cellStyle name="60% - Accent6 4 3" xfId="745"/>
    <cellStyle name="60% - Accent6 4 4" xfId="746"/>
    <cellStyle name="60% - Accent6 4 5" xfId="747"/>
    <cellStyle name="60% - Accent6 5" xfId="748"/>
    <cellStyle name="60% - Accent6 5 2" xfId="749"/>
    <cellStyle name="60% - Accent6 5 3" xfId="750"/>
    <cellStyle name="60% - Accent6 6" xfId="751"/>
    <cellStyle name="60% - Accent6 6 2" xfId="752"/>
    <cellStyle name="60% - Accent6 6 3" xfId="753"/>
    <cellStyle name="60% - Accent6 7" xfId="754"/>
    <cellStyle name="60% - Accent6 7 2" xfId="755"/>
    <cellStyle name="60% - Accent6 8" xfId="756"/>
    <cellStyle name="60% - Accent6 9" xfId="757"/>
    <cellStyle name="Accent1 10" xfId="758"/>
    <cellStyle name="Accent1 10 2" xfId="759"/>
    <cellStyle name="Accent1 10 3" xfId="760"/>
    <cellStyle name="Accent1 11" xfId="761"/>
    <cellStyle name="Accent1 11 2" xfId="762"/>
    <cellStyle name="Accent1 12" xfId="763"/>
    <cellStyle name="Accent1 13" xfId="764"/>
    <cellStyle name="Accent1 13 2" xfId="765"/>
    <cellStyle name="Accent1 14" xfId="766"/>
    <cellStyle name="Accent1 2" xfId="767"/>
    <cellStyle name="Accent1 2 10" xfId="768"/>
    <cellStyle name="Accent1 2 11" xfId="769"/>
    <cellStyle name="Accent1 2 12" xfId="770"/>
    <cellStyle name="Accent1 2 13" xfId="771"/>
    <cellStyle name="Accent1 2 2" xfId="772"/>
    <cellStyle name="Accent1 2 3" xfId="773"/>
    <cellStyle name="Accent1 2 4" xfId="774"/>
    <cellStyle name="Accent1 2 5" xfId="775"/>
    <cellStyle name="Accent1 2 6" xfId="776"/>
    <cellStyle name="Accent1 2 7" xfId="777"/>
    <cellStyle name="Accent1 2 8" xfId="778"/>
    <cellStyle name="Accent1 2 9" xfId="779"/>
    <cellStyle name="Accent1 3" xfId="780"/>
    <cellStyle name="Accent1 3 2" xfId="781"/>
    <cellStyle name="Accent1 3 3" xfId="782"/>
    <cellStyle name="Accent1 3 4" xfId="783"/>
    <cellStyle name="Accent1 3 5" xfId="784"/>
    <cellStyle name="Accent1 4" xfId="785"/>
    <cellStyle name="Accent1 4 2" xfId="786"/>
    <cellStyle name="Accent1 4 3" xfId="787"/>
    <cellStyle name="Accent1 4 4" xfId="788"/>
    <cellStyle name="Accent1 4 5" xfId="789"/>
    <cellStyle name="Accent1 5" xfId="790"/>
    <cellStyle name="Accent1 5 2" xfId="791"/>
    <cellStyle name="Accent1 5 3" xfId="792"/>
    <cellStyle name="Accent1 6" xfId="793"/>
    <cellStyle name="Accent1 6 2" xfId="794"/>
    <cellStyle name="Accent1 6 3" xfId="795"/>
    <cellStyle name="Accent1 7" xfId="796"/>
    <cellStyle name="Accent1 7 2" xfId="797"/>
    <cellStyle name="Accent1 8" xfId="798"/>
    <cellStyle name="Accent1 9" xfId="799"/>
    <cellStyle name="Accent2 10" xfId="800"/>
    <cellStyle name="Accent2 10 2" xfId="801"/>
    <cellStyle name="Accent2 10 3" xfId="802"/>
    <cellStyle name="Accent2 11" xfId="803"/>
    <cellStyle name="Accent2 11 2" xfId="804"/>
    <cellStyle name="Accent2 12" xfId="805"/>
    <cellStyle name="Accent2 13" xfId="806"/>
    <cellStyle name="Accent2 13 2" xfId="807"/>
    <cellStyle name="Accent2 14" xfId="808"/>
    <cellStyle name="Accent2 2" xfId="809"/>
    <cellStyle name="Accent2 2 10" xfId="810"/>
    <cellStyle name="Accent2 2 11" xfId="811"/>
    <cellStyle name="Accent2 2 12" xfId="812"/>
    <cellStyle name="Accent2 2 13" xfId="813"/>
    <cellStyle name="Accent2 2 2" xfId="814"/>
    <cellStyle name="Accent2 2 3" xfId="815"/>
    <cellStyle name="Accent2 2 4" xfId="816"/>
    <cellStyle name="Accent2 2 5" xfId="817"/>
    <cellStyle name="Accent2 2 6" xfId="818"/>
    <cellStyle name="Accent2 2 7" xfId="819"/>
    <cellStyle name="Accent2 2 8" xfId="820"/>
    <cellStyle name="Accent2 2 9" xfId="821"/>
    <cellStyle name="Accent2 3" xfId="822"/>
    <cellStyle name="Accent2 3 2" xfId="823"/>
    <cellStyle name="Accent2 3 3" xfId="824"/>
    <cellStyle name="Accent2 3 4" xfId="825"/>
    <cellStyle name="Accent2 3 5" xfId="826"/>
    <cellStyle name="Accent2 4" xfId="827"/>
    <cellStyle name="Accent2 4 2" xfId="828"/>
    <cellStyle name="Accent2 4 3" xfId="829"/>
    <cellStyle name="Accent2 4 4" xfId="830"/>
    <cellStyle name="Accent2 4 5" xfId="831"/>
    <cellStyle name="Accent2 5" xfId="832"/>
    <cellStyle name="Accent2 5 2" xfId="833"/>
    <cellStyle name="Accent2 5 3" xfId="834"/>
    <cellStyle name="Accent2 6" xfId="835"/>
    <cellStyle name="Accent2 6 2" xfId="836"/>
    <cellStyle name="Accent2 6 3" xfId="837"/>
    <cellStyle name="Accent2 7" xfId="838"/>
    <cellStyle name="Accent2 7 2" xfId="839"/>
    <cellStyle name="Accent2 8" xfId="840"/>
    <cellStyle name="Accent2 9" xfId="841"/>
    <cellStyle name="Accent3 10" xfId="842"/>
    <cellStyle name="Accent3 10 2" xfId="843"/>
    <cellStyle name="Accent3 10 3" xfId="844"/>
    <cellStyle name="Accent3 11" xfId="845"/>
    <cellStyle name="Accent3 11 2" xfId="846"/>
    <cellStyle name="Accent3 12" xfId="847"/>
    <cellStyle name="Accent3 13" xfId="848"/>
    <cellStyle name="Accent3 13 2" xfId="849"/>
    <cellStyle name="Accent3 14" xfId="850"/>
    <cellStyle name="Accent3 2" xfId="851"/>
    <cellStyle name="Accent3 2 10" xfId="852"/>
    <cellStyle name="Accent3 2 11" xfId="853"/>
    <cellStyle name="Accent3 2 12" xfId="854"/>
    <cellStyle name="Accent3 2 13" xfId="855"/>
    <cellStyle name="Accent3 2 2" xfId="856"/>
    <cellStyle name="Accent3 2 3" xfId="857"/>
    <cellStyle name="Accent3 2 4" xfId="858"/>
    <cellStyle name="Accent3 2 5" xfId="859"/>
    <cellStyle name="Accent3 2 6" xfId="860"/>
    <cellStyle name="Accent3 2 7" xfId="861"/>
    <cellStyle name="Accent3 2 8" xfId="862"/>
    <cellStyle name="Accent3 2 9" xfId="863"/>
    <cellStyle name="Accent3 3" xfId="864"/>
    <cellStyle name="Accent3 3 2" xfId="865"/>
    <cellStyle name="Accent3 3 3" xfId="866"/>
    <cellStyle name="Accent3 3 4" xfId="867"/>
    <cellStyle name="Accent3 3 5" xfId="868"/>
    <cellStyle name="Accent3 4" xfId="869"/>
    <cellStyle name="Accent3 4 2" xfId="870"/>
    <cellStyle name="Accent3 4 3" xfId="871"/>
    <cellStyle name="Accent3 4 4" xfId="872"/>
    <cellStyle name="Accent3 4 5" xfId="873"/>
    <cellStyle name="Accent3 5" xfId="874"/>
    <cellStyle name="Accent3 5 2" xfId="875"/>
    <cellStyle name="Accent3 5 3" xfId="876"/>
    <cellStyle name="Accent3 6" xfId="877"/>
    <cellStyle name="Accent3 6 2" xfId="878"/>
    <cellStyle name="Accent3 6 3" xfId="879"/>
    <cellStyle name="Accent3 7" xfId="880"/>
    <cellStyle name="Accent3 7 2" xfId="881"/>
    <cellStyle name="Accent3 8" xfId="882"/>
    <cellStyle name="Accent3 9" xfId="883"/>
    <cellStyle name="Accent4 10" xfId="884"/>
    <cellStyle name="Accent4 10 2" xfId="885"/>
    <cellStyle name="Accent4 10 3" xfId="886"/>
    <cellStyle name="Accent4 11" xfId="887"/>
    <cellStyle name="Accent4 11 2" xfId="888"/>
    <cellStyle name="Accent4 12" xfId="889"/>
    <cellStyle name="Accent4 13" xfId="890"/>
    <cellStyle name="Accent4 13 2" xfId="891"/>
    <cellStyle name="Accent4 14" xfId="892"/>
    <cellStyle name="Accent4 2" xfId="893"/>
    <cellStyle name="Accent4 2 10" xfId="894"/>
    <cellStyle name="Accent4 2 11" xfId="895"/>
    <cellStyle name="Accent4 2 12" xfId="896"/>
    <cellStyle name="Accent4 2 13" xfId="897"/>
    <cellStyle name="Accent4 2 2" xfId="898"/>
    <cellStyle name="Accent4 2 3" xfId="899"/>
    <cellStyle name="Accent4 2 4" xfId="900"/>
    <cellStyle name="Accent4 2 5" xfId="901"/>
    <cellStyle name="Accent4 2 6" xfId="902"/>
    <cellStyle name="Accent4 2 7" xfId="903"/>
    <cellStyle name="Accent4 2 8" xfId="904"/>
    <cellStyle name="Accent4 2 9" xfId="905"/>
    <cellStyle name="Accent4 3" xfId="906"/>
    <cellStyle name="Accent4 3 2" xfId="907"/>
    <cellStyle name="Accent4 3 3" xfId="908"/>
    <cellStyle name="Accent4 3 4" xfId="909"/>
    <cellStyle name="Accent4 3 5" xfId="910"/>
    <cellStyle name="Accent4 4" xfId="911"/>
    <cellStyle name="Accent4 4 2" xfId="912"/>
    <cellStyle name="Accent4 4 3" xfId="913"/>
    <cellStyle name="Accent4 4 4" xfId="914"/>
    <cellStyle name="Accent4 4 5" xfId="915"/>
    <cellStyle name="Accent4 5" xfId="916"/>
    <cellStyle name="Accent4 5 2" xfId="917"/>
    <cellStyle name="Accent4 5 3" xfId="918"/>
    <cellStyle name="Accent4 6" xfId="919"/>
    <cellStyle name="Accent4 6 2" xfId="920"/>
    <cellStyle name="Accent4 6 3" xfId="921"/>
    <cellStyle name="Accent4 7" xfId="922"/>
    <cellStyle name="Accent4 7 2" xfId="923"/>
    <cellStyle name="Accent4 8" xfId="924"/>
    <cellStyle name="Accent4 9" xfId="925"/>
    <cellStyle name="Accent5 10" xfId="926"/>
    <cellStyle name="Accent5 10 2" xfId="927"/>
    <cellStyle name="Accent5 10 3" xfId="928"/>
    <cellStyle name="Accent5 11" xfId="929"/>
    <cellStyle name="Accent5 11 2" xfId="930"/>
    <cellStyle name="Accent5 12" xfId="931"/>
    <cellStyle name="Accent5 13" xfId="932"/>
    <cellStyle name="Accent5 13 2" xfId="933"/>
    <cellStyle name="Accent5 14" xfId="934"/>
    <cellStyle name="Accent5 2" xfId="935"/>
    <cellStyle name="Accent5 2 10" xfId="936"/>
    <cellStyle name="Accent5 2 11" xfId="937"/>
    <cellStyle name="Accent5 2 12" xfId="938"/>
    <cellStyle name="Accent5 2 13" xfId="939"/>
    <cellStyle name="Accent5 2 2" xfId="940"/>
    <cellStyle name="Accent5 2 3" xfId="941"/>
    <cellStyle name="Accent5 2 4" xfId="942"/>
    <cellStyle name="Accent5 2 5" xfId="943"/>
    <cellStyle name="Accent5 2 6" xfId="944"/>
    <cellStyle name="Accent5 2 7" xfId="945"/>
    <cellStyle name="Accent5 2 8" xfId="946"/>
    <cellStyle name="Accent5 2 9" xfId="947"/>
    <cellStyle name="Accent5 3" xfId="948"/>
    <cellStyle name="Accent5 3 2" xfId="949"/>
    <cellStyle name="Accent5 3 3" xfId="950"/>
    <cellStyle name="Accent5 3 4" xfId="951"/>
    <cellStyle name="Accent5 3 5" xfId="952"/>
    <cellStyle name="Accent5 4" xfId="953"/>
    <cellStyle name="Accent5 4 2" xfId="954"/>
    <cellStyle name="Accent5 4 3" xfId="955"/>
    <cellStyle name="Accent5 4 4" xfId="956"/>
    <cellStyle name="Accent5 4 5" xfId="957"/>
    <cellStyle name="Accent5 5" xfId="958"/>
    <cellStyle name="Accent5 5 2" xfId="959"/>
    <cellStyle name="Accent5 5 3" xfId="960"/>
    <cellStyle name="Accent5 6" xfId="961"/>
    <cellStyle name="Accent5 6 2" xfId="962"/>
    <cellStyle name="Accent5 6 3" xfId="963"/>
    <cellStyle name="Accent5 7" xfId="964"/>
    <cellStyle name="Accent5 7 2" xfId="965"/>
    <cellStyle name="Accent5 8" xfId="966"/>
    <cellStyle name="Accent5 9" xfId="967"/>
    <cellStyle name="Accent6 10" xfId="968"/>
    <cellStyle name="Accent6 10 2" xfId="969"/>
    <cellStyle name="Accent6 10 3" xfId="970"/>
    <cellStyle name="Accent6 11" xfId="971"/>
    <cellStyle name="Accent6 11 2" xfId="972"/>
    <cellStyle name="Accent6 12" xfId="973"/>
    <cellStyle name="Accent6 13" xfId="974"/>
    <cellStyle name="Accent6 13 2" xfId="975"/>
    <cellStyle name="Accent6 14" xfId="976"/>
    <cellStyle name="Accent6 2" xfId="977"/>
    <cellStyle name="Accent6 2 10" xfId="978"/>
    <cellStyle name="Accent6 2 11" xfId="979"/>
    <cellStyle name="Accent6 2 12" xfId="980"/>
    <cellStyle name="Accent6 2 13" xfId="981"/>
    <cellStyle name="Accent6 2 2" xfId="982"/>
    <cellStyle name="Accent6 2 3" xfId="983"/>
    <cellStyle name="Accent6 2 4" xfId="984"/>
    <cellStyle name="Accent6 2 5" xfId="985"/>
    <cellStyle name="Accent6 2 6" xfId="986"/>
    <cellStyle name="Accent6 2 7" xfId="987"/>
    <cellStyle name="Accent6 2 8" xfId="988"/>
    <cellStyle name="Accent6 2 9" xfId="989"/>
    <cellStyle name="Accent6 3" xfId="990"/>
    <cellStyle name="Accent6 3 2" xfId="991"/>
    <cellStyle name="Accent6 3 3" xfId="992"/>
    <cellStyle name="Accent6 3 4" xfId="993"/>
    <cellStyle name="Accent6 3 5" xfId="994"/>
    <cellStyle name="Accent6 4" xfId="995"/>
    <cellStyle name="Accent6 4 2" xfId="996"/>
    <cellStyle name="Accent6 4 3" xfId="997"/>
    <cellStyle name="Accent6 4 4" xfId="998"/>
    <cellStyle name="Accent6 4 5" xfId="999"/>
    <cellStyle name="Accent6 5" xfId="1000"/>
    <cellStyle name="Accent6 5 2" xfId="1001"/>
    <cellStyle name="Accent6 5 3" xfId="1002"/>
    <cellStyle name="Accent6 6" xfId="1003"/>
    <cellStyle name="Accent6 6 2" xfId="1004"/>
    <cellStyle name="Accent6 6 3" xfId="1005"/>
    <cellStyle name="Accent6 7" xfId="1006"/>
    <cellStyle name="Accent6 7 2" xfId="1007"/>
    <cellStyle name="Accent6 8" xfId="1008"/>
    <cellStyle name="Accent6 9" xfId="1009"/>
    <cellStyle name="Bad 10" xfId="1010"/>
    <cellStyle name="Bad 10 2" xfId="1011"/>
    <cellStyle name="Bad 10 3" xfId="1012"/>
    <cellStyle name="Bad 11" xfId="1013"/>
    <cellStyle name="Bad 11 2" xfId="1014"/>
    <cellStyle name="Bad 12" xfId="1015"/>
    <cellStyle name="Bad 13" xfId="1016"/>
    <cellStyle name="Bad 13 2" xfId="1017"/>
    <cellStyle name="Bad 14" xfId="1018"/>
    <cellStyle name="Bad 2" xfId="1019"/>
    <cellStyle name="Bad 2 10" xfId="1020"/>
    <cellStyle name="Bad 2 11" xfId="1021"/>
    <cellStyle name="Bad 2 12" xfId="1022"/>
    <cellStyle name="Bad 2 13" xfId="1023"/>
    <cellStyle name="Bad 2 2" xfId="1024"/>
    <cellStyle name="Bad 2 3" xfId="1025"/>
    <cellStyle name="Bad 2 4" xfId="1026"/>
    <cellStyle name="Bad 2 5" xfId="1027"/>
    <cellStyle name="Bad 2 6" xfId="1028"/>
    <cellStyle name="Bad 2 7" xfId="1029"/>
    <cellStyle name="Bad 2 8" xfId="1030"/>
    <cellStyle name="Bad 2 9" xfId="1031"/>
    <cellStyle name="Bad 3" xfId="1032"/>
    <cellStyle name="Bad 3 2" xfId="1033"/>
    <cellStyle name="Bad 3 3" xfId="1034"/>
    <cellStyle name="Bad 3 4" xfId="1035"/>
    <cellStyle name="Bad 3 5" xfId="1036"/>
    <cellStyle name="Bad 4" xfId="1037"/>
    <cellStyle name="Bad 4 2" xfId="1038"/>
    <cellStyle name="Bad 4 3" xfId="1039"/>
    <cellStyle name="Bad 4 4" xfId="1040"/>
    <cellStyle name="Bad 4 5" xfId="1041"/>
    <cellStyle name="Bad 5" xfId="1042"/>
    <cellStyle name="Bad 5 2" xfId="1043"/>
    <cellStyle name="Bad 5 3" xfId="1044"/>
    <cellStyle name="Bad 6" xfId="1045"/>
    <cellStyle name="Bad 6 2" xfId="1046"/>
    <cellStyle name="Bad 6 3" xfId="1047"/>
    <cellStyle name="Bad 7" xfId="1048"/>
    <cellStyle name="Bad 7 2" xfId="1049"/>
    <cellStyle name="Bad 8" xfId="1050"/>
    <cellStyle name="Bad 9" xfId="1051"/>
    <cellStyle name="Calculation 10" xfId="1052"/>
    <cellStyle name="Calculation 10 2" xfId="1053"/>
    <cellStyle name="Calculation 10 3" xfId="1054"/>
    <cellStyle name="Calculation 11" xfId="1055"/>
    <cellStyle name="Calculation 11 2" xfId="1056"/>
    <cellStyle name="Calculation 12" xfId="1057"/>
    <cellStyle name="Calculation 13" xfId="1058"/>
    <cellStyle name="Calculation 13 2" xfId="1059"/>
    <cellStyle name="Calculation 14" xfId="1060"/>
    <cellStyle name="Calculation 2" xfId="1061"/>
    <cellStyle name="Calculation 2 10" xfId="1062"/>
    <cellStyle name="Calculation 2 11" xfId="1063"/>
    <cellStyle name="Calculation 2 12" xfId="1064"/>
    <cellStyle name="Calculation 2 13" xfId="1065"/>
    <cellStyle name="Calculation 2 2" xfId="1066"/>
    <cellStyle name="Calculation 2 3" xfId="1067"/>
    <cellStyle name="Calculation 2 4" xfId="1068"/>
    <cellStyle name="Calculation 2 5" xfId="1069"/>
    <cellStyle name="Calculation 2 6" xfId="1070"/>
    <cellStyle name="Calculation 2 7" xfId="1071"/>
    <cellStyle name="Calculation 2 8" xfId="1072"/>
    <cellStyle name="Calculation 2 9" xfId="1073"/>
    <cellStyle name="Calculation 3" xfId="1074"/>
    <cellStyle name="Calculation 3 2" xfId="1075"/>
    <cellStyle name="Calculation 3 3" xfId="1076"/>
    <cellStyle name="Calculation 3 4" xfId="1077"/>
    <cellStyle name="Calculation 3 5" xfId="1078"/>
    <cellStyle name="Calculation 4" xfId="1079"/>
    <cellStyle name="Calculation 4 2" xfId="1080"/>
    <cellStyle name="Calculation 4 3" xfId="1081"/>
    <cellStyle name="Calculation 4 4" xfId="1082"/>
    <cellStyle name="Calculation 4 5" xfId="1083"/>
    <cellStyle name="Calculation 5" xfId="1084"/>
    <cellStyle name="Calculation 5 2" xfId="1085"/>
    <cellStyle name="Calculation 5 3" xfId="1086"/>
    <cellStyle name="Calculation 6" xfId="1087"/>
    <cellStyle name="Calculation 6 2" xfId="1088"/>
    <cellStyle name="Calculation 6 3" xfId="1089"/>
    <cellStyle name="Calculation 7" xfId="1090"/>
    <cellStyle name="Calculation 7 2" xfId="1091"/>
    <cellStyle name="Calculation 8" xfId="1092"/>
    <cellStyle name="Calculation 9" xfId="1093"/>
    <cellStyle name="Check Cell 10" xfId="1094"/>
    <cellStyle name="Check Cell 10 2" xfId="1095"/>
    <cellStyle name="Check Cell 10 3" xfId="1096"/>
    <cellStyle name="Check Cell 11" xfId="1097"/>
    <cellStyle name="Check Cell 11 2" xfId="1098"/>
    <cellStyle name="Check Cell 12" xfId="1099"/>
    <cellStyle name="Check Cell 13" xfId="1100"/>
    <cellStyle name="Check Cell 13 2" xfId="1101"/>
    <cellStyle name="Check Cell 14" xfId="1102"/>
    <cellStyle name="Check Cell 2" xfId="1103"/>
    <cellStyle name="Check Cell 2 10" xfId="1104"/>
    <cellStyle name="Check Cell 2 11" xfId="1105"/>
    <cellStyle name="Check Cell 2 12" xfId="1106"/>
    <cellStyle name="Check Cell 2 13" xfId="1107"/>
    <cellStyle name="Check Cell 2 2" xfId="1108"/>
    <cellStyle name="Check Cell 2 3" xfId="1109"/>
    <cellStyle name="Check Cell 2 4" xfId="1110"/>
    <cellStyle name="Check Cell 2 5" xfId="1111"/>
    <cellStyle name="Check Cell 2 6" xfId="1112"/>
    <cellStyle name="Check Cell 2 7" xfId="1113"/>
    <cellStyle name="Check Cell 2 8" xfId="1114"/>
    <cellStyle name="Check Cell 2 9" xfId="1115"/>
    <cellStyle name="Check Cell 3" xfId="1116"/>
    <cellStyle name="Check Cell 3 2" xfId="1117"/>
    <cellStyle name="Check Cell 3 3" xfId="1118"/>
    <cellStyle name="Check Cell 3 4" xfId="1119"/>
    <cellStyle name="Check Cell 3 5" xfId="1120"/>
    <cellStyle name="Check Cell 4" xfId="1121"/>
    <cellStyle name="Check Cell 4 2" xfId="1122"/>
    <cellStyle name="Check Cell 4 3" xfId="1123"/>
    <cellStyle name="Check Cell 4 4" xfId="1124"/>
    <cellStyle name="Check Cell 4 5" xfId="1125"/>
    <cellStyle name="Check Cell 5" xfId="1126"/>
    <cellStyle name="Check Cell 5 2" xfId="1127"/>
    <cellStyle name="Check Cell 5 3" xfId="1128"/>
    <cellStyle name="Check Cell 6" xfId="1129"/>
    <cellStyle name="Check Cell 6 2" xfId="1130"/>
    <cellStyle name="Check Cell 6 3" xfId="1131"/>
    <cellStyle name="Check Cell 7" xfId="1132"/>
    <cellStyle name="Check Cell 7 2" xfId="1133"/>
    <cellStyle name="Check Cell 8" xfId="1134"/>
    <cellStyle name="Check Cell 9" xfId="1135"/>
    <cellStyle name="Comma 2" xfId="1"/>
    <cellStyle name="Comma 2 10" xfId="1136"/>
    <cellStyle name="Comma 2 11" xfId="1137"/>
    <cellStyle name="Comma 2 12" xfId="1138"/>
    <cellStyle name="Comma 2 13" xfId="1139"/>
    <cellStyle name="Comma 2 2" xfId="1140"/>
    <cellStyle name="Comma 2 3" xfId="1141"/>
    <cellStyle name="Comma 2 4" xfId="1142"/>
    <cellStyle name="Comma 2 5" xfId="1143"/>
    <cellStyle name="Comma 2 6" xfId="1144"/>
    <cellStyle name="Comma 2 7" xfId="1145"/>
    <cellStyle name="Comma 2 8" xfId="1146"/>
    <cellStyle name="Comma 2 9" xfId="1147"/>
    <cellStyle name="Comma 4" xfId="1148"/>
    <cellStyle name="Comma 4 2" xfId="1149"/>
    <cellStyle name="Comma 4 3" xfId="1150"/>
    <cellStyle name="Comma 4 4" xfId="1151"/>
    <cellStyle name="Comma 4 5" xfId="1152"/>
    <cellStyle name="Comma 6" xfId="1153"/>
    <cellStyle name="Comma 6 2" xfId="1154"/>
    <cellStyle name="Comma 6 3" xfId="1155"/>
    <cellStyle name="Comma 7" xfId="1156"/>
    <cellStyle name="Comma 7 2" xfId="1157"/>
    <cellStyle name="Comma 8" xfId="1158"/>
    <cellStyle name="Excel Built-in Normal" xfId="1159"/>
    <cellStyle name="Explanatory Text 10" xfId="1160"/>
    <cellStyle name="Explanatory Text 10 2" xfId="1161"/>
    <cellStyle name="Explanatory Text 10 3" xfId="1162"/>
    <cellStyle name="Explanatory Text 11" xfId="1163"/>
    <cellStyle name="Explanatory Text 11 2" xfId="1164"/>
    <cellStyle name="Explanatory Text 12" xfId="1165"/>
    <cellStyle name="Explanatory Text 13" xfId="1166"/>
    <cellStyle name="Explanatory Text 13 2" xfId="1167"/>
    <cellStyle name="Explanatory Text 14" xfId="1168"/>
    <cellStyle name="Explanatory Text 2" xfId="1169"/>
    <cellStyle name="Explanatory Text 2 10" xfId="1170"/>
    <cellStyle name="Explanatory Text 2 11" xfId="1171"/>
    <cellStyle name="Explanatory Text 2 12" xfId="1172"/>
    <cellStyle name="Explanatory Text 2 13" xfId="1173"/>
    <cellStyle name="Explanatory Text 2 2" xfId="1174"/>
    <cellStyle name="Explanatory Text 2 3" xfId="1175"/>
    <cellStyle name="Explanatory Text 2 4" xfId="1176"/>
    <cellStyle name="Explanatory Text 2 5" xfId="1177"/>
    <cellStyle name="Explanatory Text 2 6" xfId="1178"/>
    <cellStyle name="Explanatory Text 2 7" xfId="1179"/>
    <cellStyle name="Explanatory Text 2 8" xfId="1180"/>
    <cellStyle name="Explanatory Text 2 9" xfId="1181"/>
    <cellStyle name="Explanatory Text 3" xfId="1182"/>
    <cellStyle name="Explanatory Text 3 2" xfId="1183"/>
    <cellStyle name="Explanatory Text 3 3" xfId="1184"/>
    <cellStyle name="Explanatory Text 3 4" xfId="1185"/>
    <cellStyle name="Explanatory Text 3 5" xfId="1186"/>
    <cellStyle name="Explanatory Text 4" xfId="1187"/>
    <cellStyle name="Explanatory Text 4 2" xfId="1188"/>
    <cellStyle name="Explanatory Text 4 3" xfId="1189"/>
    <cellStyle name="Explanatory Text 4 4" xfId="1190"/>
    <cellStyle name="Explanatory Text 4 5" xfId="1191"/>
    <cellStyle name="Explanatory Text 5" xfId="1192"/>
    <cellStyle name="Explanatory Text 5 2" xfId="1193"/>
    <cellStyle name="Explanatory Text 5 3" xfId="1194"/>
    <cellStyle name="Explanatory Text 6" xfId="1195"/>
    <cellStyle name="Explanatory Text 6 2" xfId="1196"/>
    <cellStyle name="Explanatory Text 6 3" xfId="1197"/>
    <cellStyle name="Explanatory Text 7" xfId="1198"/>
    <cellStyle name="Explanatory Text 7 2" xfId="1199"/>
    <cellStyle name="Explanatory Text 8" xfId="1200"/>
    <cellStyle name="Explanatory Text 9" xfId="1201"/>
    <cellStyle name="Good 10" xfId="1202"/>
    <cellStyle name="Good 10 2" xfId="1203"/>
    <cellStyle name="Good 10 3" xfId="1204"/>
    <cellStyle name="Good 11" xfId="1205"/>
    <cellStyle name="Good 11 2" xfId="1206"/>
    <cellStyle name="Good 12" xfId="1207"/>
    <cellStyle name="Good 13" xfId="1208"/>
    <cellStyle name="Good 13 2" xfId="1209"/>
    <cellStyle name="Good 14" xfId="1210"/>
    <cellStyle name="Good 2" xfId="1211"/>
    <cellStyle name="Good 2 10" xfId="1212"/>
    <cellStyle name="Good 2 11" xfId="1213"/>
    <cellStyle name="Good 2 12" xfId="1214"/>
    <cellStyle name="Good 2 13" xfId="1215"/>
    <cellStyle name="Good 2 2" xfId="1216"/>
    <cellStyle name="Good 2 3" xfId="1217"/>
    <cellStyle name="Good 2 4" xfId="1218"/>
    <cellStyle name="Good 2 5" xfId="1219"/>
    <cellStyle name="Good 2 6" xfId="1220"/>
    <cellStyle name="Good 2 7" xfId="1221"/>
    <cellStyle name="Good 2 8" xfId="1222"/>
    <cellStyle name="Good 2 9" xfId="1223"/>
    <cellStyle name="Good 3" xfId="1224"/>
    <cellStyle name="Good 3 2" xfId="1225"/>
    <cellStyle name="Good 3 3" xfId="1226"/>
    <cellStyle name="Good 3 4" xfId="1227"/>
    <cellStyle name="Good 3 5" xfId="1228"/>
    <cellStyle name="Good 4" xfId="1229"/>
    <cellStyle name="Good 4 2" xfId="1230"/>
    <cellStyle name="Good 4 3" xfId="1231"/>
    <cellStyle name="Good 4 4" xfId="1232"/>
    <cellStyle name="Good 4 5" xfId="1233"/>
    <cellStyle name="Good 5" xfId="1234"/>
    <cellStyle name="Good 5 2" xfId="1235"/>
    <cellStyle name="Good 5 3" xfId="1236"/>
    <cellStyle name="Good 6" xfId="1237"/>
    <cellStyle name="Good 6 2" xfId="1238"/>
    <cellStyle name="Good 6 3" xfId="1239"/>
    <cellStyle name="Good 7" xfId="1240"/>
    <cellStyle name="Good 7 2" xfId="1241"/>
    <cellStyle name="Good 8" xfId="1242"/>
    <cellStyle name="Good 9" xfId="1243"/>
    <cellStyle name="Heading 1 10" xfId="1244"/>
    <cellStyle name="Heading 1 10 2" xfId="1245"/>
    <cellStyle name="Heading 1 10 3" xfId="1246"/>
    <cellStyle name="Heading 1 11" xfId="1247"/>
    <cellStyle name="Heading 1 11 2" xfId="1248"/>
    <cellStyle name="Heading 1 12" xfId="1249"/>
    <cellStyle name="Heading 1 13" xfId="1250"/>
    <cellStyle name="Heading 1 13 2" xfId="1251"/>
    <cellStyle name="Heading 1 14" xfId="1252"/>
    <cellStyle name="Heading 1 2" xfId="1253"/>
    <cellStyle name="Heading 1 2 10" xfId="1254"/>
    <cellStyle name="Heading 1 2 11" xfId="1255"/>
    <cellStyle name="Heading 1 2 12" xfId="1256"/>
    <cellStyle name="Heading 1 2 13" xfId="1257"/>
    <cellStyle name="Heading 1 2 2" xfId="1258"/>
    <cellStyle name="Heading 1 2 3" xfId="1259"/>
    <cellStyle name="Heading 1 2 4" xfId="1260"/>
    <cellStyle name="Heading 1 2 5" xfId="1261"/>
    <cellStyle name="Heading 1 2 6" xfId="1262"/>
    <cellStyle name="Heading 1 2 7" xfId="1263"/>
    <cellStyle name="Heading 1 2 8" xfId="1264"/>
    <cellStyle name="Heading 1 2 9" xfId="1265"/>
    <cellStyle name="Heading 1 3" xfId="1266"/>
    <cellStyle name="Heading 1 3 2" xfId="1267"/>
    <cellStyle name="Heading 1 3 3" xfId="1268"/>
    <cellStyle name="Heading 1 3 4" xfId="1269"/>
    <cellStyle name="Heading 1 3 5" xfId="1270"/>
    <cellStyle name="Heading 1 4" xfId="1271"/>
    <cellStyle name="Heading 1 4 2" xfId="1272"/>
    <cellStyle name="Heading 1 4 3" xfId="1273"/>
    <cellStyle name="Heading 1 4 4" xfId="1274"/>
    <cellStyle name="Heading 1 4 5" xfId="1275"/>
    <cellStyle name="Heading 1 5" xfId="1276"/>
    <cellStyle name="Heading 1 5 2" xfId="1277"/>
    <cellStyle name="Heading 1 5 3" xfId="1278"/>
    <cellStyle name="Heading 1 6" xfId="1279"/>
    <cellStyle name="Heading 1 6 2" xfId="1280"/>
    <cellStyle name="Heading 1 6 3" xfId="1281"/>
    <cellStyle name="Heading 1 7" xfId="1282"/>
    <cellStyle name="Heading 1 7 2" xfId="1283"/>
    <cellStyle name="Heading 1 8" xfId="1284"/>
    <cellStyle name="Heading 1 9" xfId="1285"/>
    <cellStyle name="Heading 2 10" xfId="1286"/>
    <cellStyle name="Heading 2 10 2" xfId="1287"/>
    <cellStyle name="Heading 2 10 3" xfId="1288"/>
    <cellStyle name="Heading 2 11" xfId="1289"/>
    <cellStyle name="Heading 2 11 2" xfId="1290"/>
    <cellStyle name="Heading 2 12" xfId="1291"/>
    <cellStyle name="Heading 2 13" xfId="1292"/>
    <cellStyle name="Heading 2 13 2" xfId="1293"/>
    <cellStyle name="Heading 2 14" xfId="1294"/>
    <cellStyle name="Heading 2 2" xfId="1295"/>
    <cellStyle name="Heading 2 2 10" xfId="1296"/>
    <cellStyle name="Heading 2 2 11" xfId="1297"/>
    <cellStyle name="Heading 2 2 12" xfId="1298"/>
    <cellStyle name="Heading 2 2 13" xfId="1299"/>
    <cellStyle name="Heading 2 2 2" xfId="1300"/>
    <cellStyle name="Heading 2 2 3" xfId="1301"/>
    <cellStyle name="Heading 2 2 4" xfId="1302"/>
    <cellStyle name="Heading 2 2 5" xfId="1303"/>
    <cellStyle name="Heading 2 2 6" xfId="1304"/>
    <cellStyle name="Heading 2 2 7" xfId="1305"/>
    <cellStyle name="Heading 2 2 8" xfId="1306"/>
    <cellStyle name="Heading 2 2 9" xfId="1307"/>
    <cellStyle name="Heading 2 3" xfId="1308"/>
    <cellStyle name="Heading 2 3 2" xfId="1309"/>
    <cellStyle name="Heading 2 3 3" xfId="1310"/>
    <cellStyle name="Heading 2 3 4" xfId="1311"/>
    <cellStyle name="Heading 2 3 5" xfId="1312"/>
    <cellStyle name="Heading 2 4" xfId="1313"/>
    <cellStyle name="Heading 2 4 2" xfId="1314"/>
    <cellStyle name="Heading 2 4 3" xfId="1315"/>
    <cellStyle name="Heading 2 4 4" xfId="1316"/>
    <cellStyle name="Heading 2 4 5" xfId="1317"/>
    <cellStyle name="Heading 2 5" xfId="1318"/>
    <cellStyle name="Heading 2 5 2" xfId="1319"/>
    <cellStyle name="Heading 2 5 3" xfId="1320"/>
    <cellStyle name="Heading 2 6" xfId="1321"/>
    <cellStyle name="Heading 2 6 2" xfId="1322"/>
    <cellStyle name="Heading 2 6 3" xfId="1323"/>
    <cellStyle name="Heading 2 7" xfId="1324"/>
    <cellStyle name="Heading 2 7 2" xfId="1325"/>
    <cellStyle name="Heading 2 8" xfId="1326"/>
    <cellStyle name="Heading 2 9" xfId="1327"/>
    <cellStyle name="Heading 3 10" xfId="1328"/>
    <cellStyle name="Heading 3 10 2" xfId="1329"/>
    <cellStyle name="Heading 3 10 3" xfId="1330"/>
    <cellStyle name="Heading 3 11" xfId="1331"/>
    <cellStyle name="Heading 3 11 2" xfId="1332"/>
    <cellStyle name="Heading 3 12" xfId="1333"/>
    <cellStyle name="Heading 3 13" xfId="1334"/>
    <cellStyle name="Heading 3 13 2" xfId="1335"/>
    <cellStyle name="Heading 3 14" xfId="1336"/>
    <cellStyle name="Heading 3 2" xfId="1337"/>
    <cellStyle name="Heading 3 2 10" xfId="1338"/>
    <cellStyle name="Heading 3 2 11" xfId="1339"/>
    <cellStyle name="Heading 3 2 12" xfId="1340"/>
    <cellStyle name="Heading 3 2 13" xfId="1341"/>
    <cellStyle name="Heading 3 2 2" xfId="1342"/>
    <cellStyle name="Heading 3 2 3" xfId="1343"/>
    <cellStyle name="Heading 3 2 4" xfId="1344"/>
    <cellStyle name="Heading 3 2 5" xfId="1345"/>
    <cellStyle name="Heading 3 2 6" xfId="1346"/>
    <cellStyle name="Heading 3 2 7" xfId="1347"/>
    <cellStyle name="Heading 3 2 8" xfId="1348"/>
    <cellStyle name="Heading 3 2 9" xfId="1349"/>
    <cellStyle name="Heading 3 3" xfId="1350"/>
    <cellStyle name="Heading 3 3 2" xfId="1351"/>
    <cellStyle name="Heading 3 3 3" xfId="1352"/>
    <cellStyle name="Heading 3 3 4" xfId="1353"/>
    <cellStyle name="Heading 3 3 5" xfId="1354"/>
    <cellStyle name="Heading 3 4" xfId="1355"/>
    <cellStyle name="Heading 3 4 2" xfId="1356"/>
    <cellStyle name="Heading 3 4 3" xfId="1357"/>
    <cellStyle name="Heading 3 4 4" xfId="1358"/>
    <cellStyle name="Heading 3 4 5" xfId="1359"/>
    <cellStyle name="Heading 3 5" xfId="1360"/>
    <cellStyle name="Heading 3 5 2" xfId="1361"/>
    <cellStyle name="Heading 3 5 3" xfId="1362"/>
    <cellStyle name="Heading 3 6" xfId="1363"/>
    <cellStyle name="Heading 3 6 2" xfId="1364"/>
    <cellStyle name="Heading 3 6 3" xfId="1365"/>
    <cellStyle name="Heading 3 7" xfId="1366"/>
    <cellStyle name="Heading 3 7 2" xfId="1367"/>
    <cellStyle name="Heading 3 8" xfId="1368"/>
    <cellStyle name="Heading 3 9" xfId="1369"/>
    <cellStyle name="Heading 4 10" xfId="1370"/>
    <cellStyle name="Heading 4 10 2" xfId="1371"/>
    <cellStyle name="Heading 4 10 3" xfId="1372"/>
    <cellStyle name="Heading 4 11" xfId="1373"/>
    <cellStyle name="Heading 4 11 2" xfId="1374"/>
    <cellStyle name="Heading 4 12" xfId="1375"/>
    <cellStyle name="Heading 4 13" xfId="1376"/>
    <cellStyle name="Heading 4 13 2" xfId="1377"/>
    <cellStyle name="Heading 4 14" xfId="1378"/>
    <cellStyle name="Heading 4 2" xfId="1379"/>
    <cellStyle name="Heading 4 2 10" xfId="1380"/>
    <cellStyle name="Heading 4 2 11" xfId="1381"/>
    <cellStyle name="Heading 4 2 12" xfId="1382"/>
    <cellStyle name="Heading 4 2 13" xfId="1383"/>
    <cellStyle name="Heading 4 2 2" xfId="1384"/>
    <cellStyle name="Heading 4 2 3" xfId="1385"/>
    <cellStyle name="Heading 4 2 4" xfId="1386"/>
    <cellStyle name="Heading 4 2 5" xfId="1387"/>
    <cellStyle name="Heading 4 2 6" xfId="1388"/>
    <cellStyle name="Heading 4 2 7" xfId="1389"/>
    <cellStyle name="Heading 4 2 8" xfId="1390"/>
    <cellStyle name="Heading 4 2 9" xfId="1391"/>
    <cellStyle name="Heading 4 3" xfId="1392"/>
    <cellStyle name="Heading 4 3 2" xfId="1393"/>
    <cellStyle name="Heading 4 3 3" xfId="1394"/>
    <cellStyle name="Heading 4 3 4" xfId="1395"/>
    <cellStyle name="Heading 4 3 5" xfId="1396"/>
    <cellStyle name="Heading 4 4" xfId="1397"/>
    <cellStyle name="Heading 4 4 2" xfId="1398"/>
    <cellStyle name="Heading 4 4 3" xfId="1399"/>
    <cellStyle name="Heading 4 4 4" xfId="1400"/>
    <cellStyle name="Heading 4 4 5" xfId="1401"/>
    <cellStyle name="Heading 4 5" xfId="1402"/>
    <cellStyle name="Heading 4 5 2" xfId="1403"/>
    <cellStyle name="Heading 4 5 3" xfId="1404"/>
    <cellStyle name="Heading 4 6" xfId="1405"/>
    <cellStyle name="Heading 4 6 2" xfId="1406"/>
    <cellStyle name="Heading 4 6 3" xfId="1407"/>
    <cellStyle name="Heading 4 7" xfId="1408"/>
    <cellStyle name="Heading 4 7 2" xfId="1409"/>
    <cellStyle name="Heading 4 8" xfId="1410"/>
    <cellStyle name="Heading 4 9" xfId="1411"/>
    <cellStyle name="Input 10" xfId="1412"/>
    <cellStyle name="Input 10 2" xfId="1413"/>
    <cellStyle name="Input 10 3" xfId="1414"/>
    <cellStyle name="Input 11" xfId="1415"/>
    <cellStyle name="Input 11 2" xfId="1416"/>
    <cellStyle name="Input 12" xfId="1417"/>
    <cellStyle name="Input 13" xfId="1418"/>
    <cellStyle name="Input 13 2" xfId="1419"/>
    <cellStyle name="Input 14" xfId="1420"/>
    <cellStyle name="Input 2" xfId="1421"/>
    <cellStyle name="Input 2 10" xfId="1422"/>
    <cellStyle name="Input 2 11" xfId="1423"/>
    <cellStyle name="Input 2 12" xfId="1424"/>
    <cellStyle name="Input 2 13" xfId="1425"/>
    <cellStyle name="Input 2 2" xfId="1426"/>
    <cellStyle name="Input 2 3" xfId="1427"/>
    <cellStyle name="Input 2 4" xfId="1428"/>
    <cellStyle name="Input 2 5" xfId="1429"/>
    <cellStyle name="Input 2 6" xfId="1430"/>
    <cellStyle name="Input 2 7" xfId="1431"/>
    <cellStyle name="Input 2 8" xfId="1432"/>
    <cellStyle name="Input 2 9" xfId="1433"/>
    <cellStyle name="Input 3" xfId="1434"/>
    <cellStyle name="Input 3 2" xfId="1435"/>
    <cellStyle name="Input 3 3" xfId="1436"/>
    <cellStyle name="Input 3 4" xfId="1437"/>
    <cellStyle name="Input 3 5" xfId="1438"/>
    <cellStyle name="Input 4" xfId="1439"/>
    <cellStyle name="Input 4 2" xfId="1440"/>
    <cellStyle name="Input 4 3" xfId="1441"/>
    <cellStyle name="Input 4 4" xfId="1442"/>
    <cellStyle name="Input 4 5" xfId="1443"/>
    <cellStyle name="Input 5" xfId="1444"/>
    <cellStyle name="Input 5 2" xfId="1445"/>
    <cellStyle name="Input 5 3" xfId="1446"/>
    <cellStyle name="Input 6" xfId="1447"/>
    <cellStyle name="Input 6 2" xfId="1448"/>
    <cellStyle name="Input 6 3" xfId="1449"/>
    <cellStyle name="Input 7" xfId="1450"/>
    <cellStyle name="Input 7 2" xfId="1451"/>
    <cellStyle name="Input 8" xfId="1452"/>
    <cellStyle name="Input 9" xfId="1453"/>
    <cellStyle name="Linked Cell 10" xfId="1454"/>
    <cellStyle name="Linked Cell 10 2" xfId="1455"/>
    <cellStyle name="Linked Cell 10 3" xfId="1456"/>
    <cellStyle name="Linked Cell 11" xfId="1457"/>
    <cellStyle name="Linked Cell 11 2" xfId="1458"/>
    <cellStyle name="Linked Cell 12" xfId="1459"/>
    <cellStyle name="Linked Cell 13" xfId="1460"/>
    <cellStyle name="Linked Cell 13 2" xfId="1461"/>
    <cellStyle name="Linked Cell 14" xfId="1462"/>
    <cellStyle name="Linked Cell 2" xfId="1463"/>
    <cellStyle name="Linked Cell 2 10" xfId="1464"/>
    <cellStyle name="Linked Cell 2 11" xfId="1465"/>
    <cellStyle name="Linked Cell 2 12" xfId="1466"/>
    <cellStyle name="Linked Cell 2 13" xfId="1467"/>
    <cellStyle name="Linked Cell 2 2" xfId="1468"/>
    <cellStyle name="Linked Cell 2 3" xfId="1469"/>
    <cellStyle name="Linked Cell 2 4" xfId="1470"/>
    <cellStyle name="Linked Cell 2 5" xfId="1471"/>
    <cellStyle name="Linked Cell 2 6" xfId="1472"/>
    <cellStyle name="Linked Cell 2 7" xfId="1473"/>
    <cellStyle name="Linked Cell 2 8" xfId="1474"/>
    <cellStyle name="Linked Cell 2 9" xfId="1475"/>
    <cellStyle name="Linked Cell 3" xfId="1476"/>
    <cellStyle name="Linked Cell 3 2" xfId="1477"/>
    <cellStyle name="Linked Cell 3 3" xfId="1478"/>
    <cellStyle name="Linked Cell 3 4" xfId="1479"/>
    <cellStyle name="Linked Cell 3 5" xfId="1480"/>
    <cellStyle name="Linked Cell 4" xfId="1481"/>
    <cellStyle name="Linked Cell 4 2" xfId="1482"/>
    <cellStyle name="Linked Cell 4 3" xfId="1483"/>
    <cellStyle name="Linked Cell 4 4" xfId="1484"/>
    <cellStyle name="Linked Cell 4 5" xfId="1485"/>
    <cellStyle name="Linked Cell 5" xfId="1486"/>
    <cellStyle name="Linked Cell 5 2" xfId="1487"/>
    <cellStyle name="Linked Cell 5 3" xfId="1488"/>
    <cellStyle name="Linked Cell 6" xfId="1489"/>
    <cellStyle name="Linked Cell 6 2" xfId="1490"/>
    <cellStyle name="Linked Cell 6 3" xfId="1491"/>
    <cellStyle name="Linked Cell 7" xfId="1492"/>
    <cellStyle name="Linked Cell 7 2" xfId="1493"/>
    <cellStyle name="Linked Cell 8" xfId="1494"/>
    <cellStyle name="Linked Cell 9" xfId="1495"/>
    <cellStyle name="Neutral 10" xfId="1496"/>
    <cellStyle name="Neutral 10 2" xfId="1497"/>
    <cellStyle name="Neutral 10 3" xfId="1498"/>
    <cellStyle name="Neutral 11" xfId="1499"/>
    <cellStyle name="Neutral 11 2" xfId="1500"/>
    <cellStyle name="Neutral 12" xfId="1501"/>
    <cellStyle name="Neutral 13" xfId="1502"/>
    <cellStyle name="Neutral 13 2" xfId="1503"/>
    <cellStyle name="Neutral 14" xfId="1504"/>
    <cellStyle name="Neutral 2" xfId="1505"/>
    <cellStyle name="Neutral 2 10" xfId="1506"/>
    <cellStyle name="Neutral 2 11" xfId="1507"/>
    <cellStyle name="Neutral 2 12" xfId="1508"/>
    <cellStyle name="Neutral 2 13" xfId="1509"/>
    <cellStyle name="Neutral 2 2" xfId="1510"/>
    <cellStyle name="Neutral 2 3" xfId="1511"/>
    <cellStyle name="Neutral 2 4" xfId="1512"/>
    <cellStyle name="Neutral 2 5" xfId="1513"/>
    <cellStyle name="Neutral 2 6" xfId="1514"/>
    <cellStyle name="Neutral 2 7" xfId="1515"/>
    <cellStyle name="Neutral 2 8" xfId="1516"/>
    <cellStyle name="Neutral 2 9" xfId="1517"/>
    <cellStyle name="Neutral 3" xfId="1518"/>
    <cellStyle name="Neutral 3 2" xfId="1519"/>
    <cellStyle name="Neutral 3 3" xfId="1520"/>
    <cellStyle name="Neutral 3 4" xfId="1521"/>
    <cellStyle name="Neutral 3 5" xfId="1522"/>
    <cellStyle name="Neutral 4" xfId="1523"/>
    <cellStyle name="Neutral 4 2" xfId="1524"/>
    <cellStyle name="Neutral 4 3" xfId="1525"/>
    <cellStyle name="Neutral 4 4" xfId="1526"/>
    <cellStyle name="Neutral 4 5" xfId="1527"/>
    <cellStyle name="Neutral 5" xfId="1528"/>
    <cellStyle name="Neutral 5 2" xfId="1529"/>
    <cellStyle name="Neutral 5 3" xfId="1530"/>
    <cellStyle name="Neutral 6" xfId="1531"/>
    <cellStyle name="Neutral 6 2" xfId="1532"/>
    <cellStyle name="Neutral 6 3" xfId="1533"/>
    <cellStyle name="Neutral 7" xfId="1534"/>
    <cellStyle name="Neutral 7 2" xfId="1535"/>
    <cellStyle name="Neutral 8" xfId="1536"/>
    <cellStyle name="Neutral 9" xfId="1537"/>
    <cellStyle name="Normal" xfId="0" builtinId="0"/>
    <cellStyle name="Normal 2" xfId="1538"/>
    <cellStyle name="Normal 2 10" xfId="1539"/>
    <cellStyle name="Normal 2 11" xfId="1540"/>
    <cellStyle name="Normal 2 12" xfId="1541"/>
    <cellStyle name="Normal 2 13" xfId="1542"/>
    <cellStyle name="Normal 2 14" xfId="1543"/>
    <cellStyle name="Normal 2 2" xfId="1544"/>
    <cellStyle name="Normal 2 3" xfId="1545"/>
    <cellStyle name="Normal 2 4" xfId="1546"/>
    <cellStyle name="Normal 2 5" xfId="1547"/>
    <cellStyle name="Normal 2 6" xfId="1548"/>
    <cellStyle name="Normal 2 7" xfId="1549"/>
    <cellStyle name="Normal 2 8" xfId="1550"/>
    <cellStyle name="Normal 2 9" xfId="1551"/>
    <cellStyle name="Normal 3 2" xfId="1552"/>
    <cellStyle name="Normal 3 3" xfId="1553"/>
    <cellStyle name="Normal 3 4" xfId="1554"/>
    <cellStyle name="Normal 3 5" xfId="1555"/>
    <cellStyle name="Normal 3 6" xfId="1556"/>
    <cellStyle name="Normal 4 2" xfId="1557"/>
    <cellStyle name="Normal 4 3" xfId="1558"/>
    <cellStyle name="Normal 4 4" xfId="1559"/>
    <cellStyle name="Normal 5 2" xfId="1560"/>
    <cellStyle name="Normal 6" xfId="1561"/>
    <cellStyle name="Normal 6 2" xfId="1562"/>
    <cellStyle name="Normal 6 3" xfId="1563"/>
    <cellStyle name="Normal 7 2" xfId="1564"/>
    <cellStyle name="Normal 8 2" xfId="1565"/>
    <cellStyle name="Note 10" xfId="1566"/>
    <cellStyle name="Note 10 2" xfId="1567"/>
    <cellStyle name="Note 10 3" xfId="1568"/>
    <cellStyle name="Note 11" xfId="1569"/>
    <cellStyle name="Note 11 2" xfId="1570"/>
    <cellStyle name="Note 12" xfId="1571"/>
    <cellStyle name="Note 13" xfId="1572"/>
    <cellStyle name="Note 13 2" xfId="1573"/>
    <cellStyle name="Note 14" xfId="1574"/>
    <cellStyle name="Note 2" xfId="1575"/>
    <cellStyle name="Note 2 10" xfId="1576"/>
    <cellStyle name="Note 2 11" xfId="1577"/>
    <cellStyle name="Note 2 12" xfId="1578"/>
    <cellStyle name="Note 2 13" xfId="1579"/>
    <cellStyle name="Note 2 2" xfId="1580"/>
    <cellStyle name="Note 2 3" xfId="1581"/>
    <cellStyle name="Note 2 4" xfId="1582"/>
    <cellStyle name="Note 2 5" xfId="1583"/>
    <cellStyle name="Note 2 6" xfId="1584"/>
    <cellStyle name="Note 2 7" xfId="1585"/>
    <cellStyle name="Note 2 8" xfId="1586"/>
    <cellStyle name="Note 2 9" xfId="1587"/>
    <cellStyle name="Note 3" xfId="1588"/>
    <cellStyle name="Note 3 2" xfId="1589"/>
    <cellStyle name="Note 3 3" xfId="1590"/>
    <cellStyle name="Note 3 4" xfId="1591"/>
    <cellStyle name="Note 3 5" xfId="1592"/>
    <cellStyle name="Note 4" xfId="1593"/>
    <cellStyle name="Note 4 2" xfId="1594"/>
    <cellStyle name="Note 4 3" xfId="1595"/>
    <cellStyle name="Note 4 4" xfId="1596"/>
    <cellStyle name="Note 4 5" xfId="1597"/>
    <cellStyle name="Note 5" xfId="1598"/>
    <cellStyle name="Note 5 2" xfId="1599"/>
    <cellStyle name="Note 5 3" xfId="1600"/>
    <cellStyle name="Note 6" xfId="1601"/>
    <cellStyle name="Note 6 2" xfId="1602"/>
    <cellStyle name="Note 6 3" xfId="1603"/>
    <cellStyle name="Note 7" xfId="1604"/>
    <cellStyle name="Note 7 2" xfId="1605"/>
    <cellStyle name="Note 8" xfId="1606"/>
    <cellStyle name="Note 9" xfId="1607"/>
    <cellStyle name="Output 10" xfId="1608"/>
    <cellStyle name="Output 10 2" xfId="1609"/>
    <cellStyle name="Output 10 3" xfId="1610"/>
    <cellStyle name="Output 11" xfId="1611"/>
    <cellStyle name="Output 11 2" xfId="1612"/>
    <cellStyle name="Output 12" xfId="1613"/>
    <cellStyle name="Output 13" xfId="1614"/>
    <cellStyle name="Output 13 2" xfId="1615"/>
    <cellStyle name="Output 14" xfId="1616"/>
    <cellStyle name="Output 2" xfId="1617"/>
    <cellStyle name="Output 2 10" xfId="1618"/>
    <cellStyle name="Output 2 11" xfId="1619"/>
    <cellStyle name="Output 2 12" xfId="1620"/>
    <cellStyle name="Output 2 13" xfId="1621"/>
    <cellStyle name="Output 2 2" xfId="1622"/>
    <cellStyle name="Output 2 3" xfId="1623"/>
    <cellStyle name="Output 2 4" xfId="1624"/>
    <cellStyle name="Output 2 5" xfId="1625"/>
    <cellStyle name="Output 2 6" xfId="1626"/>
    <cellStyle name="Output 2 7" xfId="1627"/>
    <cellStyle name="Output 2 8" xfId="1628"/>
    <cellStyle name="Output 2 9" xfId="1629"/>
    <cellStyle name="Output 3" xfId="1630"/>
    <cellStyle name="Output 3 2" xfId="1631"/>
    <cellStyle name="Output 3 3" xfId="1632"/>
    <cellStyle name="Output 3 4" xfId="1633"/>
    <cellStyle name="Output 3 5" xfId="1634"/>
    <cellStyle name="Output 4" xfId="1635"/>
    <cellStyle name="Output 4 2" xfId="1636"/>
    <cellStyle name="Output 4 3" xfId="1637"/>
    <cellStyle name="Output 4 4" xfId="1638"/>
    <cellStyle name="Output 4 5" xfId="1639"/>
    <cellStyle name="Output 5" xfId="1640"/>
    <cellStyle name="Output 5 2" xfId="1641"/>
    <cellStyle name="Output 5 3" xfId="1642"/>
    <cellStyle name="Output 6" xfId="1643"/>
    <cellStyle name="Output 6 2" xfId="1644"/>
    <cellStyle name="Output 6 3" xfId="1645"/>
    <cellStyle name="Output 7" xfId="1646"/>
    <cellStyle name="Output 7 2" xfId="1647"/>
    <cellStyle name="Output 8" xfId="1648"/>
    <cellStyle name="Output 9" xfId="1649"/>
    <cellStyle name="Title 10" xfId="1650"/>
    <cellStyle name="Title 10 2" xfId="1651"/>
    <cellStyle name="Title 10 3" xfId="1652"/>
    <cellStyle name="Title 11" xfId="1653"/>
    <cellStyle name="Title 11 2" xfId="1654"/>
    <cellStyle name="Title 12" xfId="1655"/>
    <cellStyle name="Title 13" xfId="1656"/>
    <cellStyle name="Title 13 2" xfId="1657"/>
    <cellStyle name="Title 14" xfId="1658"/>
    <cellStyle name="Title 2" xfId="1659"/>
    <cellStyle name="Title 2 10" xfId="1660"/>
    <cellStyle name="Title 2 11" xfId="1661"/>
    <cellStyle name="Title 2 12" xfId="1662"/>
    <cellStyle name="Title 2 13" xfId="1663"/>
    <cellStyle name="Title 2 2" xfId="1664"/>
    <cellStyle name="Title 2 3" xfId="1665"/>
    <cellStyle name="Title 2 4" xfId="1666"/>
    <cellStyle name="Title 2 5" xfId="1667"/>
    <cellStyle name="Title 2 6" xfId="1668"/>
    <cellStyle name="Title 2 7" xfId="1669"/>
    <cellStyle name="Title 2 8" xfId="1670"/>
    <cellStyle name="Title 2 9" xfId="1671"/>
    <cellStyle name="Title 3" xfId="1672"/>
    <cellStyle name="Title 3 2" xfId="1673"/>
    <cellStyle name="Title 3 3" xfId="1674"/>
    <cellStyle name="Title 3 4" xfId="1675"/>
    <cellStyle name="Title 3 5" xfId="1676"/>
    <cellStyle name="Title 4" xfId="1677"/>
    <cellStyle name="Title 4 2" xfId="1678"/>
    <cellStyle name="Title 4 3" xfId="1679"/>
    <cellStyle name="Title 4 4" xfId="1680"/>
    <cellStyle name="Title 4 5" xfId="1681"/>
    <cellStyle name="Title 5" xfId="1682"/>
    <cellStyle name="Title 5 2" xfId="1683"/>
    <cellStyle name="Title 5 3" xfId="1684"/>
    <cellStyle name="Title 6" xfId="1685"/>
    <cellStyle name="Title 6 2" xfId="1686"/>
    <cellStyle name="Title 6 3" xfId="1687"/>
    <cellStyle name="Title 7" xfId="1688"/>
    <cellStyle name="Title 7 2" xfId="1689"/>
    <cellStyle name="Title 8" xfId="1690"/>
    <cellStyle name="Title 9" xfId="1691"/>
    <cellStyle name="Total 10" xfId="1692"/>
    <cellStyle name="Total 10 2" xfId="1693"/>
    <cellStyle name="Total 10 3" xfId="1694"/>
    <cellStyle name="Total 11" xfId="1695"/>
    <cellStyle name="Total 11 2" xfId="1696"/>
    <cellStyle name="Total 12" xfId="1697"/>
    <cellStyle name="Total 13" xfId="1698"/>
    <cellStyle name="Total 13 2" xfId="1699"/>
    <cellStyle name="Total 14" xfId="1700"/>
    <cellStyle name="Total 2" xfId="1701"/>
    <cellStyle name="Total 2 10" xfId="1702"/>
    <cellStyle name="Total 2 11" xfId="1703"/>
    <cellStyle name="Total 2 12" xfId="1704"/>
    <cellStyle name="Total 2 13" xfId="1705"/>
    <cellStyle name="Total 2 2" xfId="1706"/>
    <cellStyle name="Total 2 3" xfId="1707"/>
    <cellStyle name="Total 2 4" xfId="1708"/>
    <cellStyle name="Total 2 5" xfId="1709"/>
    <cellStyle name="Total 2 6" xfId="1710"/>
    <cellStyle name="Total 2 7" xfId="1711"/>
    <cellStyle name="Total 2 8" xfId="1712"/>
    <cellStyle name="Total 2 9" xfId="1713"/>
    <cellStyle name="Total 3" xfId="1714"/>
    <cellStyle name="Total 3 2" xfId="1715"/>
    <cellStyle name="Total 3 3" xfId="1716"/>
    <cellStyle name="Total 3 4" xfId="1717"/>
    <cellStyle name="Total 3 5" xfId="1718"/>
    <cellStyle name="Total 4" xfId="1719"/>
    <cellStyle name="Total 4 2" xfId="1720"/>
    <cellStyle name="Total 4 3" xfId="1721"/>
    <cellStyle name="Total 4 4" xfId="1722"/>
    <cellStyle name="Total 4 5" xfId="1723"/>
    <cellStyle name="Total 5" xfId="1724"/>
    <cellStyle name="Total 5 2" xfId="1725"/>
    <cellStyle name="Total 5 3" xfId="1726"/>
    <cellStyle name="Total 6" xfId="1727"/>
    <cellStyle name="Total 6 2" xfId="1728"/>
    <cellStyle name="Total 6 3" xfId="1729"/>
    <cellStyle name="Total 7" xfId="1730"/>
    <cellStyle name="Total 7 2" xfId="1731"/>
    <cellStyle name="Total 8" xfId="1732"/>
    <cellStyle name="Total 9" xfId="1733"/>
    <cellStyle name="Warning Text 10" xfId="1734"/>
    <cellStyle name="Warning Text 10 2" xfId="1735"/>
    <cellStyle name="Warning Text 10 3" xfId="1736"/>
    <cellStyle name="Warning Text 11" xfId="1737"/>
    <cellStyle name="Warning Text 11 2" xfId="1738"/>
    <cellStyle name="Warning Text 12" xfId="1739"/>
    <cellStyle name="Warning Text 13" xfId="1740"/>
    <cellStyle name="Warning Text 13 2" xfId="1741"/>
    <cellStyle name="Warning Text 14" xfId="1742"/>
    <cellStyle name="Warning Text 2" xfId="1743"/>
    <cellStyle name="Warning Text 2 10" xfId="1744"/>
    <cellStyle name="Warning Text 2 11" xfId="1745"/>
    <cellStyle name="Warning Text 2 12" xfId="1746"/>
    <cellStyle name="Warning Text 2 13" xfId="1747"/>
    <cellStyle name="Warning Text 2 2" xfId="1748"/>
    <cellStyle name="Warning Text 2 3" xfId="1749"/>
    <cellStyle name="Warning Text 2 4" xfId="1750"/>
    <cellStyle name="Warning Text 2 5" xfId="1751"/>
    <cellStyle name="Warning Text 2 6" xfId="1752"/>
    <cellStyle name="Warning Text 2 7" xfId="1753"/>
    <cellStyle name="Warning Text 2 8" xfId="1754"/>
    <cellStyle name="Warning Text 2 9" xfId="1755"/>
    <cellStyle name="Warning Text 3" xfId="1756"/>
    <cellStyle name="Warning Text 3 2" xfId="1757"/>
    <cellStyle name="Warning Text 3 3" xfId="1758"/>
    <cellStyle name="Warning Text 3 4" xfId="1759"/>
    <cellStyle name="Warning Text 3 5" xfId="1760"/>
    <cellStyle name="Warning Text 4" xfId="1761"/>
    <cellStyle name="Warning Text 4 2" xfId="1762"/>
    <cellStyle name="Warning Text 4 3" xfId="1763"/>
    <cellStyle name="Warning Text 4 4" xfId="1764"/>
    <cellStyle name="Warning Text 4 5" xfId="1765"/>
    <cellStyle name="Warning Text 5" xfId="1766"/>
    <cellStyle name="Warning Text 5 2" xfId="1767"/>
    <cellStyle name="Warning Text 5 3" xfId="1768"/>
    <cellStyle name="Warning Text 6" xfId="1769"/>
    <cellStyle name="Warning Text 6 2" xfId="1770"/>
    <cellStyle name="Warning Text 6 3" xfId="1771"/>
    <cellStyle name="Warning Text 7" xfId="1772"/>
    <cellStyle name="Warning Text 7 2" xfId="1773"/>
    <cellStyle name="Warning Text 8" xfId="1774"/>
    <cellStyle name="Warning Text 9" xfId="17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cezel/Downloads/filename%20(26)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lename (26)"/>
    </sheetNames>
    <sheetDataSet>
      <sheetData sheetId="0">
        <row r="91">
          <cell r="A91" t="str">
            <v>ABENSON TACLOBAN</v>
          </cell>
          <cell r="B91">
            <v>217055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FF"/>
  </sheetPr>
  <dimension ref="A1:BU93"/>
  <sheetViews>
    <sheetView tabSelected="1" view="pageBreakPreview" zoomScale="60" zoomScaleNormal="55" workbookViewId="0">
      <selection activeCell="D23" sqref="D23"/>
    </sheetView>
  </sheetViews>
  <sheetFormatPr defaultColWidth="46.90625" defaultRowHeight="16.5"/>
  <cols>
    <col min="1" max="1" width="6" style="199" customWidth="1"/>
    <col min="2" max="2" width="9.81640625" style="199" bestFit="1" customWidth="1"/>
    <col min="3" max="3" width="49.08984375" style="207" customWidth="1"/>
    <col min="4" max="4" width="37.1796875" style="207" customWidth="1"/>
    <col min="5" max="5" width="25.7265625" style="207" customWidth="1"/>
    <col min="6" max="7" width="18.08984375" style="207" hidden="1" customWidth="1"/>
    <col min="8" max="8" width="17.453125" style="209" hidden="1" customWidth="1"/>
    <col min="9" max="9" width="11" style="218" hidden="1" customWidth="1"/>
    <col min="10" max="10" width="18.90625" style="210" hidden="1" customWidth="1"/>
    <col min="11" max="11" width="17.54296875" style="210" hidden="1" customWidth="1"/>
    <col min="12" max="12" width="18.90625" style="211" hidden="1" customWidth="1"/>
    <col min="13" max="13" width="10.6328125" style="212" hidden="1" customWidth="1"/>
    <col min="14" max="14" width="20.08984375" style="210" hidden="1" customWidth="1"/>
    <col min="15" max="15" width="16.90625" style="210" hidden="1" customWidth="1"/>
    <col min="16" max="16" width="19.6328125" style="211" hidden="1" customWidth="1"/>
    <col min="17" max="17" width="11.453125" style="207" hidden="1" customWidth="1"/>
    <col min="18" max="19" width="18.90625" style="210" hidden="1" customWidth="1"/>
    <col min="20" max="20" width="18.90625" style="211" hidden="1" customWidth="1"/>
    <col min="21" max="21" width="11.08984375" style="207" hidden="1" customWidth="1"/>
    <col min="22" max="23" width="20.6328125" style="210" hidden="1" customWidth="1"/>
    <col min="24" max="24" width="19.08984375" style="211" hidden="1" customWidth="1"/>
    <col min="25" max="25" width="10.90625" style="212" hidden="1" customWidth="1"/>
    <col min="26" max="27" width="18.54296875" style="213" hidden="1" customWidth="1"/>
    <col min="28" max="28" width="19.453125" style="214" hidden="1" customWidth="1"/>
    <col min="29" max="29" width="11.54296875" style="212" hidden="1" customWidth="1"/>
    <col min="30" max="31" width="17.54296875" style="213" hidden="1" customWidth="1"/>
    <col min="32" max="32" width="17.08984375" style="214" hidden="1" customWidth="1"/>
    <col min="33" max="33" width="10.08984375" style="207" hidden="1" customWidth="1"/>
    <col min="34" max="34" width="18.54296875" style="210" customWidth="1"/>
    <col min="35" max="35" width="18.54296875" style="210" hidden="1" customWidth="1"/>
    <col min="36" max="36" width="17.08984375" style="211" customWidth="1"/>
    <col min="37" max="37" width="11.6328125" style="207" customWidth="1"/>
    <col min="38" max="39" width="18.90625" style="213" hidden="1" customWidth="1"/>
    <col min="40" max="40" width="17.36328125" style="214" hidden="1" customWidth="1"/>
    <col min="41" max="41" width="11.54296875" style="212" hidden="1" customWidth="1"/>
    <col min="42" max="43" width="17.453125" style="213" hidden="1" customWidth="1"/>
    <col min="44" max="44" width="16.6328125" style="214" hidden="1" customWidth="1"/>
    <col min="45" max="45" width="11.08984375" style="212" hidden="1" customWidth="1"/>
    <col min="46" max="47" width="19.90625" style="213" hidden="1" customWidth="1"/>
    <col min="48" max="48" width="18.6328125" style="215" hidden="1" customWidth="1"/>
    <col min="49" max="49" width="11.08984375" style="212" hidden="1" customWidth="1"/>
    <col min="50" max="51" width="18.08984375" style="212" hidden="1" customWidth="1"/>
    <col min="52" max="52" width="16.08984375" style="216" hidden="1" customWidth="1"/>
    <col min="53" max="53" width="10.453125" style="212" hidden="1" customWidth="1"/>
    <col min="54" max="54" width="17.6328125" style="212" customWidth="1"/>
    <col min="55" max="55" width="17.36328125" style="216" customWidth="1"/>
    <col min="56" max="56" width="10.36328125" style="212" customWidth="1"/>
    <col min="57" max="57" width="20" style="212" customWidth="1"/>
    <col min="58" max="58" width="35.6328125" style="207" hidden="1" customWidth="1"/>
    <col min="59" max="59" width="37.36328125" style="207" hidden="1" customWidth="1"/>
    <col min="60" max="60" width="1.90625" style="207" hidden="1" customWidth="1"/>
    <col min="61" max="61" width="21.90625" style="219" hidden="1" customWidth="1"/>
    <col min="62" max="62" width="23.90625" style="219" hidden="1" customWidth="1"/>
    <col min="63" max="63" width="26.6328125" style="213" hidden="1" customWidth="1"/>
    <col min="64" max="64" width="26.6328125" style="212" hidden="1" customWidth="1"/>
    <col min="65" max="65" width="20.08984375" style="212" hidden="1" customWidth="1"/>
    <col min="66" max="66" width="17" style="207" customWidth="1"/>
    <col min="67" max="67" width="21.6328125" style="207" customWidth="1"/>
    <col min="68" max="68" width="33.08984375" style="207" customWidth="1"/>
    <col min="69" max="262" width="46.90625" style="207"/>
    <col min="263" max="263" width="4.36328125" style="207" customWidth="1"/>
    <col min="264" max="264" width="7.36328125" style="207" customWidth="1"/>
    <col min="265" max="265" width="53.54296875" style="207" customWidth="1"/>
    <col min="266" max="266" width="42.6328125" style="207" customWidth="1"/>
    <col min="267" max="267" width="21.08984375" style="207" customWidth="1"/>
    <col min="268" max="268" width="18.08984375" style="207" customWidth="1"/>
    <col min="269" max="269" width="0" style="207" hidden="1" customWidth="1"/>
    <col min="270" max="270" width="17.453125" style="207" customWidth="1"/>
    <col min="271" max="271" width="11" style="207" customWidth="1"/>
    <col min="272" max="272" width="18.90625" style="207" customWidth="1"/>
    <col min="273" max="273" width="0" style="207" hidden="1" customWidth="1"/>
    <col min="274" max="274" width="18.90625" style="207" customWidth="1"/>
    <col min="275" max="275" width="10.6328125" style="207" customWidth="1"/>
    <col min="276" max="276" width="20.08984375" style="207" customWidth="1"/>
    <col min="277" max="277" width="0" style="207" hidden="1" customWidth="1"/>
    <col min="278" max="278" width="19.6328125" style="207" customWidth="1"/>
    <col min="279" max="279" width="11.453125" style="207" customWidth="1"/>
    <col min="280" max="280" width="18.90625" style="207" customWidth="1"/>
    <col min="281" max="281" width="0" style="207" hidden="1" customWidth="1"/>
    <col min="282" max="282" width="18.90625" style="207" customWidth="1"/>
    <col min="283" max="283" width="11.08984375" style="207" customWidth="1"/>
    <col min="284" max="284" width="20.6328125" style="207" customWidth="1"/>
    <col min="285" max="285" width="0" style="207" hidden="1" customWidth="1"/>
    <col min="286" max="286" width="19.08984375" style="207" customWidth="1"/>
    <col min="287" max="287" width="10.90625" style="207" customWidth="1"/>
    <col min="288" max="288" width="18.54296875" style="207" customWidth="1"/>
    <col min="289" max="289" width="0" style="207" hidden="1" customWidth="1"/>
    <col min="290" max="290" width="19.453125" style="207" customWidth="1"/>
    <col min="291" max="291" width="11.54296875" style="207" customWidth="1"/>
    <col min="292" max="309" width="0" style="207" hidden="1" customWidth="1"/>
    <col min="310" max="310" width="17.6328125" style="207" customWidth="1"/>
    <col min="311" max="311" width="17.36328125" style="207" customWidth="1"/>
    <col min="312" max="312" width="10.36328125" style="207" customWidth="1"/>
    <col min="313" max="313" width="20" style="207" customWidth="1"/>
    <col min="314" max="321" width="0" style="207" hidden="1" customWidth="1"/>
    <col min="322" max="322" width="17" style="207" customWidth="1"/>
    <col min="323" max="323" width="21.6328125" style="207" customWidth="1"/>
    <col min="324" max="324" width="33.08984375" style="207" customWidth="1"/>
    <col min="325" max="518" width="46.90625" style="207"/>
    <col min="519" max="519" width="4.36328125" style="207" customWidth="1"/>
    <col min="520" max="520" width="7.36328125" style="207" customWidth="1"/>
    <col min="521" max="521" width="53.54296875" style="207" customWidth="1"/>
    <col min="522" max="522" width="42.6328125" style="207" customWidth="1"/>
    <col min="523" max="523" width="21.08984375" style="207" customWidth="1"/>
    <col min="524" max="524" width="18.08984375" style="207" customWidth="1"/>
    <col min="525" max="525" width="0" style="207" hidden="1" customWidth="1"/>
    <col min="526" max="526" width="17.453125" style="207" customWidth="1"/>
    <col min="527" max="527" width="11" style="207" customWidth="1"/>
    <col min="528" max="528" width="18.90625" style="207" customWidth="1"/>
    <col min="529" max="529" width="0" style="207" hidden="1" customWidth="1"/>
    <col min="530" max="530" width="18.90625" style="207" customWidth="1"/>
    <col min="531" max="531" width="10.6328125" style="207" customWidth="1"/>
    <col min="532" max="532" width="20.08984375" style="207" customWidth="1"/>
    <col min="533" max="533" width="0" style="207" hidden="1" customWidth="1"/>
    <col min="534" max="534" width="19.6328125" style="207" customWidth="1"/>
    <col min="535" max="535" width="11.453125" style="207" customWidth="1"/>
    <col min="536" max="536" width="18.90625" style="207" customWidth="1"/>
    <col min="537" max="537" width="0" style="207" hidden="1" customWidth="1"/>
    <col min="538" max="538" width="18.90625" style="207" customWidth="1"/>
    <col min="539" max="539" width="11.08984375" style="207" customWidth="1"/>
    <col min="540" max="540" width="20.6328125" style="207" customWidth="1"/>
    <col min="541" max="541" width="0" style="207" hidden="1" customWidth="1"/>
    <col min="542" max="542" width="19.08984375" style="207" customWidth="1"/>
    <col min="543" max="543" width="10.90625" style="207" customWidth="1"/>
    <col min="544" max="544" width="18.54296875" style="207" customWidth="1"/>
    <col min="545" max="545" width="0" style="207" hidden="1" customWidth="1"/>
    <col min="546" max="546" width="19.453125" style="207" customWidth="1"/>
    <col min="547" max="547" width="11.54296875" style="207" customWidth="1"/>
    <col min="548" max="565" width="0" style="207" hidden="1" customWidth="1"/>
    <col min="566" max="566" width="17.6328125" style="207" customWidth="1"/>
    <col min="567" max="567" width="17.36328125" style="207" customWidth="1"/>
    <col min="568" max="568" width="10.36328125" style="207" customWidth="1"/>
    <col min="569" max="569" width="20" style="207" customWidth="1"/>
    <col min="570" max="577" width="0" style="207" hidden="1" customWidth="1"/>
    <col min="578" max="578" width="17" style="207" customWidth="1"/>
    <col min="579" max="579" width="21.6328125" style="207" customWidth="1"/>
    <col min="580" max="580" width="33.08984375" style="207" customWidth="1"/>
    <col min="581" max="774" width="46.90625" style="207"/>
    <col min="775" max="775" width="4.36328125" style="207" customWidth="1"/>
    <col min="776" max="776" width="7.36328125" style="207" customWidth="1"/>
    <col min="777" max="777" width="53.54296875" style="207" customWidth="1"/>
    <col min="778" max="778" width="42.6328125" style="207" customWidth="1"/>
    <col min="779" max="779" width="21.08984375" style="207" customWidth="1"/>
    <col min="780" max="780" width="18.08984375" style="207" customWidth="1"/>
    <col min="781" max="781" width="0" style="207" hidden="1" customWidth="1"/>
    <col min="782" max="782" width="17.453125" style="207" customWidth="1"/>
    <col min="783" max="783" width="11" style="207" customWidth="1"/>
    <col min="784" max="784" width="18.90625" style="207" customWidth="1"/>
    <col min="785" max="785" width="0" style="207" hidden="1" customWidth="1"/>
    <col min="786" max="786" width="18.90625" style="207" customWidth="1"/>
    <col min="787" max="787" width="10.6328125" style="207" customWidth="1"/>
    <col min="788" max="788" width="20.08984375" style="207" customWidth="1"/>
    <col min="789" max="789" width="0" style="207" hidden="1" customWidth="1"/>
    <col min="790" max="790" width="19.6328125" style="207" customWidth="1"/>
    <col min="791" max="791" width="11.453125" style="207" customWidth="1"/>
    <col min="792" max="792" width="18.90625" style="207" customWidth="1"/>
    <col min="793" max="793" width="0" style="207" hidden="1" customWidth="1"/>
    <col min="794" max="794" width="18.90625" style="207" customWidth="1"/>
    <col min="795" max="795" width="11.08984375" style="207" customWidth="1"/>
    <col min="796" max="796" width="20.6328125" style="207" customWidth="1"/>
    <col min="797" max="797" width="0" style="207" hidden="1" customWidth="1"/>
    <col min="798" max="798" width="19.08984375" style="207" customWidth="1"/>
    <col min="799" max="799" width="10.90625" style="207" customWidth="1"/>
    <col min="800" max="800" width="18.54296875" style="207" customWidth="1"/>
    <col min="801" max="801" width="0" style="207" hidden="1" customWidth="1"/>
    <col min="802" max="802" width="19.453125" style="207" customWidth="1"/>
    <col min="803" max="803" width="11.54296875" style="207" customWidth="1"/>
    <col min="804" max="821" width="0" style="207" hidden="1" customWidth="1"/>
    <col min="822" max="822" width="17.6328125" style="207" customWidth="1"/>
    <col min="823" max="823" width="17.36328125" style="207" customWidth="1"/>
    <col min="824" max="824" width="10.36328125" style="207" customWidth="1"/>
    <col min="825" max="825" width="20" style="207" customWidth="1"/>
    <col min="826" max="833" width="0" style="207" hidden="1" customWidth="1"/>
    <col min="834" max="834" width="17" style="207" customWidth="1"/>
    <col min="835" max="835" width="21.6328125" style="207" customWidth="1"/>
    <col min="836" max="836" width="33.08984375" style="207" customWidth="1"/>
    <col min="837" max="1030" width="46.90625" style="207"/>
    <col min="1031" max="1031" width="4.36328125" style="207" customWidth="1"/>
    <col min="1032" max="1032" width="7.36328125" style="207" customWidth="1"/>
    <col min="1033" max="1033" width="53.54296875" style="207" customWidth="1"/>
    <col min="1034" max="1034" width="42.6328125" style="207" customWidth="1"/>
    <col min="1035" max="1035" width="21.08984375" style="207" customWidth="1"/>
    <col min="1036" max="1036" width="18.08984375" style="207" customWidth="1"/>
    <col min="1037" max="1037" width="0" style="207" hidden="1" customWidth="1"/>
    <col min="1038" max="1038" width="17.453125" style="207" customWidth="1"/>
    <col min="1039" max="1039" width="11" style="207" customWidth="1"/>
    <col min="1040" max="1040" width="18.90625" style="207" customWidth="1"/>
    <col min="1041" max="1041" width="0" style="207" hidden="1" customWidth="1"/>
    <col min="1042" max="1042" width="18.90625" style="207" customWidth="1"/>
    <col min="1043" max="1043" width="10.6328125" style="207" customWidth="1"/>
    <col min="1044" max="1044" width="20.08984375" style="207" customWidth="1"/>
    <col min="1045" max="1045" width="0" style="207" hidden="1" customWidth="1"/>
    <col min="1046" max="1046" width="19.6328125" style="207" customWidth="1"/>
    <col min="1047" max="1047" width="11.453125" style="207" customWidth="1"/>
    <col min="1048" max="1048" width="18.90625" style="207" customWidth="1"/>
    <col min="1049" max="1049" width="0" style="207" hidden="1" customWidth="1"/>
    <col min="1050" max="1050" width="18.90625" style="207" customWidth="1"/>
    <col min="1051" max="1051" width="11.08984375" style="207" customWidth="1"/>
    <col min="1052" max="1052" width="20.6328125" style="207" customWidth="1"/>
    <col min="1053" max="1053" width="0" style="207" hidden="1" customWidth="1"/>
    <col min="1054" max="1054" width="19.08984375" style="207" customWidth="1"/>
    <col min="1055" max="1055" width="10.90625" style="207" customWidth="1"/>
    <col min="1056" max="1056" width="18.54296875" style="207" customWidth="1"/>
    <col min="1057" max="1057" width="0" style="207" hidden="1" customWidth="1"/>
    <col min="1058" max="1058" width="19.453125" style="207" customWidth="1"/>
    <col min="1059" max="1059" width="11.54296875" style="207" customWidth="1"/>
    <col min="1060" max="1077" width="0" style="207" hidden="1" customWidth="1"/>
    <col min="1078" max="1078" width="17.6328125" style="207" customWidth="1"/>
    <col min="1079" max="1079" width="17.36328125" style="207" customWidth="1"/>
    <col min="1080" max="1080" width="10.36328125" style="207" customWidth="1"/>
    <col min="1081" max="1081" width="20" style="207" customWidth="1"/>
    <col min="1082" max="1089" width="0" style="207" hidden="1" customWidth="1"/>
    <col min="1090" max="1090" width="17" style="207" customWidth="1"/>
    <col min="1091" max="1091" width="21.6328125" style="207" customWidth="1"/>
    <col min="1092" max="1092" width="33.08984375" style="207" customWidth="1"/>
    <col min="1093" max="1286" width="46.90625" style="207"/>
    <col min="1287" max="1287" width="4.36328125" style="207" customWidth="1"/>
    <col min="1288" max="1288" width="7.36328125" style="207" customWidth="1"/>
    <col min="1289" max="1289" width="53.54296875" style="207" customWidth="1"/>
    <col min="1290" max="1290" width="42.6328125" style="207" customWidth="1"/>
    <col min="1291" max="1291" width="21.08984375" style="207" customWidth="1"/>
    <col min="1292" max="1292" width="18.08984375" style="207" customWidth="1"/>
    <col min="1293" max="1293" width="0" style="207" hidden="1" customWidth="1"/>
    <col min="1294" max="1294" width="17.453125" style="207" customWidth="1"/>
    <col min="1295" max="1295" width="11" style="207" customWidth="1"/>
    <col min="1296" max="1296" width="18.90625" style="207" customWidth="1"/>
    <col min="1297" max="1297" width="0" style="207" hidden="1" customWidth="1"/>
    <col min="1298" max="1298" width="18.90625" style="207" customWidth="1"/>
    <col min="1299" max="1299" width="10.6328125" style="207" customWidth="1"/>
    <col min="1300" max="1300" width="20.08984375" style="207" customWidth="1"/>
    <col min="1301" max="1301" width="0" style="207" hidden="1" customWidth="1"/>
    <col min="1302" max="1302" width="19.6328125" style="207" customWidth="1"/>
    <col min="1303" max="1303" width="11.453125" style="207" customWidth="1"/>
    <col min="1304" max="1304" width="18.90625" style="207" customWidth="1"/>
    <col min="1305" max="1305" width="0" style="207" hidden="1" customWidth="1"/>
    <col min="1306" max="1306" width="18.90625" style="207" customWidth="1"/>
    <col min="1307" max="1307" width="11.08984375" style="207" customWidth="1"/>
    <col min="1308" max="1308" width="20.6328125" style="207" customWidth="1"/>
    <col min="1309" max="1309" width="0" style="207" hidden="1" customWidth="1"/>
    <col min="1310" max="1310" width="19.08984375" style="207" customWidth="1"/>
    <col min="1311" max="1311" width="10.90625" style="207" customWidth="1"/>
    <col min="1312" max="1312" width="18.54296875" style="207" customWidth="1"/>
    <col min="1313" max="1313" width="0" style="207" hidden="1" customWidth="1"/>
    <col min="1314" max="1314" width="19.453125" style="207" customWidth="1"/>
    <col min="1315" max="1315" width="11.54296875" style="207" customWidth="1"/>
    <col min="1316" max="1333" width="0" style="207" hidden="1" customWidth="1"/>
    <col min="1334" max="1334" width="17.6328125" style="207" customWidth="1"/>
    <col min="1335" max="1335" width="17.36328125" style="207" customWidth="1"/>
    <col min="1336" max="1336" width="10.36328125" style="207" customWidth="1"/>
    <col min="1337" max="1337" width="20" style="207" customWidth="1"/>
    <col min="1338" max="1345" width="0" style="207" hidden="1" customWidth="1"/>
    <col min="1346" max="1346" width="17" style="207" customWidth="1"/>
    <col min="1347" max="1347" width="21.6328125" style="207" customWidth="1"/>
    <col min="1348" max="1348" width="33.08984375" style="207" customWidth="1"/>
    <col min="1349" max="1542" width="46.90625" style="207"/>
    <col min="1543" max="1543" width="4.36328125" style="207" customWidth="1"/>
    <col min="1544" max="1544" width="7.36328125" style="207" customWidth="1"/>
    <col min="1545" max="1545" width="53.54296875" style="207" customWidth="1"/>
    <col min="1546" max="1546" width="42.6328125" style="207" customWidth="1"/>
    <col min="1547" max="1547" width="21.08984375" style="207" customWidth="1"/>
    <col min="1548" max="1548" width="18.08984375" style="207" customWidth="1"/>
    <col min="1549" max="1549" width="0" style="207" hidden="1" customWidth="1"/>
    <col min="1550" max="1550" width="17.453125" style="207" customWidth="1"/>
    <col min="1551" max="1551" width="11" style="207" customWidth="1"/>
    <col min="1552" max="1552" width="18.90625" style="207" customWidth="1"/>
    <col min="1553" max="1553" width="0" style="207" hidden="1" customWidth="1"/>
    <col min="1554" max="1554" width="18.90625" style="207" customWidth="1"/>
    <col min="1555" max="1555" width="10.6328125" style="207" customWidth="1"/>
    <col min="1556" max="1556" width="20.08984375" style="207" customWidth="1"/>
    <col min="1557" max="1557" width="0" style="207" hidden="1" customWidth="1"/>
    <col min="1558" max="1558" width="19.6328125" style="207" customWidth="1"/>
    <col min="1559" max="1559" width="11.453125" style="207" customWidth="1"/>
    <col min="1560" max="1560" width="18.90625" style="207" customWidth="1"/>
    <col min="1561" max="1561" width="0" style="207" hidden="1" customWidth="1"/>
    <col min="1562" max="1562" width="18.90625" style="207" customWidth="1"/>
    <col min="1563" max="1563" width="11.08984375" style="207" customWidth="1"/>
    <col min="1564" max="1564" width="20.6328125" style="207" customWidth="1"/>
    <col min="1565" max="1565" width="0" style="207" hidden="1" customWidth="1"/>
    <col min="1566" max="1566" width="19.08984375" style="207" customWidth="1"/>
    <col min="1567" max="1567" width="10.90625" style="207" customWidth="1"/>
    <col min="1568" max="1568" width="18.54296875" style="207" customWidth="1"/>
    <col min="1569" max="1569" width="0" style="207" hidden="1" customWidth="1"/>
    <col min="1570" max="1570" width="19.453125" style="207" customWidth="1"/>
    <col min="1571" max="1571" width="11.54296875" style="207" customWidth="1"/>
    <col min="1572" max="1589" width="0" style="207" hidden="1" customWidth="1"/>
    <col min="1590" max="1590" width="17.6328125" style="207" customWidth="1"/>
    <col min="1591" max="1591" width="17.36328125" style="207" customWidth="1"/>
    <col min="1592" max="1592" width="10.36328125" style="207" customWidth="1"/>
    <col min="1593" max="1593" width="20" style="207" customWidth="1"/>
    <col min="1594" max="1601" width="0" style="207" hidden="1" customWidth="1"/>
    <col min="1602" max="1602" width="17" style="207" customWidth="1"/>
    <col min="1603" max="1603" width="21.6328125" style="207" customWidth="1"/>
    <col min="1604" max="1604" width="33.08984375" style="207" customWidth="1"/>
    <col min="1605" max="1798" width="46.90625" style="207"/>
    <col min="1799" max="1799" width="4.36328125" style="207" customWidth="1"/>
    <col min="1800" max="1800" width="7.36328125" style="207" customWidth="1"/>
    <col min="1801" max="1801" width="53.54296875" style="207" customWidth="1"/>
    <col min="1802" max="1802" width="42.6328125" style="207" customWidth="1"/>
    <col min="1803" max="1803" width="21.08984375" style="207" customWidth="1"/>
    <col min="1804" max="1804" width="18.08984375" style="207" customWidth="1"/>
    <col min="1805" max="1805" width="0" style="207" hidden="1" customWidth="1"/>
    <col min="1806" max="1806" width="17.453125" style="207" customWidth="1"/>
    <col min="1807" max="1807" width="11" style="207" customWidth="1"/>
    <col min="1808" max="1808" width="18.90625" style="207" customWidth="1"/>
    <col min="1809" max="1809" width="0" style="207" hidden="1" customWidth="1"/>
    <col min="1810" max="1810" width="18.90625" style="207" customWidth="1"/>
    <col min="1811" max="1811" width="10.6328125" style="207" customWidth="1"/>
    <col min="1812" max="1812" width="20.08984375" style="207" customWidth="1"/>
    <col min="1813" max="1813" width="0" style="207" hidden="1" customWidth="1"/>
    <col min="1814" max="1814" width="19.6328125" style="207" customWidth="1"/>
    <col min="1815" max="1815" width="11.453125" style="207" customWidth="1"/>
    <col min="1816" max="1816" width="18.90625" style="207" customWidth="1"/>
    <col min="1817" max="1817" width="0" style="207" hidden="1" customWidth="1"/>
    <col min="1818" max="1818" width="18.90625" style="207" customWidth="1"/>
    <col min="1819" max="1819" width="11.08984375" style="207" customWidth="1"/>
    <col min="1820" max="1820" width="20.6328125" style="207" customWidth="1"/>
    <col min="1821" max="1821" width="0" style="207" hidden="1" customWidth="1"/>
    <col min="1822" max="1822" width="19.08984375" style="207" customWidth="1"/>
    <col min="1823" max="1823" width="10.90625" style="207" customWidth="1"/>
    <col min="1824" max="1824" width="18.54296875" style="207" customWidth="1"/>
    <col min="1825" max="1825" width="0" style="207" hidden="1" customWidth="1"/>
    <col min="1826" max="1826" width="19.453125" style="207" customWidth="1"/>
    <col min="1827" max="1827" width="11.54296875" style="207" customWidth="1"/>
    <col min="1828" max="1845" width="0" style="207" hidden="1" customWidth="1"/>
    <col min="1846" max="1846" width="17.6328125" style="207" customWidth="1"/>
    <col min="1847" max="1847" width="17.36328125" style="207" customWidth="1"/>
    <col min="1848" max="1848" width="10.36328125" style="207" customWidth="1"/>
    <col min="1849" max="1849" width="20" style="207" customWidth="1"/>
    <col min="1850" max="1857" width="0" style="207" hidden="1" customWidth="1"/>
    <col min="1858" max="1858" width="17" style="207" customWidth="1"/>
    <col min="1859" max="1859" width="21.6328125" style="207" customWidth="1"/>
    <col min="1860" max="1860" width="33.08984375" style="207" customWidth="1"/>
    <col min="1861" max="2054" width="46.90625" style="207"/>
    <col min="2055" max="2055" width="4.36328125" style="207" customWidth="1"/>
    <col min="2056" max="2056" width="7.36328125" style="207" customWidth="1"/>
    <col min="2057" max="2057" width="53.54296875" style="207" customWidth="1"/>
    <col min="2058" max="2058" width="42.6328125" style="207" customWidth="1"/>
    <col min="2059" max="2059" width="21.08984375" style="207" customWidth="1"/>
    <col min="2060" max="2060" width="18.08984375" style="207" customWidth="1"/>
    <col min="2061" max="2061" width="0" style="207" hidden="1" customWidth="1"/>
    <col min="2062" max="2062" width="17.453125" style="207" customWidth="1"/>
    <col min="2063" max="2063" width="11" style="207" customWidth="1"/>
    <col min="2064" max="2064" width="18.90625" style="207" customWidth="1"/>
    <col min="2065" max="2065" width="0" style="207" hidden="1" customWidth="1"/>
    <col min="2066" max="2066" width="18.90625" style="207" customWidth="1"/>
    <col min="2067" max="2067" width="10.6328125" style="207" customWidth="1"/>
    <col min="2068" max="2068" width="20.08984375" style="207" customWidth="1"/>
    <col min="2069" max="2069" width="0" style="207" hidden="1" customWidth="1"/>
    <col min="2070" max="2070" width="19.6328125" style="207" customWidth="1"/>
    <col min="2071" max="2071" width="11.453125" style="207" customWidth="1"/>
    <col min="2072" max="2072" width="18.90625" style="207" customWidth="1"/>
    <col min="2073" max="2073" width="0" style="207" hidden="1" customWidth="1"/>
    <col min="2074" max="2074" width="18.90625" style="207" customWidth="1"/>
    <col min="2075" max="2075" width="11.08984375" style="207" customWidth="1"/>
    <col min="2076" max="2076" width="20.6328125" style="207" customWidth="1"/>
    <col min="2077" max="2077" width="0" style="207" hidden="1" customWidth="1"/>
    <col min="2078" max="2078" width="19.08984375" style="207" customWidth="1"/>
    <col min="2079" max="2079" width="10.90625" style="207" customWidth="1"/>
    <col min="2080" max="2080" width="18.54296875" style="207" customWidth="1"/>
    <col min="2081" max="2081" width="0" style="207" hidden="1" customWidth="1"/>
    <col min="2082" max="2082" width="19.453125" style="207" customWidth="1"/>
    <col min="2083" max="2083" width="11.54296875" style="207" customWidth="1"/>
    <col min="2084" max="2101" width="0" style="207" hidden="1" customWidth="1"/>
    <col min="2102" max="2102" width="17.6328125" style="207" customWidth="1"/>
    <col min="2103" max="2103" width="17.36328125" style="207" customWidth="1"/>
    <col min="2104" max="2104" width="10.36328125" style="207" customWidth="1"/>
    <col min="2105" max="2105" width="20" style="207" customWidth="1"/>
    <col min="2106" max="2113" width="0" style="207" hidden="1" customWidth="1"/>
    <col min="2114" max="2114" width="17" style="207" customWidth="1"/>
    <col min="2115" max="2115" width="21.6328125" style="207" customWidth="1"/>
    <col min="2116" max="2116" width="33.08984375" style="207" customWidth="1"/>
    <col min="2117" max="2310" width="46.90625" style="207"/>
    <col min="2311" max="2311" width="4.36328125" style="207" customWidth="1"/>
    <col min="2312" max="2312" width="7.36328125" style="207" customWidth="1"/>
    <col min="2313" max="2313" width="53.54296875" style="207" customWidth="1"/>
    <col min="2314" max="2314" width="42.6328125" style="207" customWidth="1"/>
    <col min="2315" max="2315" width="21.08984375" style="207" customWidth="1"/>
    <col min="2316" max="2316" width="18.08984375" style="207" customWidth="1"/>
    <col min="2317" max="2317" width="0" style="207" hidden="1" customWidth="1"/>
    <col min="2318" max="2318" width="17.453125" style="207" customWidth="1"/>
    <col min="2319" max="2319" width="11" style="207" customWidth="1"/>
    <col min="2320" max="2320" width="18.90625" style="207" customWidth="1"/>
    <col min="2321" max="2321" width="0" style="207" hidden="1" customWidth="1"/>
    <col min="2322" max="2322" width="18.90625" style="207" customWidth="1"/>
    <col min="2323" max="2323" width="10.6328125" style="207" customWidth="1"/>
    <col min="2324" max="2324" width="20.08984375" style="207" customWidth="1"/>
    <col min="2325" max="2325" width="0" style="207" hidden="1" customWidth="1"/>
    <col min="2326" max="2326" width="19.6328125" style="207" customWidth="1"/>
    <col min="2327" max="2327" width="11.453125" style="207" customWidth="1"/>
    <col min="2328" max="2328" width="18.90625" style="207" customWidth="1"/>
    <col min="2329" max="2329" width="0" style="207" hidden="1" customWidth="1"/>
    <col min="2330" max="2330" width="18.90625" style="207" customWidth="1"/>
    <col min="2331" max="2331" width="11.08984375" style="207" customWidth="1"/>
    <col min="2332" max="2332" width="20.6328125" style="207" customWidth="1"/>
    <col min="2333" max="2333" width="0" style="207" hidden="1" customWidth="1"/>
    <col min="2334" max="2334" width="19.08984375" style="207" customWidth="1"/>
    <col min="2335" max="2335" width="10.90625" style="207" customWidth="1"/>
    <col min="2336" max="2336" width="18.54296875" style="207" customWidth="1"/>
    <col min="2337" max="2337" width="0" style="207" hidden="1" customWidth="1"/>
    <col min="2338" max="2338" width="19.453125" style="207" customWidth="1"/>
    <col min="2339" max="2339" width="11.54296875" style="207" customWidth="1"/>
    <col min="2340" max="2357" width="0" style="207" hidden="1" customWidth="1"/>
    <col min="2358" max="2358" width="17.6328125" style="207" customWidth="1"/>
    <col min="2359" max="2359" width="17.36328125" style="207" customWidth="1"/>
    <col min="2360" max="2360" width="10.36328125" style="207" customWidth="1"/>
    <col min="2361" max="2361" width="20" style="207" customWidth="1"/>
    <col min="2362" max="2369" width="0" style="207" hidden="1" customWidth="1"/>
    <col min="2370" max="2370" width="17" style="207" customWidth="1"/>
    <col min="2371" max="2371" width="21.6328125" style="207" customWidth="1"/>
    <col min="2372" max="2372" width="33.08984375" style="207" customWidth="1"/>
    <col min="2373" max="2566" width="46.90625" style="207"/>
    <col min="2567" max="2567" width="4.36328125" style="207" customWidth="1"/>
    <col min="2568" max="2568" width="7.36328125" style="207" customWidth="1"/>
    <col min="2569" max="2569" width="53.54296875" style="207" customWidth="1"/>
    <col min="2570" max="2570" width="42.6328125" style="207" customWidth="1"/>
    <col min="2571" max="2571" width="21.08984375" style="207" customWidth="1"/>
    <col min="2572" max="2572" width="18.08984375" style="207" customWidth="1"/>
    <col min="2573" max="2573" width="0" style="207" hidden="1" customWidth="1"/>
    <col min="2574" max="2574" width="17.453125" style="207" customWidth="1"/>
    <col min="2575" max="2575" width="11" style="207" customWidth="1"/>
    <col min="2576" max="2576" width="18.90625" style="207" customWidth="1"/>
    <col min="2577" max="2577" width="0" style="207" hidden="1" customWidth="1"/>
    <col min="2578" max="2578" width="18.90625" style="207" customWidth="1"/>
    <col min="2579" max="2579" width="10.6328125" style="207" customWidth="1"/>
    <col min="2580" max="2580" width="20.08984375" style="207" customWidth="1"/>
    <col min="2581" max="2581" width="0" style="207" hidden="1" customWidth="1"/>
    <col min="2582" max="2582" width="19.6328125" style="207" customWidth="1"/>
    <col min="2583" max="2583" width="11.453125" style="207" customWidth="1"/>
    <col min="2584" max="2584" width="18.90625" style="207" customWidth="1"/>
    <col min="2585" max="2585" width="0" style="207" hidden="1" customWidth="1"/>
    <col min="2586" max="2586" width="18.90625" style="207" customWidth="1"/>
    <col min="2587" max="2587" width="11.08984375" style="207" customWidth="1"/>
    <col min="2588" max="2588" width="20.6328125" style="207" customWidth="1"/>
    <col min="2589" max="2589" width="0" style="207" hidden="1" customWidth="1"/>
    <col min="2590" max="2590" width="19.08984375" style="207" customWidth="1"/>
    <col min="2591" max="2591" width="10.90625" style="207" customWidth="1"/>
    <col min="2592" max="2592" width="18.54296875" style="207" customWidth="1"/>
    <col min="2593" max="2593" width="0" style="207" hidden="1" customWidth="1"/>
    <col min="2594" max="2594" width="19.453125" style="207" customWidth="1"/>
    <col min="2595" max="2595" width="11.54296875" style="207" customWidth="1"/>
    <col min="2596" max="2613" width="0" style="207" hidden="1" customWidth="1"/>
    <col min="2614" max="2614" width="17.6328125" style="207" customWidth="1"/>
    <col min="2615" max="2615" width="17.36328125" style="207" customWidth="1"/>
    <col min="2616" max="2616" width="10.36328125" style="207" customWidth="1"/>
    <col min="2617" max="2617" width="20" style="207" customWidth="1"/>
    <col min="2618" max="2625" width="0" style="207" hidden="1" customWidth="1"/>
    <col min="2626" max="2626" width="17" style="207" customWidth="1"/>
    <col min="2627" max="2627" width="21.6328125" style="207" customWidth="1"/>
    <col min="2628" max="2628" width="33.08984375" style="207" customWidth="1"/>
    <col min="2629" max="2822" width="46.90625" style="207"/>
    <col min="2823" max="2823" width="4.36328125" style="207" customWidth="1"/>
    <col min="2824" max="2824" width="7.36328125" style="207" customWidth="1"/>
    <col min="2825" max="2825" width="53.54296875" style="207" customWidth="1"/>
    <col min="2826" max="2826" width="42.6328125" style="207" customWidth="1"/>
    <col min="2827" max="2827" width="21.08984375" style="207" customWidth="1"/>
    <col min="2828" max="2828" width="18.08984375" style="207" customWidth="1"/>
    <col min="2829" max="2829" width="0" style="207" hidden="1" customWidth="1"/>
    <col min="2830" max="2830" width="17.453125" style="207" customWidth="1"/>
    <col min="2831" max="2831" width="11" style="207" customWidth="1"/>
    <col min="2832" max="2832" width="18.90625" style="207" customWidth="1"/>
    <col min="2833" max="2833" width="0" style="207" hidden="1" customWidth="1"/>
    <col min="2834" max="2834" width="18.90625" style="207" customWidth="1"/>
    <col min="2835" max="2835" width="10.6328125" style="207" customWidth="1"/>
    <col min="2836" max="2836" width="20.08984375" style="207" customWidth="1"/>
    <col min="2837" max="2837" width="0" style="207" hidden="1" customWidth="1"/>
    <col min="2838" max="2838" width="19.6328125" style="207" customWidth="1"/>
    <col min="2839" max="2839" width="11.453125" style="207" customWidth="1"/>
    <col min="2840" max="2840" width="18.90625" style="207" customWidth="1"/>
    <col min="2841" max="2841" width="0" style="207" hidden="1" customWidth="1"/>
    <col min="2842" max="2842" width="18.90625" style="207" customWidth="1"/>
    <col min="2843" max="2843" width="11.08984375" style="207" customWidth="1"/>
    <col min="2844" max="2844" width="20.6328125" style="207" customWidth="1"/>
    <col min="2845" max="2845" width="0" style="207" hidden="1" customWidth="1"/>
    <col min="2846" max="2846" width="19.08984375" style="207" customWidth="1"/>
    <col min="2847" max="2847" width="10.90625" style="207" customWidth="1"/>
    <col min="2848" max="2848" width="18.54296875" style="207" customWidth="1"/>
    <col min="2849" max="2849" width="0" style="207" hidden="1" customWidth="1"/>
    <col min="2850" max="2850" width="19.453125" style="207" customWidth="1"/>
    <col min="2851" max="2851" width="11.54296875" style="207" customWidth="1"/>
    <col min="2852" max="2869" width="0" style="207" hidden="1" customWidth="1"/>
    <col min="2870" max="2870" width="17.6328125" style="207" customWidth="1"/>
    <col min="2871" max="2871" width="17.36328125" style="207" customWidth="1"/>
    <col min="2872" max="2872" width="10.36328125" style="207" customWidth="1"/>
    <col min="2873" max="2873" width="20" style="207" customWidth="1"/>
    <col min="2874" max="2881" width="0" style="207" hidden="1" customWidth="1"/>
    <col min="2882" max="2882" width="17" style="207" customWidth="1"/>
    <col min="2883" max="2883" width="21.6328125" style="207" customWidth="1"/>
    <col min="2884" max="2884" width="33.08984375" style="207" customWidth="1"/>
    <col min="2885" max="3078" width="46.90625" style="207"/>
    <col min="3079" max="3079" width="4.36328125" style="207" customWidth="1"/>
    <col min="3080" max="3080" width="7.36328125" style="207" customWidth="1"/>
    <col min="3081" max="3081" width="53.54296875" style="207" customWidth="1"/>
    <col min="3082" max="3082" width="42.6328125" style="207" customWidth="1"/>
    <col min="3083" max="3083" width="21.08984375" style="207" customWidth="1"/>
    <col min="3084" max="3084" width="18.08984375" style="207" customWidth="1"/>
    <col min="3085" max="3085" width="0" style="207" hidden="1" customWidth="1"/>
    <col min="3086" max="3086" width="17.453125" style="207" customWidth="1"/>
    <col min="3087" max="3087" width="11" style="207" customWidth="1"/>
    <col min="3088" max="3088" width="18.90625" style="207" customWidth="1"/>
    <col min="3089" max="3089" width="0" style="207" hidden="1" customWidth="1"/>
    <col min="3090" max="3090" width="18.90625" style="207" customWidth="1"/>
    <col min="3091" max="3091" width="10.6328125" style="207" customWidth="1"/>
    <col min="3092" max="3092" width="20.08984375" style="207" customWidth="1"/>
    <col min="3093" max="3093" width="0" style="207" hidden="1" customWidth="1"/>
    <col min="3094" max="3094" width="19.6328125" style="207" customWidth="1"/>
    <col min="3095" max="3095" width="11.453125" style="207" customWidth="1"/>
    <col min="3096" max="3096" width="18.90625" style="207" customWidth="1"/>
    <col min="3097" max="3097" width="0" style="207" hidden="1" customWidth="1"/>
    <col min="3098" max="3098" width="18.90625" style="207" customWidth="1"/>
    <col min="3099" max="3099" width="11.08984375" style="207" customWidth="1"/>
    <col min="3100" max="3100" width="20.6328125" style="207" customWidth="1"/>
    <col min="3101" max="3101" width="0" style="207" hidden="1" customWidth="1"/>
    <col min="3102" max="3102" width="19.08984375" style="207" customWidth="1"/>
    <col min="3103" max="3103" width="10.90625" style="207" customWidth="1"/>
    <col min="3104" max="3104" width="18.54296875" style="207" customWidth="1"/>
    <col min="3105" max="3105" width="0" style="207" hidden="1" customWidth="1"/>
    <col min="3106" max="3106" width="19.453125" style="207" customWidth="1"/>
    <col min="3107" max="3107" width="11.54296875" style="207" customWidth="1"/>
    <col min="3108" max="3125" width="0" style="207" hidden="1" customWidth="1"/>
    <col min="3126" max="3126" width="17.6328125" style="207" customWidth="1"/>
    <col min="3127" max="3127" width="17.36328125" style="207" customWidth="1"/>
    <col min="3128" max="3128" width="10.36328125" style="207" customWidth="1"/>
    <col min="3129" max="3129" width="20" style="207" customWidth="1"/>
    <col min="3130" max="3137" width="0" style="207" hidden="1" customWidth="1"/>
    <col min="3138" max="3138" width="17" style="207" customWidth="1"/>
    <col min="3139" max="3139" width="21.6328125" style="207" customWidth="1"/>
    <col min="3140" max="3140" width="33.08984375" style="207" customWidth="1"/>
    <col min="3141" max="3334" width="46.90625" style="207"/>
    <col min="3335" max="3335" width="4.36328125" style="207" customWidth="1"/>
    <col min="3336" max="3336" width="7.36328125" style="207" customWidth="1"/>
    <col min="3337" max="3337" width="53.54296875" style="207" customWidth="1"/>
    <col min="3338" max="3338" width="42.6328125" style="207" customWidth="1"/>
    <col min="3339" max="3339" width="21.08984375" style="207" customWidth="1"/>
    <col min="3340" max="3340" width="18.08984375" style="207" customWidth="1"/>
    <col min="3341" max="3341" width="0" style="207" hidden="1" customWidth="1"/>
    <col min="3342" max="3342" width="17.453125" style="207" customWidth="1"/>
    <col min="3343" max="3343" width="11" style="207" customWidth="1"/>
    <col min="3344" max="3344" width="18.90625" style="207" customWidth="1"/>
    <col min="3345" max="3345" width="0" style="207" hidden="1" customWidth="1"/>
    <col min="3346" max="3346" width="18.90625" style="207" customWidth="1"/>
    <col min="3347" max="3347" width="10.6328125" style="207" customWidth="1"/>
    <col min="3348" max="3348" width="20.08984375" style="207" customWidth="1"/>
    <col min="3349" max="3349" width="0" style="207" hidden="1" customWidth="1"/>
    <col min="3350" max="3350" width="19.6328125" style="207" customWidth="1"/>
    <col min="3351" max="3351" width="11.453125" style="207" customWidth="1"/>
    <col min="3352" max="3352" width="18.90625" style="207" customWidth="1"/>
    <col min="3353" max="3353" width="0" style="207" hidden="1" customWidth="1"/>
    <col min="3354" max="3354" width="18.90625" style="207" customWidth="1"/>
    <col min="3355" max="3355" width="11.08984375" style="207" customWidth="1"/>
    <col min="3356" max="3356" width="20.6328125" style="207" customWidth="1"/>
    <col min="3357" max="3357" width="0" style="207" hidden="1" customWidth="1"/>
    <col min="3358" max="3358" width="19.08984375" style="207" customWidth="1"/>
    <col min="3359" max="3359" width="10.90625" style="207" customWidth="1"/>
    <col min="3360" max="3360" width="18.54296875" style="207" customWidth="1"/>
    <col min="3361" max="3361" width="0" style="207" hidden="1" customWidth="1"/>
    <col min="3362" max="3362" width="19.453125" style="207" customWidth="1"/>
    <col min="3363" max="3363" width="11.54296875" style="207" customWidth="1"/>
    <col min="3364" max="3381" width="0" style="207" hidden="1" customWidth="1"/>
    <col min="3382" max="3382" width="17.6328125" style="207" customWidth="1"/>
    <col min="3383" max="3383" width="17.36328125" style="207" customWidth="1"/>
    <col min="3384" max="3384" width="10.36328125" style="207" customWidth="1"/>
    <col min="3385" max="3385" width="20" style="207" customWidth="1"/>
    <col min="3386" max="3393" width="0" style="207" hidden="1" customWidth="1"/>
    <col min="3394" max="3394" width="17" style="207" customWidth="1"/>
    <col min="3395" max="3395" width="21.6328125" style="207" customWidth="1"/>
    <col min="3396" max="3396" width="33.08984375" style="207" customWidth="1"/>
    <col min="3397" max="3590" width="46.90625" style="207"/>
    <col min="3591" max="3591" width="4.36328125" style="207" customWidth="1"/>
    <col min="3592" max="3592" width="7.36328125" style="207" customWidth="1"/>
    <col min="3593" max="3593" width="53.54296875" style="207" customWidth="1"/>
    <col min="3594" max="3594" width="42.6328125" style="207" customWidth="1"/>
    <col min="3595" max="3595" width="21.08984375" style="207" customWidth="1"/>
    <col min="3596" max="3596" width="18.08984375" style="207" customWidth="1"/>
    <col min="3597" max="3597" width="0" style="207" hidden="1" customWidth="1"/>
    <col min="3598" max="3598" width="17.453125" style="207" customWidth="1"/>
    <col min="3599" max="3599" width="11" style="207" customWidth="1"/>
    <col min="3600" max="3600" width="18.90625" style="207" customWidth="1"/>
    <col min="3601" max="3601" width="0" style="207" hidden="1" customWidth="1"/>
    <col min="3602" max="3602" width="18.90625" style="207" customWidth="1"/>
    <col min="3603" max="3603" width="10.6328125" style="207" customWidth="1"/>
    <col min="3604" max="3604" width="20.08984375" style="207" customWidth="1"/>
    <col min="3605" max="3605" width="0" style="207" hidden="1" customWidth="1"/>
    <col min="3606" max="3606" width="19.6328125" style="207" customWidth="1"/>
    <col min="3607" max="3607" width="11.453125" style="207" customWidth="1"/>
    <col min="3608" max="3608" width="18.90625" style="207" customWidth="1"/>
    <col min="3609" max="3609" width="0" style="207" hidden="1" customWidth="1"/>
    <col min="3610" max="3610" width="18.90625" style="207" customWidth="1"/>
    <col min="3611" max="3611" width="11.08984375" style="207" customWidth="1"/>
    <col min="3612" max="3612" width="20.6328125" style="207" customWidth="1"/>
    <col min="3613" max="3613" width="0" style="207" hidden="1" customWidth="1"/>
    <col min="3614" max="3614" width="19.08984375" style="207" customWidth="1"/>
    <col min="3615" max="3615" width="10.90625" style="207" customWidth="1"/>
    <col min="3616" max="3616" width="18.54296875" style="207" customWidth="1"/>
    <col min="3617" max="3617" width="0" style="207" hidden="1" customWidth="1"/>
    <col min="3618" max="3618" width="19.453125" style="207" customWidth="1"/>
    <col min="3619" max="3619" width="11.54296875" style="207" customWidth="1"/>
    <col min="3620" max="3637" width="0" style="207" hidden="1" customWidth="1"/>
    <col min="3638" max="3638" width="17.6328125" style="207" customWidth="1"/>
    <col min="3639" max="3639" width="17.36328125" style="207" customWidth="1"/>
    <col min="3640" max="3640" width="10.36328125" style="207" customWidth="1"/>
    <col min="3641" max="3641" width="20" style="207" customWidth="1"/>
    <col min="3642" max="3649" width="0" style="207" hidden="1" customWidth="1"/>
    <col min="3650" max="3650" width="17" style="207" customWidth="1"/>
    <col min="3651" max="3651" width="21.6328125" style="207" customWidth="1"/>
    <col min="3652" max="3652" width="33.08984375" style="207" customWidth="1"/>
    <col min="3653" max="3846" width="46.90625" style="207"/>
    <col min="3847" max="3847" width="4.36328125" style="207" customWidth="1"/>
    <col min="3848" max="3848" width="7.36328125" style="207" customWidth="1"/>
    <col min="3849" max="3849" width="53.54296875" style="207" customWidth="1"/>
    <col min="3850" max="3850" width="42.6328125" style="207" customWidth="1"/>
    <col min="3851" max="3851" width="21.08984375" style="207" customWidth="1"/>
    <col min="3852" max="3852" width="18.08984375" style="207" customWidth="1"/>
    <col min="3853" max="3853" width="0" style="207" hidden="1" customWidth="1"/>
    <col min="3854" max="3854" width="17.453125" style="207" customWidth="1"/>
    <col min="3855" max="3855" width="11" style="207" customWidth="1"/>
    <col min="3856" max="3856" width="18.90625" style="207" customWidth="1"/>
    <col min="3857" max="3857" width="0" style="207" hidden="1" customWidth="1"/>
    <col min="3858" max="3858" width="18.90625" style="207" customWidth="1"/>
    <col min="3859" max="3859" width="10.6328125" style="207" customWidth="1"/>
    <col min="3860" max="3860" width="20.08984375" style="207" customWidth="1"/>
    <col min="3861" max="3861" width="0" style="207" hidden="1" customWidth="1"/>
    <col min="3862" max="3862" width="19.6328125" style="207" customWidth="1"/>
    <col min="3863" max="3863" width="11.453125" style="207" customWidth="1"/>
    <col min="3864" max="3864" width="18.90625" style="207" customWidth="1"/>
    <col min="3865" max="3865" width="0" style="207" hidden="1" customWidth="1"/>
    <col min="3866" max="3866" width="18.90625" style="207" customWidth="1"/>
    <col min="3867" max="3867" width="11.08984375" style="207" customWidth="1"/>
    <col min="3868" max="3868" width="20.6328125" style="207" customWidth="1"/>
    <col min="3869" max="3869" width="0" style="207" hidden="1" customWidth="1"/>
    <col min="3870" max="3870" width="19.08984375" style="207" customWidth="1"/>
    <col min="3871" max="3871" width="10.90625" style="207" customWidth="1"/>
    <col min="3872" max="3872" width="18.54296875" style="207" customWidth="1"/>
    <col min="3873" max="3873" width="0" style="207" hidden="1" customWidth="1"/>
    <col min="3874" max="3874" width="19.453125" style="207" customWidth="1"/>
    <col min="3875" max="3875" width="11.54296875" style="207" customWidth="1"/>
    <col min="3876" max="3893" width="0" style="207" hidden="1" customWidth="1"/>
    <col min="3894" max="3894" width="17.6328125" style="207" customWidth="1"/>
    <col min="3895" max="3895" width="17.36328125" style="207" customWidth="1"/>
    <col min="3896" max="3896" width="10.36328125" style="207" customWidth="1"/>
    <col min="3897" max="3897" width="20" style="207" customWidth="1"/>
    <col min="3898" max="3905" width="0" style="207" hidden="1" customWidth="1"/>
    <col min="3906" max="3906" width="17" style="207" customWidth="1"/>
    <col min="3907" max="3907" width="21.6328125" style="207" customWidth="1"/>
    <col min="3908" max="3908" width="33.08984375" style="207" customWidth="1"/>
    <col min="3909" max="4102" width="46.90625" style="207"/>
    <col min="4103" max="4103" width="4.36328125" style="207" customWidth="1"/>
    <col min="4104" max="4104" width="7.36328125" style="207" customWidth="1"/>
    <col min="4105" max="4105" width="53.54296875" style="207" customWidth="1"/>
    <col min="4106" max="4106" width="42.6328125" style="207" customWidth="1"/>
    <col min="4107" max="4107" width="21.08984375" style="207" customWidth="1"/>
    <col min="4108" max="4108" width="18.08984375" style="207" customWidth="1"/>
    <col min="4109" max="4109" width="0" style="207" hidden="1" customWidth="1"/>
    <col min="4110" max="4110" width="17.453125" style="207" customWidth="1"/>
    <col min="4111" max="4111" width="11" style="207" customWidth="1"/>
    <col min="4112" max="4112" width="18.90625" style="207" customWidth="1"/>
    <col min="4113" max="4113" width="0" style="207" hidden="1" customWidth="1"/>
    <col min="4114" max="4114" width="18.90625" style="207" customWidth="1"/>
    <col min="4115" max="4115" width="10.6328125" style="207" customWidth="1"/>
    <col min="4116" max="4116" width="20.08984375" style="207" customWidth="1"/>
    <col min="4117" max="4117" width="0" style="207" hidden="1" customWidth="1"/>
    <col min="4118" max="4118" width="19.6328125" style="207" customWidth="1"/>
    <col min="4119" max="4119" width="11.453125" style="207" customWidth="1"/>
    <col min="4120" max="4120" width="18.90625" style="207" customWidth="1"/>
    <col min="4121" max="4121" width="0" style="207" hidden="1" customWidth="1"/>
    <col min="4122" max="4122" width="18.90625" style="207" customWidth="1"/>
    <col min="4123" max="4123" width="11.08984375" style="207" customWidth="1"/>
    <col min="4124" max="4124" width="20.6328125" style="207" customWidth="1"/>
    <col min="4125" max="4125" width="0" style="207" hidden="1" customWidth="1"/>
    <col min="4126" max="4126" width="19.08984375" style="207" customWidth="1"/>
    <col min="4127" max="4127" width="10.90625" style="207" customWidth="1"/>
    <col min="4128" max="4128" width="18.54296875" style="207" customWidth="1"/>
    <col min="4129" max="4129" width="0" style="207" hidden="1" customWidth="1"/>
    <col min="4130" max="4130" width="19.453125" style="207" customWidth="1"/>
    <col min="4131" max="4131" width="11.54296875" style="207" customWidth="1"/>
    <col min="4132" max="4149" width="0" style="207" hidden="1" customWidth="1"/>
    <col min="4150" max="4150" width="17.6328125" style="207" customWidth="1"/>
    <col min="4151" max="4151" width="17.36328125" style="207" customWidth="1"/>
    <col min="4152" max="4152" width="10.36328125" style="207" customWidth="1"/>
    <col min="4153" max="4153" width="20" style="207" customWidth="1"/>
    <col min="4154" max="4161" width="0" style="207" hidden="1" customWidth="1"/>
    <col min="4162" max="4162" width="17" style="207" customWidth="1"/>
    <col min="4163" max="4163" width="21.6328125" style="207" customWidth="1"/>
    <col min="4164" max="4164" width="33.08984375" style="207" customWidth="1"/>
    <col min="4165" max="4358" width="46.90625" style="207"/>
    <col min="4359" max="4359" width="4.36328125" style="207" customWidth="1"/>
    <col min="4360" max="4360" width="7.36328125" style="207" customWidth="1"/>
    <col min="4361" max="4361" width="53.54296875" style="207" customWidth="1"/>
    <col min="4362" max="4362" width="42.6328125" style="207" customWidth="1"/>
    <col min="4363" max="4363" width="21.08984375" style="207" customWidth="1"/>
    <col min="4364" max="4364" width="18.08984375" style="207" customWidth="1"/>
    <col min="4365" max="4365" width="0" style="207" hidden="1" customWidth="1"/>
    <col min="4366" max="4366" width="17.453125" style="207" customWidth="1"/>
    <col min="4367" max="4367" width="11" style="207" customWidth="1"/>
    <col min="4368" max="4368" width="18.90625" style="207" customWidth="1"/>
    <col min="4369" max="4369" width="0" style="207" hidden="1" customWidth="1"/>
    <col min="4370" max="4370" width="18.90625" style="207" customWidth="1"/>
    <col min="4371" max="4371" width="10.6328125" style="207" customWidth="1"/>
    <col min="4372" max="4372" width="20.08984375" style="207" customWidth="1"/>
    <col min="4373" max="4373" width="0" style="207" hidden="1" customWidth="1"/>
    <col min="4374" max="4374" width="19.6328125" style="207" customWidth="1"/>
    <col min="4375" max="4375" width="11.453125" style="207" customWidth="1"/>
    <col min="4376" max="4376" width="18.90625" style="207" customWidth="1"/>
    <col min="4377" max="4377" width="0" style="207" hidden="1" customWidth="1"/>
    <col min="4378" max="4378" width="18.90625" style="207" customWidth="1"/>
    <col min="4379" max="4379" width="11.08984375" style="207" customWidth="1"/>
    <col min="4380" max="4380" width="20.6328125" style="207" customWidth="1"/>
    <col min="4381" max="4381" width="0" style="207" hidden="1" customWidth="1"/>
    <col min="4382" max="4382" width="19.08984375" style="207" customWidth="1"/>
    <col min="4383" max="4383" width="10.90625" style="207" customWidth="1"/>
    <col min="4384" max="4384" width="18.54296875" style="207" customWidth="1"/>
    <col min="4385" max="4385" width="0" style="207" hidden="1" customWidth="1"/>
    <col min="4386" max="4386" width="19.453125" style="207" customWidth="1"/>
    <col min="4387" max="4387" width="11.54296875" style="207" customWidth="1"/>
    <col min="4388" max="4405" width="0" style="207" hidden="1" customWidth="1"/>
    <col min="4406" max="4406" width="17.6328125" style="207" customWidth="1"/>
    <col min="4407" max="4407" width="17.36328125" style="207" customWidth="1"/>
    <col min="4408" max="4408" width="10.36328125" style="207" customWidth="1"/>
    <col min="4409" max="4409" width="20" style="207" customWidth="1"/>
    <col min="4410" max="4417" width="0" style="207" hidden="1" customWidth="1"/>
    <col min="4418" max="4418" width="17" style="207" customWidth="1"/>
    <col min="4419" max="4419" width="21.6328125" style="207" customWidth="1"/>
    <col min="4420" max="4420" width="33.08984375" style="207" customWidth="1"/>
    <col min="4421" max="4614" width="46.90625" style="207"/>
    <col min="4615" max="4615" width="4.36328125" style="207" customWidth="1"/>
    <col min="4616" max="4616" width="7.36328125" style="207" customWidth="1"/>
    <col min="4617" max="4617" width="53.54296875" style="207" customWidth="1"/>
    <col min="4618" max="4618" width="42.6328125" style="207" customWidth="1"/>
    <col min="4619" max="4619" width="21.08984375" style="207" customWidth="1"/>
    <col min="4620" max="4620" width="18.08984375" style="207" customWidth="1"/>
    <col min="4621" max="4621" width="0" style="207" hidden="1" customWidth="1"/>
    <col min="4622" max="4622" width="17.453125" style="207" customWidth="1"/>
    <col min="4623" max="4623" width="11" style="207" customWidth="1"/>
    <col min="4624" max="4624" width="18.90625" style="207" customWidth="1"/>
    <col min="4625" max="4625" width="0" style="207" hidden="1" customWidth="1"/>
    <col min="4626" max="4626" width="18.90625" style="207" customWidth="1"/>
    <col min="4627" max="4627" width="10.6328125" style="207" customWidth="1"/>
    <col min="4628" max="4628" width="20.08984375" style="207" customWidth="1"/>
    <col min="4629" max="4629" width="0" style="207" hidden="1" customWidth="1"/>
    <col min="4630" max="4630" width="19.6328125" style="207" customWidth="1"/>
    <col min="4631" max="4631" width="11.453125" style="207" customWidth="1"/>
    <col min="4632" max="4632" width="18.90625" style="207" customWidth="1"/>
    <col min="4633" max="4633" width="0" style="207" hidden="1" customWidth="1"/>
    <col min="4634" max="4634" width="18.90625" style="207" customWidth="1"/>
    <col min="4635" max="4635" width="11.08984375" style="207" customWidth="1"/>
    <col min="4636" max="4636" width="20.6328125" style="207" customWidth="1"/>
    <col min="4637" max="4637" width="0" style="207" hidden="1" customWidth="1"/>
    <col min="4638" max="4638" width="19.08984375" style="207" customWidth="1"/>
    <col min="4639" max="4639" width="10.90625" style="207" customWidth="1"/>
    <col min="4640" max="4640" width="18.54296875" style="207" customWidth="1"/>
    <col min="4641" max="4641" width="0" style="207" hidden="1" customWidth="1"/>
    <col min="4642" max="4642" width="19.453125" style="207" customWidth="1"/>
    <col min="4643" max="4643" width="11.54296875" style="207" customWidth="1"/>
    <col min="4644" max="4661" width="0" style="207" hidden="1" customWidth="1"/>
    <col min="4662" max="4662" width="17.6328125" style="207" customWidth="1"/>
    <col min="4663" max="4663" width="17.36328125" style="207" customWidth="1"/>
    <col min="4664" max="4664" width="10.36328125" style="207" customWidth="1"/>
    <col min="4665" max="4665" width="20" style="207" customWidth="1"/>
    <col min="4666" max="4673" width="0" style="207" hidden="1" customWidth="1"/>
    <col min="4674" max="4674" width="17" style="207" customWidth="1"/>
    <col min="4675" max="4675" width="21.6328125" style="207" customWidth="1"/>
    <col min="4676" max="4676" width="33.08984375" style="207" customWidth="1"/>
    <col min="4677" max="4870" width="46.90625" style="207"/>
    <col min="4871" max="4871" width="4.36328125" style="207" customWidth="1"/>
    <col min="4872" max="4872" width="7.36328125" style="207" customWidth="1"/>
    <col min="4873" max="4873" width="53.54296875" style="207" customWidth="1"/>
    <col min="4874" max="4874" width="42.6328125" style="207" customWidth="1"/>
    <col min="4875" max="4875" width="21.08984375" style="207" customWidth="1"/>
    <col min="4876" max="4876" width="18.08984375" style="207" customWidth="1"/>
    <col min="4877" max="4877" width="0" style="207" hidden="1" customWidth="1"/>
    <col min="4878" max="4878" width="17.453125" style="207" customWidth="1"/>
    <col min="4879" max="4879" width="11" style="207" customWidth="1"/>
    <col min="4880" max="4880" width="18.90625" style="207" customWidth="1"/>
    <col min="4881" max="4881" width="0" style="207" hidden="1" customWidth="1"/>
    <col min="4882" max="4882" width="18.90625" style="207" customWidth="1"/>
    <col min="4883" max="4883" width="10.6328125" style="207" customWidth="1"/>
    <col min="4884" max="4884" width="20.08984375" style="207" customWidth="1"/>
    <col min="4885" max="4885" width="0" style="207" hidden="1" customWidth="1"/>
    <col min="4886" max="4886" width="19.6328125" style="207" customWidth="1"/>
    <col min="4887" max="4887" width="11.453125" style="207" customWidth="1"/>
    <col min="4888" max="4888" width="18.90625" style="207" customWidth="1"/>
    <col min="4889" max="4889" width="0" style="207" hidden="1" customWidth="1"/>
    <col min="4890" max="4890" width="18.90625" style="207" customWidth="1"/>
    <col min="4891" max="4891" width="11.08984375" style="207" customWidth="1"/>
    <col min="4892" max="4892" width="20.6328125" style="207" customWidth="1"/>
    <col min="4893" max="4893" width="0" style="207" hidden="1" customWidth="1"/>
    <col min="4894" max="4894" width="19.08984375" style="207" customWidth="1"/>
    <col min="4895" max="4895" width="10.90625" style="207" customWidth="1"/>
    <col min="4896" max="4896" width="18.54296875" style="207" customWidth="1"/>
    <col min="4897" max="4897" width="0" style="207" hidden="1" customWidth="1"/>
    <col min="4898" max="4898" width="19.453125" style="207" customWidth="1"/>
    <col min="4899" max="4899" width="11.54296875" style="207" customWidth="1"/>
    <col min="4900" max="4917" width="0" style="207" hidden="1" customWidth="1"/>
    <col min="4918" max="4918" width="17.6328125" style="207" customWidth="1"/>
    <col min="4919" max="4919" width="17.36328125" style="207" customWidth="1"/>
    <col min="4920" max="4920" width="10.36328125" style="207" customWidth="1"/>
    <col min="4921" max="4921" width="20" style="207" customWidth="1"/>
    <col min="4922" max="4929" width="0" style="207" hidden="1" customWidth="1"/>
    <col min="4930" max="4930" width="17" style="207" customWidth="1"/>
    <col min="4931" max="4931" width="21.6328125" style="207" customWidth="1"/>
    <col min="4932" max="4932" width="33.08984375" style="207" customWidth="1"/>
    <col min="4933" max="5126" width="46.90625" style="207"/>
    <col min="5127" max="5127" width="4.36328125" style="207" customWidth="1"/>
    <col min="5128" max="5128" width="7.36328125" style="207" customWidth="1"/>
    <col min="5129" max="5129" width="53.54296875" style="207" customWidth="1"/>
    <col min="5130" max="5130" width="42.6328125" style="207" customWidth="1"/>
    <col min="5131" max="5131" width="21.08984375" style="207" customWidth="1"/>
    <col min="5132" max="5132" width="18.08984375" style="207" customWidth="1"/>
    <col min="5133" max="5133" width="0" style="207" hidden="1" customWidth="1"/>
    <col min="5134" max="5134" width="17.453125" style="207" customWidth="1"/>
    <col min="5135" max="5135" width="11" style="207" customWidth="1"/>
    <col min="5136" max="5136" width="18.90625" style="207" customWidth="1"/>
    <col min="5137" max="5137" width="0" style="207" hidden="1" customWidth="1"/>
    <col min="5138" max="5138" width="18.90625" style="207" customWidth="1"/>
    <col min="5139" max="5139" width="10.6328125" style="207" customWidth="1"/>
    <col min="5140" max="5140" width="20.08984375" style="207" customWidth="1"/>
    <col min="5141" max="5141" width="0" style="207" hidden="1" customWidth="1"/>
    <col min="5142" max="5142" width="19.6328125" style="207" customWidth="1"/>
    <col min="5143" max="5143" width="11.453125" style="207" customWidth="1"/>
    <col min="5144" max="5144" width="18.90625" style="207" customWidth="1"/>
    <col min="5145" max="5145" width="0" style="207" hidden="1" customWidth="1"/>
    <col min="5146" max="5146" width="18.90625" style="207" customWidth="1"/>
    <col min="5147" max="5147" width="11.08984375" style="207" customWidth="1"/>
    <col min="5148" max="5148" width="20.6328125" style="207" customWidth="1"/>
    <col min="5149" max="5149" width="0" style="207" hidden="1" customWidth="1"/>
    <col min="5150" max="5150" width="19.08984375" style="207" customWidth="1"/>
    <col min="5151" max="5151" width="10.90625" style="207" customWidth="1"/>
    <col min="5152" max="5152" width="18.54296875" style="207" customWidth="1"/>
    <col min="5153" max="5153" width="0" style="207" hidden="1" customWidth="1"/>
    <col min="5154" max="5154" width="19.453125" style="207" customWidth="1"/>
    <col min="5155" max="5155" width="11.54296875" style="207" customWidth="1"/>
    <col min="5156" max="5173" width="0" style="207" hidden="1" customWidth="1"/>
    <col min="5174" max="5174" width="17.6328125" style="207" customWidth="1"/>
    <col min="5175" max="5175" width="17.36328125" style="207" customWidth="1"/>
    <col min="5176" max="5176" width="10.36328125" style="207" customWidth="1"/>
    <col min="5177" max="5177" width="20" style="207" customWidth="1"/>
    <col min="5178" max="5185" width="0" style="207" hidden="1" customWidth="1"/>
    <col min="5186" max="5186" width="17" style="207" customWidth="1"/>
    <col min="5187" max="5187" width="21.6328125" style="207" customWidth="1"/>
    <col min="5188" max="5188" width="33.08984375" style="207" customWidth="1"/>
    <col min="5189" max="5382" width="46.90625" style="207"/>
    <col min="5383" max="5383" width="4.36328125" style="207" customWidth="1"/>
    <col min="5384" max="5384" width="7.36328125" style="207" customWidth="1"/>
    <col min="5385" max="5385" width="53.54296875" style="207" customWidth="1"/>
    <col min="5386" max="5386" width="42.6328125" style="207" customWidth="1"/>
    <col min="5387" max="5387" width="21.08984375" style="207" customWidth="1"/>
    <col min="5388" max="5388" width="18.08984375" style="207" customWidth="1"/>
    <col min="5389" max="5389" width="0" style="207" hidden="1" customWidth="1"/>
    <col min="5390" max="5390" width="17.453125" style="207" customWidth="1"/>
    <col min="5391" max="5391" width="11" style="207" customWidth="1"/>
    <col min="5392" max="5392" width="18.90625" style="207" customWidth="1"/>
    <col min="5393" max="5393" width="0" style="207" hidden="1" customWidth="1"/>
    <col min="5394" max="5394" width="18.90625" style="207" customWidth="1"/>
    <col min="5395" max="5395" width="10.6328125" style="207" customWidth="1"/>
    <col min="5396" max="5396" width="20.08984375" style="207" customWidth="1"/>
    <col min="5397" max="5397" width="0" style="207" hidden="1" customWidth="1"/>
    <col min="5398" max="5398" width="19.6328125" style="207" customWidth="1"/>
    <col min="5399" max="5399" width="11.453125" style="207" customWidth="1"/>
    <col min="5400" max="5400" width="18.90625" style="207" customWidth="1"/>
    <col min="5401" max="5401" width="0" style="207" hidden="1" customWidth="1"/>
    <col min="5402" max="5402" width="18.90625" style="207" customWidth="1"/>
    <col min="5403" max="5403" width="11.08984375" style="207" customWidth="1"/>
    <col min="5404" max="5404" width="20.6328125" style="207" customWidth="1"/>
    <col min="5405" max="5405" width="0" style="207" hidden="1" customWidth="1"/>
    <col min="5406" max="5406" width="19.08984375" style="207" customWidth="1"/>
    <col min="5407" max="5407" width="10.90625" style="207" customWidth="1"/>
    <col min="5408" max="5408" width="18.54296875" style="207" customWidth="1"/>
    <col min="5409" max="5409" width="0" style="207" hidden="1" customWidth="1"/>
    <col min="5410" max="5410" width="19.453125" style="207" customWidth="1"/>
    <col min="5411" max="5411" width="11.54296875" style="207" customWidth="1"/>
    <col min="5412" max="5429" width="0" style="207" hidden="1" customWidth="1"/>
    <col min="5430" max="5430" width="17.6328125" style="207" customWidth="1"/>
    <col min="5431" max="5431" width="17.36328125" style="207" customWidth="1"/>
    <col min="5432" max="5432" width="10.36328125" style="207" customWidth="1"/>
    <col min="5433" max="5433" width="20" style="207" customWidth="1"/>
    <col min="5434" max="5441" width="0" style="207" hidden="1" customWidth="1"/>
    <col min="5442" max="5442" width="17" style="207" customWidth="1"/>
    <col min="5443" max="5443" width="21.6328125" style="207" customWidth="1"/>
    <col min="5444" max="5444" width="33.08984375" style="207" customWidth="1"/>
    <col min="5445" max="5638" width="46.90625" style="207"/>
    <col min="5639" max="5639" width="4.36328125" style="207" customWidth="1"/>
    <col min="5640" max="5640" width="7.36328125" style="207" customWidth="1"/>
    <col min="5641" max="5641" width="53.54296875" style="207" customWidth="1"/>
    <col min="5642" max="5642" width="42.6328125" style="207" customWidth="1"/>
    <col min="5643" max="5643" width="21.08984375" style="207" customWidth="1"/>
    <col min="5644" max="5644" width="18.08984375" style="207" customWidth="1"/>
    <col min="5645" max="5645" width="0" style="207" hidden="1" customWidth="1"/>
    <col min="5646" max="5646" width="17.453125" style="207" customWidth="1"/>
    <col min="5647" max="5647" width="11" style="207" customWidth="1"/>
    <col min="5648" max="5648" width="18.90625" style="207" customWidth="1"/>
    <col min="5649" max="5649" width="0" style="207" hidden="1" customWidth="1"/>
    <col min="5650" max="5650" width="18.90625" style="207" customWidth="1"/>
    <col min="5651" max="5651" width="10.6328125" style="207" customWidth="1"/>
    <col min="5652" max="5652" width="20.08984375" style="207" customWidth="1"/>
    <col min="5653" max="5653" width="0" style="207" hidden="1" customWidth="1"/>
    <col min="5654" max="5654" width="19.6328125" style="207" customWidth="1"/>
    <col min="5655" max="5655" width="11.453125" style="207" customWidth="1"/>
    <col min="5656" max="5656" width="18.90625" style="207" customWidth="1"/>
    <col min="5657" max="5657" width="0" style="207" hidden="1" customWidth="1"/>
    <col min="5658" max="5658" width="18.90625" style="207" customWidth="1"/>
    <col min="5659" max="5659" width="11.08984375" style="207" customWidth="1"/>
    <col min="5660" max="5660" width="20.6328125" style="207" customWidth="1"/>
    <col min="5661" max="5661" width="0" style="207" hidden="1" customWidth="1"/>
    <col min="5662" max="5662" width="19.08984375" style="207" customWidth="1"/>
    <col min="5663" max="5663" width="10.90625" style="207" customWidth="1"/>
    <col min="5664" max="5664" width="18.54296875" style="207" customWidth="1"/>
    <col min="5665" max="5665" width="0" style="207" hidden="1" customWidth="1"/>
    <col min="5666" max="5666" width="19.453125" style="207" customWidth="1"/>
    <col min="5667" max="5667" width="11.54296875" style="207" customWidth="1"/>
    <col min="5668" max="5685" width="0" style="207" hidden="1" customWidth="1"/>
    <col min="5686" max="5686" width="17.6328125" style="207" customWidth="1"/>
    <col min="5687" max="5687" width="17.36328125" style="207" customWidth="1"/>
    <col min="5688" max="5688" width="10.36328125" style="207" customWidth="1"/>
    <col min="5689" max="5689" width="20" style="207" customWidth="1"/>
    <col min="5690" max="5697" width="0" style="207" hidden="1" customWidth="1"/>
    <col min="5698" max="5698" width="17" style="207" customWidth="1"/>
    <col min="5699" max="5699" width="21.6328125" style="207" customWidth="1"/>
    <col min="5700" max="5700" width="33.08984375" style="207" customWidth="1"/>
    <col min="5701" max="5894" width="46.90625" style="207"/>
    <col min="5895" max="5895" width="4.36328125" style="207" customWidth="1"/>
    <col min="5896" max="5896" width="7.36328125" style="207" customWidth="1"/>
    <col min="5897" max="5897" width="53.54296875" style="207" customWidth="1"/>
    <col min="5898" max="5898" width="42.6328125" style="207" customWidth="1"/>
    <col min="5899" max="5899" width="21.08984375" style="207" customWidth="1"/>
    <col min="5900" max="5900" width="18.08984375" style="207" customWidth="1"/>
    <col min="5901" max="5901" width="0" style="207" hidden="1" customWidth="1"/>
    <col min="5902" max="5902" width="17.453125" style="207" customWidth="1"/>
    <col min="5903" max="5903" width="11" style="207" customWidth="1"/>
    <col min="5904" max="5904" width="18.90625" style="207" customWidth="1"/>
    <col min="5905" max="5905" width="0" style="207" hidden="1" customWidth="1"/>
    <col min="5906" max="5906" width="18.90625" style="207" customWidth="1"/>
    <col min="5907" max="5907" width="10.6328125" style="207" customWidth="1"/>
    <col min="5908" max="5908" width="20.08984375" style="207" customWidth="1"/>
    <col min="5909" max="5909" width="0" style="207" hidden="1" customWidth="1"/>
    <col min="5910" max="5910" width="19.6328125" style="207" customWidth="1"/>
    <col min="5911" max="5911" width="11.453125" style="207" customWidth="1"/>
    <col min="5912" max="5912" width="18.90625" style="207" customWidth="1"/>
    <col min="5913" max="5913" width="0" style="207" hidden="1" customWidth="1"/>
    <col min="5914" max="5914" width="18.90625" style="207" customWidth="1"/>
    <col min="5915" max="5915" width="11.08984375" style="207" customWidth="1"/>
    <col min="5916" max="5916" width="20.6328125" style="207" customWidth="1"/>
    <col min="5917" max="5917" width="0" style="207" hidden="1" customWidth="1"/>
    <col min="5918" max="5918" width="19.08984375" style="207" customWidth="1"/>
    <col min="5919" max="5919" width="10.90625" style="207" customWidth="1"/>
    <col min="5920" max="5920" width="18.54296875" style="207" customWidth="1"/>
    <col min="5921" max="5921" width="0" style="207" hidden="1" customWidth="1"/>
    <col min="5922" max="5922" width="19.453125" style="207" customWidth="1"/>
    <col min="5923" max="5923" width="11.54296875" style="207" customWidth="1"/>
    <col min="5924" max="5941" width="0" style="207" hidden="1" customWidth="1"/>
    <col min="5942" max="5942" width="17.6328125" style="207" customWidth="1"/>
    <col min="5943" max="5943" width="17.36328125" style="207" customWidth="1"/>
    <col min="5944" max="5944" width="10.36328125" style="207" customWidth="1"/>
    <col min="5945" max="5945" width="20" style="207" customWidth="1"/>
    <col min="5946" max="5953" width="0" style="207" hidden="1" customWidth="1"/>
    <col min="5954" max="5954" width="17" style="207" customWidth="1"/>
    <col min="5955" max="5955" width="21.6328125" style="207" customWidth="1"/>
    <col min="5956" max="5956" width="33.08984375" style="207" customWidth="1"/>
    <col min="5957" max="6150" width="46.90625" style="207"/>
    <col min="6151" max="6151" width="4.36328125" style="207" customWidth="1"/>
    <col min="6152" max="6152" width="7.36328125" style="207" customWidth="1"/>
    <col min="6153" max="6153" width="53.54296875" style="207" customWidth="1"/>
    <col min="6154" max="6154" width="42.6328125" style="207" customWidth="1"/>
    <col min="6155" max="6155" width="21.08984375" style="207" customWidth="1"/>
    <col min="6156" max="6156" width="18.08984375" style="207" customWidth="1"/>
    <col min="6157" max="6157" width="0" style="207" hidden="1" customWidth="1"/>
    <col min="6158" max="6158" width="17.453125" style="207" customWidth="1"/>
    <col min="6159" max="6159" width="11" style="207" customWidth="1"/>
    <col min="6160" max="6160" width="18.90625" style="207" customWidth="1"/>
    <col min="6161" max="6161" width="0" style="207" hidden="1" customWidth="1"/>
    <col min="6162" max="6162" width="18.90625" style="207" customWidth="1"/>
    <col min="6163" max="6163" width="10.6328125" style="207" customWidth="1"/>
    <col min="6164" max="6164" width="20.08984375" style="207" customWidth="1"/>
    <col min="6165" max="6165" width="0" style="207" hidden="1" customWidth="1"/>
    <col min="6166" max="6166" width="19.6328125" style="207" customWidth="1"/>
    <col min="6167" max="6167" width="11.453125" style="207" customWidth="1"/>
    <col min="6168" max="6168" width="18.90625" style="207" customWidth="1"/>
    <col min="6169" max="6169" width="0" style="207" hidden="1" customWidth="1"/>
    <col min="6170" max="6170" width="18.90625" style="207" customWidth="1"/>
    <col min="6171" max="6171" width="11.08984375" style="207" customWidth="1"/>
    <col min="6172" max="6172" width="20.6328125" style="207" customWidth="1"/>
    <col min="6173" max="6173" width="0" style="207" hidden="1" customWidth="1"/>
    <col min="6174" max="6174" width="19.08984375" style="207" customWidth="1"/>
    <col min="6175" max="6175" width="10.90625" style="207" customWidth="1"/>
    <col min="6176" max="6176" width="18.54296875" style="207" customWidth="1"/>
    <col min="6177" max="6177" width="0" style="207" hidden="1" customWidth="1"/>
    <col min="6178" max="6178" width="19.453125" style="207" customWidth="1"/>
    <col min="6179" max="6179" width="11.54296875" style="207" customWidth="1"/>
    <col min="6180" max="6197" width="0" style="207" hidden="1" customWidth="1"/>
    <col min="6198" max="6198" width="17.6328125" style="207" customWidth="1"/>
    <col min="6199" max="6199" width="17.36328125" style="207" customWidth="1"/>
    <col min="6200" max="6200" width="10.36328125" style="207" customWidth="1"/>
    <col min="6201" max="6201" width="20" style="207" customWidth="1"/>
    <col min="6202" max="6209" width="0" style="207" hidden="1" customWidth="1"/>
    <col min="6210" max="6210" width="17" style="207" customWidth="1"/>
    <col min="6211" max="6211" width="21.6328125" style="207" customWidth="1"/>
    <col min="6212" max="6212" width="33.08984375" style="207" customWidth="1"/>
    <col min="6213" max="6406" width="46.90625" style="207"/>
    <col min="6407" max="6407" width="4.36328125" style="207" customWidth="1"/>
    <col min="6408" max="6408" width="7.36328125" style="207" customWidth="1"/>
    <col min="6409" max="6409" width="53.54296875" style="207" customWidth="1"/>
    <col min="6410" max="6410" width="42.6328125" style="207" customWidth="1"/>
    <col min="6411" max="6411" width="21.08984375" style="207" customWidth="1"/>
    <col min="6412" max="6412" width="18.08984375" style="207" customWidth="1"/>
    <col min="6413" max="6413" width="0" style="207" hidden="1" customWidth="1"/>
    <col min="6414" max="6414" width="17.453125" style="207" customWidth="1"/>
    <col min="6415" max="6415" width="11" style="207" customWidth="1"/>
    <col min="6416" max="6416" width="18.90625" style="207" customWidth="1"/>
    <col min="6417" max="6417" width="0" style="207" hidden="1" customWidth="1"/>
    <col min="6418" max="6418" width="18.90625" style="207" customWidth="1"/>
    <col min="6419" max="6419" width="10.6328125" style="207" customWidth="1"/>
    <col min="6420" max="6420" width="20.08984375" style="207" customWidth="1"/>
    <col min="6421" max="6421" width="0" style="207" hidden="1" customWidth="1"/>
    <col min="6422" max="6422" width="19.6328125" style="207" customWidth="1"/>
    <col min="6423" max="6423" width="11.453125" style="207" customWidth="1"/>
    <col min="6424" max="6424" width="18.90625" style="207" customWidth="1"/>
    <col min="6425" max="6425" width="0" style="207" hidden="1" customWidth="1"/>
    <col min="6426" max="6426" width="18.90625" style="207" customWidth="1"/>
    <col min="6427" max="6427" width="11.08984375" style="207" customWidth="1"/>
    <col min="6428" max="6428" width="20.6328125" style="207" customWidth="1"/>
    <col min="6429" max="6429" width="0" style="207" hidden="1" customWidth="1"/>
    <col min="6430" max="6430" width="19.08984375" style="207" customWidth="1"/>
    <col min="6431" max="6431" width="10.90625" style="207" customWidth="1"/>
    <col min="6432" max="6432" width="18.54296875" style="207" customWidth="1"/>
    <col min="6433" max="6433" width="0" style="207" hidden="1" customWidth="1"/>
    <col min="6434" max="6434" width="19.453125" style="207" customWidth="1"/>
    <col min="6435" max="6435" width="11.54296875" style="207" customWidth="1"/>
    <col min="6436" max="6453" width="0" style="207" hidden="1" customWidth="1"/>
    <col min="6454" max="6454" width="17.6328125" style="207" customWidth="1"/>
    <col min="6455" max="6455" width="17.36328125" style="207" customWidth="1"/>
    <col min="6456" max="6456" width="10.36328125" style="207" customWidth="1"/>
    <col min="6457" max="6457" width="20" style="207" customWidth="1"/>
    <col min="6458" max="6465" width="0" style="207" hidden="1" customWidth="1"/>
    <col min="6466" max="6466" width="17" style="207" customWidth="1"/>
    <col min="6467" max="6467" width="21.6328125" style="207" customWidth="1"/>
    <col min="6468" max="6468" width="33.08984375" style="207" customWidth="1"/>
    <col min="6469" max="6662" width="46.90625" style="207"/>
    <col min="6663" max="6663" width="4.36328125" style="207" customWidth="1"/>
    <col min="6664" max="6664" width="7.36328125" style="207" customWidth="1"/>
    <col min="6665" max="6665" width="53.54296875" style="207" customWidth="1"/>
    <col min="6666" max="6666" width="42.6328125" style="207" customWidth="1"/>
    <col min="6667" max="6667" width="21.08984375" style="207" customWidth="1"/>
    <col min="6668" max="6668" width="18.08984375" style="207" customWidth="1"/>
    <col min="6669" max="6669" width="0" style="207" hidden="1" customWidth="1"/>
    <col min="6670" max="6670" width="17.453125" style="207" customWidth="1"/>
    <col min="6671" max="6671" width="11" style="207" customWidth="1"/>
    <col min="6672" max="6672" width="18.90625" style="207" customWidth="1"/>
    <col min="6673" max="6673" width="0" style="207" hidden="1" customWidth="1"/>
    <col min="6674" max="6674" width="18.90625" style="207" customWidth="1"/>
    <col min="6675" max="6675" width="10.6328125" style="207" customWidth="1"/>
    <col min="6676" max="6676" width="20.08984375" style="207" customWidth="1"/>
    <col min="6677" max="6677" width="0" style="207" hidden="1" customWidth="1"/>
    <col min="6678" max="6678" width="19.6328125" style="207" customWidth="1"/>
    <col min="6679" max="6679" width="11.453125" style="207" customWidth="1"/>
    <col min="6680" max="6680" width="18.90625" style="207" customWidth="1"/>
    <col min="6681" max="6681" width="0" style="207" hidden="1" customWidth="1"/>
    <col min="6682" max="6682" width="18.90625" style="207" customWidth="1"/>
    <col min="6683" max="6683" width="11.08984375" style="207" customWidth="1"/>
    <col min="6684" max="6684" width="20.6328125" style="207" customWidth="1"/>
    <col min="6685" max="6685" width="0" style="207" hidden="1" customWidth="1"/>
    <col min="6686" max="6686" width="19.08984375" style="207" customWidth="1"/>
    <col min="6687" max="6687" width="10.90625" style="207" customWidth="1"/>
    <col min="6688" max="6688" width="18.54296875" style="207" customWidth="1"/>
    <col min="6689" max="6689" width="0" style="207" hidden="1" customWidth="1"/>
    <col min="6690" max="6690" width="19.453125" style="207" customWidth="1"/>
    <col min="6691" max="6691" width="11.54296875" style="207" customWidth="1"/>
    <col min="6692" max="6709" width="0" style="207" hidden="1" customWidth="1"/>
    <col min="6710" max="6710" width="17.6328125" style="207" customWidth="1"/>
    <col min="6711" max="6711" width="17.36328125" style="207" customWidth="1"/>
    <col min="6712" max="6712" width="10.36328125" style="207" customWidth="1"/>
    <col min="6713" max="6713" width="20" style="207" customWidth="1"/>
    <col min="6714" max="6721" width="0" style="207" hidden="1" customWidth="1"/>
    <col min="6722" max="6722" width="17" style="207" customWidth="1"/>
    <col min="6723" max="6723" width="21.6328125" style="207" customWidth="1"/>
    <col min="6724" max="6724" width="33.08984375" style="207" customWidth="1"/>
    <col min="6725" max="6918" width="46.90625" style="207"/>
    <col min="6919" max="6919" width="4.36328125" style="207" customWidth="1"/>
    <col min="6920" max="6920" width="7.36328125" style="207" customWidth="1"/>
    <col min="6921" max="6921" width="53.54296875" style="207" customWidth="1"/>
    <col min="6922" max="6922" width="42.6328125" style="207" customWidth="1"/>
    <col min="6923" max="6923" width="21.08984375" style="207" customWidth="1"/>
    <col min="6924" max="6924" width="18.08984375" style="207" customWidth="1"/>
    <col min="6925" max="6925" width="0" style="207" hidden="1" customWidth="1"/>
    <col min="6926" max="6926" width="17.453125" style="207" customWidth="1"/>
    <col min="6927" max="6927" width="11" style="207" customWidth="1"/>
    <col min="6928" max="6928" width="18.90625" style="207" customWidth="1"/>
    <col min="6929" max="6929" width="0" style="207" hidden="1" customWidth="1"/>
    <col min="6930" max="6930" width="18.90625" style="207" customWidth="1"/>
    <col min="6931" max="6931" width="10.6328125" style="207" customWidth="1"/>
    <col min="6932" max="6932" width="20.08984375" style="207" customWidth="1"/>
    <col min="6933" max="6933" width="0" style="207" hidden="1" customWidth="1"/>
    <col min="6934" max="6934" width="19.6328125" style="207" customWidth="1"/>
    <col min="6935" max="6935" width="11.453125" style="207" customWidth="1"/>
    <col min="6936" max="6936" width="18.90625" style="207" customWidth="1"/>
    <col min="6937" max="6937" width="0" style="207" hidden="1" customWidth="1"/>
    <col min="6938" max="6938" width="18.90625" style="207" customWidth="1"/>
    <col min="6939" max="6939" width="11.08984375" style="207" customWidth="1"/>
    <col min="6940" max="6940" width="20.6328125" style="207" customWidth="1"/>
    <col min="6941" max="6941" width="0" style="207" hidden="1" customWidth="1"/>
    <col min="6942" max="6942" width="19.08984375" style="207" customWidth="1"/>
    <col min="6943" max="6943" width="10.90625" style="207" customWidth="1"/>
    <col min="6944" max="6944" width="18.54296875" style="207" customWidth="1"/>
    <col min="6945" max="6945" width="0" style="207" hidden="1" customWidth="1"/>
    <col min="6946" max="6946" width="19.453125" style="207" customWidth="1"/>
    <col min="6947" max="6947" width="11.54296875" style="207" customWidth="1"/>
    <col min="6948" max="6965" width="0" style="207" hidden="1" customWidth="1"/>
    <col min="6966" max="6966" width="17.6328125" style="207" customWidth="1"/>
    <col min="6967" max="6967" width="17.36328125" style="207" customWidth="1"/>
    <col min="6968" max="6968" width="10.36328125" style="207" customWidth="1"/>
    <col min="6969" max="6969" width="20" style="207" customWidth="1"/>
    <col min="6970" max="6977" width="0" style="207" hidden="1" customWidth="1"/>
    <col min="6978" max="6978" width="17" style="207" customWidth="1"/>
    <col min="6979" max="6979" width="21.6328125" style="207" customWidth="1"/>
    <col min="6980" max="6980" width="33.08984375" style="207" customWidth="1"/>
    <col min="6981" max="7174" width="46.90625" style="207"/>
    <col min="7175" max="7175" width="4.36328125" style="207" customWidth="1"/>
    <col min="7176" max="7176" width="7.36328125" style="207" customWidth="1"/>
    <col min="7177" max="7177" width="53.54296875" style="207" customWidth="1"/>
    <col min="7178" max="7178" width="42.6328125" style="207" customWidth="1"/>
    <col min="7179" max="7179" width="21.08984375" style="207" customWidth="1"/>
    <col min="7180" max="7180" width="18.08984375" style="207" customWidth="1"/>
    <col min="7181" max="7181" width="0" style="207" hidden="1" customWidth="1"/>
    <col min="7182" max="7182" width="17.453125" style="207" customWidth="1"/>
    <col min="7183" max="7183" width="11" style="207" customWidth="1"/>
    <col min="7184" max="7184" width="18.90625" style="207" customWidth="1"/>
    <col min="7185" max="7185" width="0" style="207" hidden="1" customWidth="1"/>
    <col min="7186" max="7186" width="18.90625" style="207" customWidth="1"/>
    <col min="7187" max="7187" width="10.6328125" style="207" customWidth="1"/>
    <col min="7188" max="7188" width="20.08984375" style="207" customWidth="1"/>
    <col min="7189" max="7189" width="0" style="207" hidden="1" customWidth="1"/>
    <col min="7190" max="7190" width="19.6328125" style="207" customWidth="1"/>
    <col min="7191" max="7191" width="11.453125" style="207" customWidth="1"/>
    <col min="7192" max="7192" width="18.90625" style="207" customWidth="1"/>
    <col min="7193" max="7193" width="0" style="207" hidden="1" customWidth="1"/>
    <col min="7194" max="7194" width="18.90625" style="207" customWidth="1"/>
    <col min="7195" max="7195" width="11.08984375" style="207" customWidth="1"/>
    <col min="7196" max="7196" width="20.6328125" style="207" customWidth="1"/>
    <col min="7197" max="7197" width="0" style="207" hidden="1" customWidth="1"/>
    <col min="7198" max="7198" width="19.08984375" style="207" customWidth="1"/>
    <col min="7199" max="7199" width="10.90625" style="207" customWidth="1"/>
    <col min="7200" max="7200" width="18.54296875" style="207" customWidth="1"/>
    <col min="7201" max="7201" width="0" style="207" hidden="1" customWidth="1"/>
    <col min="7202" max="7202" width="19.453125" style="207" customWidth="1"/>
    <col min="7203" max="7203" width="11.54296875" style="207" customWidth="1"/>
    <col min="7204" max="7221" width="0" style="207" hidden="1" customWidth="1"/>
    <col min="7222" max="7222" width="17.6328125" style="207" customWidth="1"/>
    <col min="7223" max="7223" width="17.36328125" style="207" customWidth="1"/>
    <col min="7224" max="7224" width="10.36328125" style="207" customWidth="1"/>
    <col min="7225" max="7225" width="20" style="207" customWidth="1"/>
    <col min="7226" max="7233" width="0" style="207" hidden="1" customWidth="1"/>
    <col min="7234" max="7234" width="17" style="207" customWidth="1"/>
    <col min="7235" max="7235" width="21.6328125" style="207" customWidth="1"/>
    <col min="7236" max="7236" width="33.08984375" style="207" customWidth="1"/>
    <col min="7237" max="7430" width="46.90625" style="207"/>
    <col min="7431" max="7431" width="4.36328125" style="207" customWidth="1"/>
    <col min="7432" max="7432" width="7.36328125" style="207" customWidth="1"/>
    <col min="7433" max="7433" width="53.54296875" style="207" customWidth="1"/>
    <col min="7434" max="7434" width="42.6328125" style="207" customWidth="1"/>
    <col min="7435" max="7435" width="21.08984375" style="207" customWidth="1"/>
    <col min="7436" max="7436" width="18.08984375" style="207" customWidth="1"/>
    <col min="7437" max="7437" width="0" style="207" hidden="1" customWidth="1"/>
    <col min="7438" max="7438" width="17.453125" style="207" customWidth="1"/>
    <col min="7439" max="7439" width="11" style="207" customWidth="1"/>
    <col min="7440" max="7440" width="18.90625" style="207" customWidth="1"/>
    <col min="7441" max="7441" width="0" style="207" hidden="1" customWidth="1"/>
    <col min="7442" max="7442" width="18.90625" style="207" customWidth="1"/>
    <col min="7443" max="7443" width="10.6328125" style="207" customWidth="1"/>
    <col min="7444" max="7444" width="20.08984375" style="207" customWidth="1"/>
    <col min="7445" max="7445" width="0" style="207" hidden="1" customWidth="1"/>
    <col min="7446" max="7446" width="19.6328125" style="207" customWidth="1"/>
    <col min="7447" max="7447" width="11.453125" style="207" customWidth="1"/>
    <col min="7448" max="7448" width="18.90625" style="207" customWidth="1"/>
    <col min="7449" max="7449" width="0" style="207" hidden="1" customWidth="1"/>
    <col min="7450" max="7450" width="18.90625" style="207" customWidth="1"/>
    <col min="7451" max="7451" width="11.08984375" style="207" customWidth="1"/>
    <col min="7452" max="7452" width="20.6328125" style="207" customWidth="1"/>
    <col min="7453" max="7453" width="0" style="207" hidden="1" customWidth="1"/>
    <col min="7454" max="7454" width="19.08984375" style="207" customWidth="1"/>
    <col min="7455" max="7455" width="10.90625" style="207" customWidth="1"/>
    <col min="7456" max="7456" width="18.54296875" style="207" customWidth="1"/>
    <col min="7457" max="7457" width="0" style="207" hidden="1" customWidth="1"/>
    <col min="7458" max="7458" width="19.453125" style="207" customWidth="1"/>
    <col min="7459" max="7459" width="11.54296875" style="207" customWidth="1"/>
    <col min="7460" max="7477" width="0" style="207" hidden="1" customWidth="1"/>
    <col min="7478" max="7478" width="17.6328125" style="207" customWidth="1"/>
    <col min="7479" max="7479" width="17.36328125" style="207" customWidth="1"/>
    <col min="7480" max="7480" width="10.36328125" style="207" customWidth="1"/>
    <col min="7481" max="7481" width="20" style="207" customWidth="1"/>
    <col min="7482" max="7489" width="0" style="207" hidden="1" customWidth="1"/>
    <col min="7490" max="7490" width="17" style="207" customWidth="1"/>
    <col min="7491" max="7491" width="21.6328125" style="207" customWidth="1"/>
    <col min="7492" max="7492" width="33.08984375" style="207" customWidth="1"/>
    <col min="7493" max="7686" width="46.90625" style="207"/>
    <col min="7687" max="7687" width="4.36328125" style="207" customWidth="1"/>
    <col min="7688" max="7688" width="7.36328125" style="207" customWidth="1"/>
    <col min="7689" max="7689" width="53.54296875" style="207" customWidth="1"/>
    <col min="7690" max="7690" width="42.6328125" style="207" customWidth="1"/>
    <col min="7691" max="7691" width="21.08984375" style="207" customWidth="1"/>
    <col min="7692" max="7692" width="18.08984375" style="207" customWidth="1"/>
    <col min="7693" max="7693" width="0" style="207" hidden="1" customWidth="1"/>
    <col min="7694" max="7694" width="17.453125" style="207" customWidth="1"/>
    <col min="7695" max="7695" width="11" style="207" customWidth="1"/>
    <col min="7696" max="7696" width="18.90625" style="207" customWidth="1"/>
    <col min="7697" max="7697" width="0" style="207" hidden="1" customWidth="1"/>
    <col min="7698" max="7698" width="18.90625" style="207" customWidth="1"/>
    <col min="7699" max="7699" width="10.6328125" style="207" customWidth="1"/>
    <col min="7700" max="7700" width="20.08984375" style="207" customWidth="1"/>
    <col min="7701" max="7701" width="0" style="207" hidden="1" customWidth="1"/>
    <col min="7702" max="7702" width="19.6328125" style="207" customWidth="1"/>
    <col min="7703" max="7703" width="11.453125" style="207" customWidth="1"/>
    <col min="7704" max="7704" width="18.90625" style="207" customWidth="1"/>
    <col min="7705" max="7705" width="0" style="207" hidden="1" customWidth="1"/>
    <col min="7706" max="7706" width="18.90625" style="207" customWidth="1"/>
    <col min="7707" max="7707" width="11.08984375" style="207" customWidth="1"/>
    <col min="7708" max="7708" width="20.6328125" style="207" customWidth="1"/>
    <col min="7709" max="7709" width="0" style="207" hidden="1" customWidth="1"/>
    <col min="7710" max="7710" width="19.08984375" style="207" customWidth="1"/>
    <col min="7711" max="7711" width="10.90625" style="207" customWidth="1"/>
    <col min="7712" max="7712" width="18.54296875" style="207" customWidth="1"/>
    <col min="7713" max="7713" width="0" style="207" hidden="1" customWidth="1"/>
    <col min="7714" max="7714" width="19.453125" style="207" customWidth="1"/>
    <col min="7715" max="7715" width="11.54296875" style="207" customWidth="1"/>
    <col min="7716" max="7733" width="0" style="207" hidden="1" customWidth="1"/>
    <col min="7734" max="7734" width="17.6328125" style="207" customWidth="1"/>
    <col min="7735" max="7735" width="17.36328125" style="207" customWidth="1"/>
    <col min="7736" max="7736" width="10.36328125" style="207" customWidth="1"/>
    <col min="7737" max="7737" width="20" style="207" customWidth="1"/>
    <col min="7738" max="7745" width="0" style="207" hidden="1" customWidth="1"/>
    <col min="7746" max="7746" width="17" style="207" customWidth="1"/>
    <col min="7747" max="7747" width="21.6328125" style="207" customWidth="1"/>
    <col min="7748" max="7748" width="33.08984375" style="207" customWidth="1"/>
    <col min="7749" max="7942" width="46.90625" style="207"/>
    <col min="7943" max="7943" width="4.36328125" style="207" customWidth="1"/>
    <col min="7944" max="7944" width="7.36328125" style="207" customWidth="1"/>
    <col min="7945" max="7945" width="53.54296875" style="207" customWidth="1"/>
    <col min="7946" max="7946" width="42.6328125" style="207" customWidth="1"/>
    <col min="7947" max="7947" width="21.08984375" style="207" customWidth="1"/>
    <col min="7948" max="7948" width="18.08984375" style="207" customWidth="1"/>
    <col min="7949" max="7949" width="0" style="207" hidden="1" customWidth="1"/>
    <col min="7950" max="7950" width="17.453125" style="207" customWidth="1"/>
    <col min="7951" max="7951" width="11" style="207" customWidth="1"/>
    <col min="7952" max="7952" width="18.90625" style="207" customWidth="1"/>
    <col min="7953" max="7953" width="0" style="207" hidden="1" customWidth="1"/>
    <col min="7954" max="7954" width="18.90625" style="207" customWidth="1"/>
    <col min="7955" max="7955" width="10.6328125" style="207" customWidth="1"/>
    <col min="7956" max="7956" width="20.08984375" style="207" customWidth="1"/>
    <col min="7957" max="7957" width="0" style="207" hidden="1" customWidth="1"/>
    <col min="7958" max="7958" width="19.6328125" style="207" customWidth="1"/>
    <col min="7959" max="7959" width="11.453125" style="207" customWidth="1"/>
    <col min="7960" max="7960" width="18.90625" style="207" customWidth="1"/>
    <col min="7961" max="7961" width="0" style="207" hidden="1" customWidth="1"/>
    <col min="7962" max="7962" width="18.90625" style="207" customWidth="1"/>
    <col min="7963" max="7963" width="11.08984375" style="207" customWidth="1"/>
    <col min="7964" max="7964" width="20.6328125" style="207" customWidth="1"/>
    <col min="7965" max="7965" width="0" style="207" hidden="1" customWidth="1"/>
    <col min="7966" max="7966" width="19.08984375" style="207" customWidth="1"/>
    <col min="7967" max="7967" width="10.90625" style="207" customWidth="1"/>
    <col min="7968" max="7968" width="18.54296875" style="207" customWidth="1"/>
    <col min="7969" max="7969" width="0" style="207" hidden="1" customWidth="1"/>
    <col min="7970" max="7970" width="19.453125" style="207" customWidth="1"/>
    <col min="7971" max="7971" width="11.54296875" style="207" customWidth="1"/>
    <col min="7972" max="7989" width="0" style="207" hidden="1" customWidth="1"/>
    <col min="7990" max="7990" width="17.6328125" style="207" customWidth="1"/>
    <col min="7991" max="7991" width="17.36328125" style="207" customWidth="1"/>
    <col min="7992" max="7992" width="10.36328125" style="207" customWidth="1"/>
    <col min="7993" max="7993" width="20" style="207" customWidth="1"/>
    <col min="7994" max="8001" width="0" style="207" hidden="1" customWidth="1"/>
    <col min="8002" max="8002" width="17" style="207" customWidth="1"/>
    <col min="8003" max="8003" width="21.6328125" style="207" customWidth="1"/>
    <col min="8004" max="8004" width="33.08984375" style="207" customWidth="1"/>
    <col min="8005" max="8198" width="46.90625" style="207"/>
    <col min="8199" max="8199" width="4.36328125" style="207" customWidth="1"/>
    <col min="8200" max="8200" width="7.36328125" style="207" customWidth="1"/>
    <col min="8201" max="8201" width="53.54296875" style="207" customWidth="1"/>
    <col min="8202" max="8202" width="42.6328125" style="207" customWidth="1"/>
    <col min="8203" max="8203" width="21.08984375" style="207" customWidth="1"/>
    <col min="8204" max="8204" width="18.08984375" style="207" customWidth="1"/>
    <col min="8205" max="8205" width="0" style="207" hidden="1" customWidth="1"/>
    <col min="8206" max="8206" width="17.453125" style="207" customWidth="1"/>
    <col min="8207" max="8207" width="11" style="207" customWidth="1"/>
    <col min="8208" max="8208" width="18.90625" style="207" customWidth="1"/>
    <col min="8209" max="8209" width="0" style="207" hidden="1" customWidth="1"/>
    <col min="8210" max="8210" width="18.90625" style="207" customWidth="1"/>
    <col min="8211" max="8211" width="10.6328125" style="207" customWidth="1"/>
    <col min="8212" max="8212" width="20.08984375" style="207" customWidth="1"/>
    <col min="8213" max="8213" width="0" style="207" hidden="1" customWidth="1"/>
    <col min="8214" max="8214" width="19.6328125" style="207" customWidth="1"/>
    <col min="8215" max="8215" width="11.453125" style="207" customWidth="1"/>
    <col min="8216" max="8216" width="18.90625" style="207" customWidth="1"/>
    <col min="8217" max="8217" width="0" style="207" hidden="1" customWidth="1"/>
    <col min="8218" max="8218" width="18.90625" style="207" customWidth="1"/>
    <col min="8219" max="8219" width="11.08984375" style="207" customWidth="1"/>
    <col min="8220" max="8220" width="20.6328125" style="207" customWidth="1"/>
    <col min="8221" max="8221" width="0" style="207" hidden="1" customWidth="1"/>
    <col min="8222" max="8222" width="19.08984375" style="207" customWidth="1"/>
    <col min="8223" max="8223" width="10.90625" style="207" customWidth="1"/>
    <col min="8224" max="8224" width="18.54296875" style="207" customWidth="1"/>
    <col min="8225" max="8225" width="0" style="207" hidden="1" customWidth="1"/>
    <col min="8226" max="8226" width="19.453125" style="207" customWidth="1"/>
    <col min="8227" max="8227" width="11.54296875" style="207" customWidth="1"/>
    <col min="8228" max="8245" width="0" style="207" hidden="1" customWidth="1"/>
    <col min="8246" max="8246" width="17.6328125" style="207" customWidth="1"/>
    <col min="8247" max="8247" width="17.36328125" style="207" customWidth="1"/>
    <col min="8248" max="8248" width="10.36328125" style="207" customWidth="1"/>
    <col min="8249" max="8249" width="20" style="207" customWidth="1"/>
    <col min="8250" max="8257" width="0" style="207" hidden="1" customWidth="1"/>
    <col min="8258" max="8258" width="17" style="207" customWidth="1"/>
    <col min="8259" max="8259" width="21.6328125" style="207" customWidth="1"/>
    <col min="8260" max="8260" width="33.08984375" style="207" customWidth="1"/>
    <col min="8261" max="8454" width="46.90625" style="207"/>
    <col min="8455" max="8455" width="4.36328125" style="207" customWidth="1"/>
    <col min="8456" max="8456" width="7.36328125" style="207" customWidth="1"/>
    <col min="8457" max="8457" width="53.54296875" style="207" customWidth="1"/>
    <col min="8458" max="8458" width="42.6328125" style="207" customWidth="1"/>
    <col min="8459" max="8459" width="21.08984375" style="207" customWidth="1"/>
    <col min="8460" max="8460" width="18.08984375" style="207" customWidth="1"/>
    <col min="8461" max="8461" width="0" style="207" hidden="1" customWidth="1"/>
    <col min="8462" max="8462" width="17.453125" style="207" customWidth="1"/>
    <col min="8463" max="8463" width="11" style="207" customWidth="1"/>
    <col min="8464" max="8464" width="18.90625" style="207" customWidth="1"/>
    <col min="8465" max="8465" width="0" style="207" hidden="1" customWidth="1"/>
    <col min="8466" max="8466" width="18.90625" style="207" customWidth="1"/>
    <col min="8467" max="8467" width="10.6328125" style="207" customWidth="1"/>
    <col min="8468" max="8468" width="20.08984375" style="207" customWidth="1"/>
    <col min="8469" max="8469" width="0" style="207" hidden="1" customWidth="1"/>
    <col min="8470" max="8470" width="19.6328125" style="207" customWidth="1"/>
    <col min="8471" max="8471" width="11.453125" style="207" customWidth="1"/>
    <col min="8472" max="8472" width="18.90625" style="207" customWidth="1"/>
    <col min="8473" max="8473" width="0" style="207" hidden="1" customWidth="1"/>
    <col min="8474" max="8474" width="18.90625" style="207" customWidth="1"/>
    <col min="8475" max="8475" width="11.08984375" style="207" customWidth="1"/>
    <col min="8476" max="8476" width="20.6328125" style="207" customWidth="1"/>
    <col min="8477" max="8477" width="0" style="207" hidden="1" customWidth="1"/>
    <col min="8478" max="8478" width="19.08984375" style="207" customWidth="1"/>
    <col min="8479" max="8479" width="10.90625" style="207" customWidth="1"/>
    <col min="8480" max="8480" width="18.54296875" style="207" customWidth="1"/>
    <col min="8481" max="8481" width="0" style="207" hidden="1" customWidth="1"/>
    <col min="8482" max="8482" width="19.453125" style="207" customWidth="1"/>
    <col min="8483" max="8483" width="11.54296875" style="207" customWidth="1"/>
    <col min="8484" max="8501" width="0" style="207" hidden="1" customWidth="1"/>
    <col min="8502" max="8502" width="17.6328125" style="207" customWidth="1"/>
    <col min="8503" max="8503" width="17.36328125" style="207" customWidth="1"/>
    <col min="8504" max="8504" width="10.36328125" style="207" customWidth="1"/>
    <col min="8505" max="8505" width="20" style="207" customWidth="1"/>
    <col min="8506" max="8513" width="0" style="207" hidden="1" customWidth="1"/>
    <col min="8514" max="8514" width="17" style="207" customWidth="1"/>
    <col min="8515" max="8515" width="21.6328125" style="207" customWidth="1"/>
    <col min="8516" max="8516" width="33.08984375" style="207" customWidth="1"/>
    <col min="8517" max="8710" width="46.90625" style="207"/>
    <col min="8711" max="8711" width="4.36328125" style="207" customWidth="1"/>
    <col min="8712" max="8712" width="7.36328125" style="207" customWidth="1"/>
    <col min="8713" max="8713" width="53.54296875" style="207" customWidth="1"/>
    <col min="8714" max="8714" width="42.6328125" style="207" customWidth="1"/>
    <col min="8715" max="8715" width="21.08984375" style="207" customWidth="1"/>
    <col min="8716" max="8716" width="18.08984375" style="207" customWidth="1"/>
    <col min="8717" max="8717" width="0" style="207" hidden="1" customWidth="1"/>
    <col min="8718" max="8718" width="17.453125" style="207" customWidth="1"/>
    <col min="8719" max="8719" width="11" style="207" customWidth="1"/>
    <col min="8720" max="8720" width="18.90625" style="207" customWidth="1"/>
    <col min="8721" max="8721" width="0" style="207" hidden="1" customWidth="1"/>
    <col min="8722" max="8722" width="18.90625" style="207" customWidth="1"/>
    <col min="8723" max="8723" width="10.6328125" style="207" customWidth="1"/>
    <col min="8724" max="8724" width="20.08984375" style="207" customWidth="1"/>
    <col min="8725" max="8725" width="0" style="207" hidden="1" customWidth="1"/>
    <col min="8726" max="8726" width="19.6328125" style="207" customWidth="1"/>
    <col min="8727" max="8727" width="11.453125" style="207" customWidth="1"/>
    <col min="8728" max="8728" width="18.90625" style="207" customWidth="1"/>
    <col min="8729" max="8729" width="0" style="207" hidden="1" customWidth="1"/>
    <col min="8730" max="8730" width="18.90625" style="207" customWidth="1"/>
    <col min="8731" max="8731" width="11.08984375" style="207" customWidth="1"/>
    <col min="8732" max="8732" width="20.6328125" style="207" customWidth="1"/>
    <col min="8733" max="8733" width="0" style="207" hidden="1" customWidth="1"/>
    <col min="8734" max="8734" width="19.08984375" style="207" customWidth="1"/>
    <col min="8735" max="8735" width="10.90625" style="207" customWidth="1"/>
    <col min="8736" max="8736" width="18.54296875" style="207" customWidth="1"/>
    <col min="8737" max="8737" width="0" style="207" hidden="1" customWidth="1"/>
    <col min="8738" max="8738" width="19.453125" style="207" customWidth="1"/>
    <col min="8739" max="8739" width="11.54296875" style="207" customWidth="1"/>
    <col min="8740" max="8757" width="0" style="207" hidden="1" customWidth="1"/>
    <col min="8758" max="8758" width="17.6328125" style="207" customWidth="1"/>
    <col min="8759" max="8759" width="17.36328125" style="207" customWidth="1"/>
    <col min="8760" max="8760" width="10.36328125" style="207" customWidth="1"/>
    <col min="8761" max="8761" width="20" style="207" customWidth="1"/>
    <col min="8762" max="8769" width="0" style="207" hidden="1" customWidth="1"/>
    <col min="8770" max="8770" width="17" style="207" customWidth="1"/>
    <col min="8771" max="8771" width="21.6328125" style="207" customWidth="1"/>
    <col min="8772" max="8772" width="33.08984375" style="207" customWidth="1"/>
    <col min="8773" max="8966" width="46.90625" style="207"/>
    <col min="8967" max="8967" width="4.36328125" style="207" customWidth="1"/>
    <col min="8968" max="8968" width="7.36328125" style="207" customWidth="1"/>
    <col min="8969" max="8969" width="53.54296875" style="207" customWidth="1"/>
    <col min="8970" max="8970" width="42.6328125" style="207" customWidth="1"/>
    <col min="8971" max="8971" width="21.08984375" style="207" customWidth="1"/>
    <col min="8972" max="8972" width="18.08984375" style="207" customWidth="1"/>
    <col min="8973" max="8973" width="0" style="207" hidden="1" customWidth="1"/>
    <col min="8974" max="8974" width="17.453125" style="207" customWidth="1"/>
    <col min="8975" max="8975" width="11" style="207" customWidth="1"/>
    <col min="8976" max="8976" width="18.90625" style="207" customWidth="1"/>
    <col min="8977" max="8977" width="0" style="207" hidden="1" customWidth="1"/>
    <col min="8978" max="8978" width="18.90625" style="207" customWidth="1"/>
    <col min="8979" max="8979" width="10.6328125" style="207" customWidth="1"/>
    <col min="8980" max="8980" width="20.08984375" style="207" customWidth="1"/>
    <col min="8981" max="8981" width="0" style="207" hidden="1" customWidth="1"/>
    <col min="8982" max="8982" width="19.6328125" style="207" customWidth="1"/>
    <col min="8983" max="8983" width="11.453125" style="207" customWidth="1"/>
    <col min="8984" max="8984" width="18.90625" style="207" customWidth="1"/>
    <col min="8985" max="8985" width="0" style="207" hidden="1" customWidth="1"/>
    <col min="8986" max="8986" width="18.90625" style="207" customWidth="1"/>
    <col min="8987" max="8987" width="11.08984375" style="207" customWidth="1"/>
    <col min="8988" max="8988" width="20.6328125" style="207" customWidth="1"/>
    <col min="8989" max="8989" width="0" style="207" hidden="1" customWidth="1"/>
    <col min="8990" max="8990" width="19.08984375" style="207" customWidth="1"/>
    <col min="8991" max="8991" width="10.90625" style="207" customWidth="1"/>
    <col min="8992" max="8992" width="18.54296875" style="207" customWidth="1"/>
    <col min="8993" max="8993" width="0" style="207" hidden="1" customWidth="1"/>
    <col min="8994" max="8994" width="19.453125" style="207" customWidth="1"/>
    <col min="8995" max="8995" width="11.54296875" style="207" customWidth="1"/>
    <col min="8996" max="9013" width="0" style="207" hidden="1" customWidth="1"/>
    <col min="9014" max="9014" width="17.6328125" style="207" customWidth="1"/>
    <col min="9015" max="9015" width="17.36328125" style="207" customWidth="1"/>
    <col min="9016" max="9016" width="10.36328125" style="207" customWidth="1"/>
    <col min="9017" max="9017" width="20" style="207" customWidth="1"/>
    <col min="9018" max="9025" width="0" style="207" hidden="1" customWidth="1"/>
    <col min="9026" max="9026" width="17" style="207" customWidth="1"/>
    <col min="9027" max="9027" width="21.6328125" style="207" customWidth="1"/>
    <col min="9028" max="9028" width="33.08984375" style="207" customWidth="1"/>
    <col min="9029" max="9222" width="46.90625" style="207"/>
    <col min="9223" max="9223" width="4.36328125" style="207" customWidth="1"/>
    <col min="9224" max="9224" width="7.36328125" style="207" customWidth="1"/>
    <col min="9225" max="9225" width="53.54296875" style="207" customWidth="1"/>
    <col min="9226" max="9226" width="42.6328125" style="207" customWidth="1"/>
    <col min="9227" max="9227" width="21.08984375" style="207" customWidth="1"/>
    <col min="9228" max="9228" width="18.08984375" style="207" customWidth="1"/>
    <col min="9229" max="9229" width="0" style="207" hidden="1" customWidth="1"/>
    <col min="9230" max="9230" width="17.453125" style="207" customWidth="1"/>
    <col min="9231" max="9231" width="11" style="207" customWidth="1"/>
    <col min="9232" max="9232" width="18.90625" style="207" customWidth="1"/>
    <col min="9233" max="9233" width="0" style="207" hidden="1" customWidth="1"/>
    <col min="9234" max="9234" width="18.90625" style="207" customWidth="1"/>
    <col min="9235" max="9235" width="10.6328125" style="207" customWidth="1"/>
    <col min="9236" max="9236" width="20.08984375" style="207" customWidth="1"/>
    <col min="9237" max="9237" width="0" style="207" hidden="1" customWidth="1"/>
    <col min="9238" max="9238" width="19.6328125" style="207" customWidth="1"/>
    <col min="9239" max="9239" width="11.453125" style="207" customWidth="1"/>
    <col min="9240" max="9240" width="18.90625" style="207" customWidth="1"/>
    <col min="9241" max="9241" width="0" style="207" hidden="1" customWidth="1"/>
    <col min="9242" max="9242" width="18.90625" style="207" customWidth="1"/>
    <col min="9243" max="9243" width="11.08984375" style="207" customWidth="1"/>
    <col min="9244" max="9244" width="20.6328125" style="207" customWidth="1"/>
    <col min="9245" max="9245" width="0" style="207" hidden="1" customWidth="1"/>
    <col min="9246" max="9246" width="19.08984375" style="207" customWidth="1"/>
    <col min="9247" max="9247" width="10.90625" style="207" customWidth="1"/>
    <col min="9248" max="9248" width="18.54296875" style="207" customWidth="1"/>
    <col min="9249" max="9249" width="0" style="207" hidden="1" customWidth="1"/>
    <col min="9250" max="9250" width="19.453125" style="207" customWidth="1"/>
    <col min="9251" max="9251" width="11.54296875" style="207" customWidth="1"/>
    <col min="9252" max="9269" width="0" style="207" hidden="1" customWidth="1"/>
    <col min="9270" max="9270" width="17.6328125" style="207" customWidth="1"/>
    <col min="9271" max="9271" width="17.36328125" style="207" customWidth="1"/>
    <col min="9272" max="9272" width="10.36328125" style="207" customWidth="1"/>
    <col min="9273" max="9273" width="20" style="207" customWidth="1"/>
    <col min="9274" max="9281" width="0" style="207" hidden="1" customWidth="1"/>
    <col min="9282" max="9282" width="17" style="207" customWidth="1"/>
    <col min="9283" max="9283" width="21.6328125" style="207" customWidth="1"/>
    <col min="9284" max="9284" width="33.08984375" style="207" customWidth="1"/>
    <col min="9285" max="9478" width="46.90625" style="207"/>
    <col min="9479" max="9479" width="4.36328125" style="207" customWidth="1"/>
    <col min="9480" max="9480" width="7.36328125" style="207" customWidth="1"/>
    <col min="9481" max="9481" width="53.54296875" style="207" customWidth="1"/>
    <col min="9482" max="9482" width="42.6328125" style="207" customWidth="1"/>
    <col min="9483" max="9483" width="21.08984375" style="207" customWidth="1"/>
    <col min="9484" max="9484" width="18.08984375" style="207" customWidth="1"/>
    <col min="9485" max="9485" width="0" style="207" hidden="1" customWidth="1"/>
    <col min="9486" max="9486" width="17.453125" style="207" customWidth="1"/>
    <col min="9487" max="9487" width="11" style="207" customWidth="1"/>
    <col min="9488" max="9488" width="18.90625" style="207" customWidth="1"/>
    <col min="9489" max="9489" width="0" style="207" hidden="1" customWidth="1"/>
    <col min="9490" max="9490" width="18.90625" style="207" customWidth="1"/>
    <col min="9491" max="9491" width="10.6328125" style="207" customWidth="1"/>
    <col min="9492" max="9492" width="20.08984375" style="207" customWidth="1"/>
    <col min="9493" max="9493" width="0" style="207" hidden="1" customWidth="1"/>
    <col min="9494" max="9494" width="19.6328125" style="207" customWidth="1"/>
    <col min="9495" max="9495" width="11.453125" style="207" customWidth="1"/>
    <col min="9496" max="9496" width="18.90625" style="207" customWidth="1"/>
    <col min="9497" max="9497" width="0" style="207" hidden="1" customWidth="1"/>
    <col min="9498" max="9498" width="18.90625" style="207" customWidth="1"/>
    <col min="9499" max="9499" width="11.08984375" style="207" customWidth="1"/>
    <col min="9500" max="9500" width="20.6328125" style="207" customWidth="1"/>
    <col min="9501" max="9501" width="0" style="207" hidden="1" customWidth="1"/>
    <col min="9502" max="9502" width="19.08984375" style="207" customWidth="1"/>
    <col min="9503" max="9503" width="10.90625" style="207" customWidth="1"/>
    <col min="9504" max="9504" width="18.54296875" style="207" customWidth="1"/>
    <col min="9505" max="9505" width="0" style="207" hidden="1" customWidth="1"/>
    <col min="9506" max="9506" width="19.453125" style="207" customWidth="1"/>
    <col min="9507" max="9507" width="11.54296875" style="207" customWidth="1"/>
    <col min="9508" max="9525" width="0" style="207" hidden="1" customWidth="1"/>
    <col min="9526" max="9526" width="17.6328125" style="207" customWidth="1"/>
    <col min="9527" max="9527" width="17.36328125" style="207" customWidth="1"/>
    <col min="9528" max="9528" width="10.36328125" style="207" customWidth="1"/>
    <col min="9529" max="9529" width="20" style="207" customWidth="1"/>
    <col min="9530" max="9537" width="0" style="207" hidden="1" customWidth="1"/>
    <col min="9538" max="9538" width="17" style="207" customWidth="1"/>
    <col min="9539" max="9539" width="21.6328125" style="207" customWidth="1"/>
    <col min="9540" max="9540" width="33.08984375" style="207" customWidth="1"/>
    <col min="9541" max="9734" width="46.90625" style="207"/>
    <col min="9735" max="9735" width="4.36328125" style="207" customWidth="1"/>
    <col min="9736" max="9736" width="7.36328125" style="207" customWidth="1"/>
    <col min="9737" max="9737" width="53.54296875" style="207" customWidth="1"/>
    <col min="9738" max="9738" width="42.6328125" style="207" customWidth="1"/>
    <col min="9739" max="9739" width="21.08984375" style="207" customWidth="1"/>
    <col min="9740" max="9740" width="18.08984375" style="207" customWidth="1"/>
    <col min="9741" max="9741" width="0" style="207" hidden="1" customWidth="1"/>
    <col min="9742" max="9742" width="17.453125" style="207" customWidth="1"/>
    <col min="9743" max="9743" width="11" style="207" customWidth="1"/>
    <col min="9744" max="9744" width="18.90625" style="207" customWidth="1"/>
    <col min="9745" max="9745" width="0" style="207" hidden="1" customWidth="1"/>
    <col min="9746" max="9746" width="18.90625" style="207" customWidth="1"/>
    <col min="9747" max="9747" width="10.6328125" style="207" customWidth="1"/>
    <col min="9748" max="9748" width="20.08984375" style="207" customWidth="1"/>
    <col min="9749" max="9749" width="0" style="207" hidden="1" customWidth="1"/>
    <col min="9750" max="9750" width="19.6328125" style="207" customWidth="1"/>
    <col min="9751" max="9751" width="11.453125" style="207" customWidth="1"/>
    <col min="9752" max="9752" width="18.90625" style="207" customWidth="1"/>
    <col min="9753" max="9753" width="0" style="207" hidden="1" customWidth="1"/>
    <col min="9754" max="9754" width="18.90625" style="207" customWidth="1"/>
    <col min="9755" max="9755" width="11.08984375" style="207" customWidth="1"/>
    <col min="9756" max="9756" width="20.6328125" style="207" customWidth="1"/>
    <col min="9757" max="9757" width="0" style="207" hidden="1" customWidth="1"/>
    <col min="9758" max="9758" width="19.08984375" style="207" customWidth="1"/>
    <col min="9759" max="9759" width="10.90625" style="207" customWidth="1"/>
    <col min="9760" max="9760" width="18.54296875" style="207" customWidth="1"/>
    <col min="9761" max="9761" width="0" style="207" hidden="1" customWidth="1"/>
    <col min="9762" max="9762" width="19.453125" style="207" customWidth="1"/>
    <col min="9763" max="9763" width="11.54296875" style="207" customWidth="1"/>
    <col min="9764" max="9781" width="0" style="207" hidden="1" customWidth="1"/>
    <col min="9782" max="9782" width="17.6328125" style="207" customWidth="1"/>
    <col min="9783" max="9783" width="17.36328125" style="207" customWidth="1"/>
    <col min="9784" max="9784" width="10.36328125" style="207" customWidth="1"/>
    <col min="9785" max="9785" width="20" style="207" customWidth="1"/>
    <col min="9786" max="9793" width="0" style="207" hidden="1" customWidth="1"/>
    <col min="9794" max="9794" width="17" style="207" customWidth="1"/>
    <col min="9795" max="9795" width="21.6328125" style="207" customWidth="1"/>
    <col min="9796" max="9796" width="33.08984375" style="207" customWidth="1"/>
    <col min="9797" max="9990" width="46.90625" style="207"/>
    <col min="9991" max="9991" width="4.36328125" style="207" customWidth="1"/>
    <col min="9992" max="9992" width="7.36328125" style="207" customWidth="1"/>
    <col min="9993" max="9993" width="53.54296875" style="207" customWidth="1"/>
    <col min="9994" max="9994" width="42.6328125" style="207" customWidth="1"/>
    <col min="9995" max="9995" width="21.08984375" style="207" customWidth="1"/>
    <col min="9996" max="9996" width="18.08984375" style="207" customWidth="1"/>
    <col min="9997" max="9997" width="0" style="207" hidden="1" customWidth="1"/>
    <col min="9998" max="9998" width="17.453125" style="207" customWidth="1"/>
    <col min="9999" max="9999" width="11" style="207" customWidth="1"/>
    <col min="10000" max="10000" width="18.90625" style="207" customWidth="1"/>
    <col min="10001" max="10001" width="0" style="207" hidden="1" customWidth="1"/>
    <col min="10002" max="10002" width="18.90625" style="207" customWidth="1"/>
    <col min="10003" max="10003" width="10.6328125" style="207" customWidth="1"/>
    <col min="10004" max="10004" width="20.08984375" style="207" customWidth="1"/>
    <col min="10005" max="10005" width="0" style="207" hidden="1" customWidth="1"/>
    <col min="10006" max="10006" width="19.6328125" style="207" customWidth="1"/>
    <col min="10007" max="10007" width="11.453125" style="207" customWidth="1"/>
    <col min="10008" max="10008" width="18.90625" style="207" customWidth="1"/>
    <col min="10009" max="10009" width="0" style="207" hidden="1" customWidth="1"/>
    <col min="10010" max="10010" width="18.90625" style="207" customWidth="1"/>
    <col min="10011" max="10011" width="11.08984375" style="207" customWidth="1"/>
    <col min="10012" max="10012" width="20.6328125" style="207" customWidth="1"/>
    <col min="10013" max="10013" width="0" style="207" hidden="1" customWidth="1"/>
    <col min="10014" max="10014" width="19.08984375" style="207" customWidth="1"/>
    <col min="10015" max="10015" width="10.90625" style="207" customWidth="1"/>
    <col min="10016" max="10016" width="18.54296875" style="207" customWidth="1"/>
    <col min="10017" max="10017" width="0" style="207" hidden="1" customWidth="1"/>
    <col min="10018" max="10018" width="19.453125" style="207" customWidth="1"/>
    <col min="10019" max="10019" width="11.54296875" style="207" customWidth="1"/>
    <col min="10020" max="10037" width="0" style="207" hidden="1" customWidth="1"/>
    <col min="10038" max="10038" width="17.6328125" style="207" customWidth="1"/>
    <col min="10039" max="10039" width="17.36328125" style="207" customWidth="1"/>
    <col min="10040" max="10040" width="10.36328125" style="207" customWidth="1"/>
    <col min="10041" max="10041" width="20" style="207" customWidth="1"/>
    <col min="10042" max="10049" width="0" style="207" hidden="1" customWidth="1"/>
    <col min="10050" max="10050" width="17" style="207" customWidth="1"/>
    <col min="10051" max="10051" width="21.6328125" style="207" customWidth="1"/>
    <col min="10052" max="10052" width="33.08984375" style="207" customWidth="1"/>
    <col min="10053" max="10246" width="46.90625" style="207"/>
    <col min="10247" max="10247" width="4.36328125" style="207" customWidth="1"/>
    <col min="10248" max="10248" width="7.36328125" style="207" customWidth="1"/>
    <col min="10249" max="10249" width="53.54296875" style="207" customWidth="1"/>
    <col min="10250" max="10250" width="42.6328125" style="207" customWidth="1"/>
    <col min="10251" max="10251" width="21.08984375" style="207" customWidth="1"/>
    <col min="10252" max="10252" width="18.08984375" style="207" customWidth="1"/>
    <col min="10253" max="10253" width="0" style="207" hidden="1" customWidth="1"/>
    <col min="10254" max="10254" width="17.453125" style="207" customWidth="1"/>
    <col min="10255" max="10255" width="11" style="207" customWidth="1"/>
    <col min="10256" max="10256" width="18.90625" style="207" customWidth="1"/>
    <col min="10257" max="10257" width="0" style="207" hidden="1" customWidth="1"/>
    <col min="10258" max="10258" width="18.90625" style="207" customWidth="1"/>
    <col min="10259" max="10259" width="10.6328125" style="207" customWidth="1"/>
    <col min="10260" max="10260" width="20.08984375" style="207" customWidth="1"/>
    <col min="10261" max="10261" width="0" style="207" hidden="1" customWidth="1"/>
    <col min="10262" max="10262" width="19.6328125" style="207" customWidth="1"/>
    <col min="10263" max="10263" width="11.453125" style="207" customWidth="1"/>
    <col min="10264" max="10264" width="18.90625" style="207" customWidth="1"/>
    <col min="10265" max="10265" width="0" style="207" hidden="1" customWidth="1"/>
    <col min="10266" max="10266" width="18.90625" style="207" customWidth="1"/>
    <col min="10267" max="10267" width="11.08984375" style="207" customWidth="1"/>
    <col min="10268" max="10268" width="20.6328125" style="207" customWidth="1"/>
    <col min="10269" max="10269" width="0" style="207" hidden="1" customWidth="1"/>
    <col min="10270" max="10270" width="19.08984375" style="207" customWidth="1"/>
    <col min="10271" max="10271" width="10.90625" style="207" customWidth="1"/>
    <col min="10272" max="10272" width="18.54296875" style="207" customWidth="1"/>
    <col min="10273" max="10273" width="0" style="207" hidden="1" customWidth="1"/>
    <col min="10274" max="10274" width="19.453125" style="207" customWidth="1"/>
    <col min="10275" max="10275" width="11.54296875" style="207" customWidth="1"/>
    <col min="10276" max="10293" width="0" style="207" hidden="1" customWidth="1"/>
    <col min="10294" max="10294" width="17.6328125" style="207" customWidth="1"/>
    <col min="10295" max="10295" width="17.36328125" style="207" customWidth="1"/>
    <col min="10296" max="10296" width="10.36328125" style="207" customWidth="1"/>
    <col min="10297" max="10297" width="20" style="207" customWidth="1"/>
    <col min="10298" max="10305" width="0" style="207" hidden="1" customWidth="1"/>
    <col min="10306" max="10306" width="17" style="207" customWidth="1"/>
    <col min="10307" max="10307" width="21.6328125" style="207" customWidth="1"/>
    <col min="10308" max="10308" width="33.08984375" style="207" customWidth="1"/>
    <col min="10309" max="10502" width="46.90625" style="207"/>
    <col min="10503" max="10503" width="4.36328125" style="207" customWidth="1"/>
    <col min="10504" max="10504" width="7.36328125" style="207" customWidth="1"/>
    <col min="10505" max="10505" width="53.54296875" style="207" customWidth="1"/>
    <col min="10506" max="10506" width="42.6328125" style="207" customWidth="1"/>
    <col min="10507" max="10507" width="21.08984375" style="207" customWidth="1"/>
    <col min="10508" max="10508" width="18.08984375" style="207" customWidth="1"/>
    <col min="10509" max="10509" width="0" style="207" hidden="1" customWidth="1"/>
    <col min="10510" max="10510" width="17.453125" style="207" customWidth="1"/>
    <col min="10511" max="10511" width="11" style="207" customWidth="1"/>
    <col min="10512" max="10512" width="18.90625" style="207" customWidth="1"/>
    <col min="10513" max="10513" width="0" style="207" hidden="1" customWidth="1"/>
    <col min="10514" max="10514" width="18.90625" style="207" customWidth="1"/>
    <col min="10515" max="10515" width="10.6328125" style="207" customWidth="1"/>
    <col min="10516" max="10516" width="20.08984375" style="207" customWidth="1"/>
    <col min="10517" max="10517" width="0" style="207" hidden="1" customWidth="1"/>
    <col min="10518" max="10518" width="19.6328125" style="207" customWidth="1"/>
    <col min="10519" max="10519" width="11.453125" style="207" customWidth="1"/>
    <col min="10520" max="10520" width="18.90625" style="207" customWidth="1"/>
    <col min="10521" max="10521" width="0" style="207" hidden="1" customWidth="1"/>
    <col min="10522" max="10522" width="18.90625" style="207" customWidth="1"/>
    <col min="10523" max="10523" width="11.08984375" style="207" customWidth="1"/>
    <col min="10524" max="10524" width="20.6328125" style="207" customWidth="1"/>
    <col min="10525" max="10525" width="0" style="207" hidden="1" customWidth="1"/>
    <col min="10526" max="10526" width="19.08984375" style="207" customWidth="1"/>
    <col min="10527" max="10527" width="10.90625" style="207" customWidth="1"/>
    <col min="10528" max="10528" width="18.54296875" style="207" customWidth="1"/>
    <col min="10529" max="10529" width="0" style="207" hidden="1" customWidth="1"/>
    <col min="10530" max="10530" width="19.453125" style="207" customWidth="1"/>
    <col min="10531" max="10531" width="11.54296875" style="207" customWidth="1"/>
    <col min="10532" max="10549" width="0" style="207" hidden="1" customWidth="1"/>
    <col min="10550" max="10550" width="17.6328125" style="207" customWidth="1"/>
    <col min="10551" max="10551" width="17.36328125" style="207" customWidth="1"/>
    <col min="10552" max="10552" width="10.36328125" style="207" customWidth="1"/>
    <col min="10553" max="10553" width="20" style="207" customWidth="1"/>
    <col min="10554" max="10561" width="0" style="207" hidden="1" customWidth="1"/>
    <col min="10562" max="10562" width="17" style="207" customWidth="1"/>
    <col min="10563" max="10563" width="21.6328125" style="207" customWidth="1"/>
    <col min="10564" max="10564" width="33.08984375" style="207" customWidth="1"/>
    <col min="10565" max="10758" width="46.90625" style="207"/>
    <col min="10759" max="10759" width="4.36328125" style="207" customWidth="1"/>
    <col min="10760" max="10760" width="7.36328125" style="207" customWidth="1"/>
    <col min="10761" max="10761" width="53.54296875" style="207" customWidth="1"/>
    <col min="10762" max="10762" width="42.6328125" style="207" customWidth="1"/>
    <col min="10763" max="10763" width="21.08984375" style="207" customWidth="1"/>
    <col min="10764" max="10764" width="18.08984375" style="207" customWidth="1"/>
    <col min="10765" max="10765" width="0" style="207" hidden="1" customWidth="1"/>
    <col min="10766" max="10766" width="17.453125" style="207" customWidth="1"/>
    <col min="10767" max="10767" width="11" style="207" customWidth="1"/>
    <col min="10768" max="10768" width="18.90625" style="207" customWidth="1"/>
    <col min="10769" max="10769" width="0" style="207" hidden="1" customWidth="1"/>
    <col min="10770" max="10770" width="18.90625" style="207" customWidth="1"/>
    <col min="10771" max="10771" width="10.6328125" style="207" customWidth="1"/>
    <col min="10772" max="10772" width="20.08984375" style="207" customWidth="1"/>
    <col min="10773" max="10773" width="0" style="207" hidden="1" customWidth="1"/>
    <col min="10774" max="10774" width="19.6328125" style="207" customWidth="1"/>
    <col min="10775" max="10775" width="11.453125" style="207" customWidth="1"/>
    <col min="10776" max="10776" width="18.90625" style="207" customWidth="1"/>
    <col min="10777" max="10777" width="0" style="207" hidden="1" customWidth="1"/>
    <col min="10778" max="10778" width="18.90625" style="207" customWidth="1"/>
    <col min="10779" max="10779" width="11.08984375" style="207" customWidth="1"/>
    <col min="10780" max="10780" width="20.6328125" style="207" customWidth="1"/>
    <col min="10781" max="10781" width="0" style="207" hidden="1" customWidth="1"/>
    <col min="10782" max="10782" width="19.08984375" style="207" customWidth="1"/>
    <col min="10783" max="10783" width="10.90625" style="207" customWidth="1"/>
    <col min="10784" max="10784" width="18.54296875" style="207" customWidth="1"/>
    <col min="10785" max="10785" width="0" style="207" hidden="1" customWidth="1"/>
    <col min="10786" max="10786" width="19.453125" style="207" customWidth="1"/>
    <col min="10787" max="10787" width="11.54296875" style="207" customWidth="1"/>
    <col min="10788" max="10805" width="0" style="207" hidden="1" customWidth="1"/>
    <col min="10806" max="10806" width="17.6328125" style="207" customWidth="1"/>
    <col min="10807" max="10807" width="17.36328125" style="207" customWidth="1"/>
    <col min="10808" max="10808" width="10.36328125" style="207" customWidth="1"/>
    <col min="10809" max="10809" width="20" style="207" customWidth="1"/>
    <col min="10810" max="10817" width="0" style="207" hidden="1" customWidth="1"/>
    <col min="10818" max="10818" width="17" style="207" customWidth="1"/>
    <col min="10819" max="10819" width="21.6328125" style="207" customWidth="1"/>
    <col min="10820" max="10820" width="33.08984375" style="207" customWidth="1"/>
    <col min="10821" max="11014" width="46.90625" style="207"/>
    <col min="11015" max="11015" width="4.36328125" style="207" customWidth="1"/>
    <col min="11016" max="11016" width="7.36328125" style="207" customWidth="1"/>
    <col min="11017" max="11017" width="53.54296875" style="207" customWidth="1"/>
    <col min="11018" max="11018" width="42.6328125" style="207" customWidth="1"/>
    <col min="11019" max="11019" width="21.08984375" style="207" customWidth="1"/>
    <col min="11020" max="11020" width="18.08984375" style="207" customWidth="1"/>
    <col min="11021" max="11021" width="0" style="207" hidden="1" customWidth="1"/>
    <col min="11022" max="11022" width="17.453125" style="207" customWidth="1"/>
    <col min="11023" max="11023" width="11" style="207" customWidth="1"/>
    <col min="11024" max="11024" width="18.90625" style="207" customWidth="1"/>
    <col min="11025" max="11025" width="0" style="207" hidden="1" customWidth="1"/>
    <col min="11026" max="11026" width="18.90625" style="207" customWidth="1"/>
    <col min="11027" max="11027" width="10.6328125" style="207" customWidth="1"/>
    <col min="11028" max="11028" width="20.08984375" style="207" customWidth="1"/>
    <col min="11029" max="11029" width="0" style="207" hidden="1" customWidth="1"/>
    <col min="11030" max="11030" width="19.6328125" style="207" customWidth="1"/>
    <col min="11031" max="11031" width="11.453125" style="207" customWidth="1"/>
    <col min="11032" max="11032" width="18.90625" style="207" customWidth="1"/>
    <col min="11033" max="11033" width="0" style="207" hidden="1" customWidth="1"/>
    <col min="11034" max="11034" width="18.90625" style="207" customWidth="1"/>
    <col min="11035" max="11035" width="11.08984375" style="207" customWidth="1"/>
    <col min="11036" max="11036" width="20.6328125" style="207" customWidth="1"/>
    <col min="11037" max="11037" width="0" style="207" hidden="1" customWidth="1"/>
    <col min="11038" max="11038" width="19.08984375" style="207" customWidth="1"/>
    <col min="11039" max="11039" width="10.90625" style="207" customWidth="1"/>
    <col min="11040" max="11040" width="18.54296875" style="207" customWidth="1"/>
    <col min="11041" max="11041" width="0" style="207" hidden="1" customWidth="1"/>
    <col min="11042" max="11042" width="19.453125" style="207" customWidth="1"/>
    <col min="11043" max="11043" width="11.54296875" style="207" customWidth="1"/>
    <col min="11044" max="11061" width="0" style="207" hidden="1" customWidth="1"/>
    <col min="11062" max="11062" width="17.6328125" style="207" customWidth="1"/>
    <col min="11063" max="11063" width="17.36328125" style="207" customWidth="1"/>
    <col min="11064" max="11064" width="10.36328125" style="207" customWidth="1"/>
    <col min="11065" max="11065" width="20" style="207" customWidth="1"/>
    <col min="11066" max="11073" width="0" style="207" hidden="1" customWidth="1"/>
    <col min="11074" max="11074" width="17" style="207" customWidth="1"/>
    <col min="11075" max="11075" width="21.6328125" style="207" customWidth="1"/>
    <col min="11076" max="11076" width="33.08984375" style="207" customWidth="1"/>
    <col min="11077" max="11270" width="46.90625" style="207"/>
    <col min="11271" max="11271" width="4.36328125" style="207" customWidth="1"/>
    <col min="11272" max="11272" width="7.36328125" style="207" customWidth="1"/>
    <col min="11273" max="11273" width="53.54296875" style="207" customWidth="1"/>
    <col min="11274" max="11274" width="42.6328125" style="207" customWidth="1"/>
    <col min="11275" max="11275" width="21.08984375" style="207" customWidth="1"/>
    <col min="11276" max="11276" width="18.08984375" style="207" customWidth="1"/>
    <col min="11277" max="11277" width="0" style="207" hidden="1" customWidth="1"/>
    <col min="11278" max="11278" width="17.453125" style="207" customWidth="1"/>
    <col min="11279" max="11279" width="11" style="207" customWidth="1"/>
    <col min="11280" max="11280" width="18.90625" style="207" customWidth="1"/>
    <col min="11281" max="11281" width="0" style="207" hidden="1" customWidth="1"/>
    <col min="11282" max="11282" width="18.90625" style="207" customWidth="1"/>
    <col min="11283" max="11283" width="10.6328125" style="207" customWidth="1"/>
    <col min="11284" max="11284" width="20.08984375" style="207" customWidth="1"/>
    <col min="11285" max="11285" width="0" style="207" hidden="1" customWidth="1"/>
    <col min="11286" max="11286" width="19.6328125" style="207" customWidth="1"/>
    <col min="11287" max="11287" width="11.453125" style="207" customWidth="1"/>
    <col min="11288" max="11288" width="18.90625" style="207" customWidth="1"/>
    <col min="11289" max="11289" width="0" style="207" hidden="1" customWidth="1"/>
    <col min="11290" max="11290" width="18.90625" style="207" customWidth="1"/>
    <col min="11291" max="11291" width="11.08984375" style="207" customWidth="1"/>
    <col min="11292" max="11292" width="20.6328125" style="207" customWidth="1"/>
    <col min="11293" max="11293" width="0" style="207" hidden="1" customWidth="1"/>
    <col min="11294" max="11294" width="19.08984375" style="207" customWidth="1"/>
    <col min="11295" max="11295" width="10.90625" style="207" customWidth="1"/>
    <col min="11296" max="11296" width="18.54296875" style="207" customWidth="1"/>
    <col min="11297" max="11297" width="0" style="207" hidden="1" customWidth="1"/>
    <col min="11298" max="11298" width="19.453125" style="207" customWidth="1"/>
    <col min="11299" max="11299" width="11.54296875" style="207" customWidth="1"/>
    <col min="11300" max="11317" width="0" style="207" hidden="1" customWidth="1"/>
    <col min="11318" max="11318" width="17.6328125" style="207" customWidth="1"/>
    <col min="11319" max="11319" width="17.36328125" style="207" customWidth="1"/>
    <col min="11320" max="11320" width="10.36328125" style="207" customWidth="1"/>
    <col min="11321" max="11321" width="20" style="207" customWidth="1"/>
    <col min="11322" max="11329" width="0" style="207" hidden="1" customWidth="1"/>
    <col min="11330" max="11330" width="17" style="207" customWidth="1"/>
    <col min="11331" max="11331" width="21.6328125" style="207" customWidth="1"/>
    <col min="11332" max="11332" width="33.08984375" style="207" customWidth="1"/>
    <col min="11333" max="11526" width="46.90625" style="207"/>
    <col min="11527" max="11527" width="4.36328125" style="207" customWidth="1"/>
    <col min="11528" max="11528" width="7.36328125" style="207" customWidth="1"/>
    <col min="11529" max="11529" width="53.54296875" style="207" customWidth="1"/>
    <col min="11530" max="11530" width="42.6328125" style="207" customWidth="1"/>
    <col min="11531" max="11531" width="21.08984375" style="207" customWidth="1"/>
    <col min="11532" max="11532" width="18.08984375" style="207" customWidth="1"/>
    <col min="11533" max="11533" width="0" style="207" hidden="1" customWidth="1"/>
    <col min="11534" max="11534" width="17.453125" style="207" customWidth="1"/>
    <col min="11535" max="11535" width="11" style="207" customWidth="1"/>
    <col min="11536" max="11536" width="18.90625" style="207" customWidth="1"/>
    <col min="11537" max="11537" width="0" style="207" hidden="1" customWidth="1"/>
    <col min="11538" max="11538" width="18.90625" style="207" customWidth="1"/>
    <col min="11539" max="11539" width="10.6328125" style="207" customWidth="1"/>
    <col min="11540" max="11540" width="20.08984375" style="207" customWidth="1"/>
    <col min="11541" max="11541" width="0" style="207" hidden="1" customWidth="1"/>
    <col min="11542" max="11542" width="19.6328125" style="207" customWidth="1"/>
    <col min="11543" max="11543" width="11.453125" style="207" customWidth="1"/>
    <col min="11544" max="11544" width="18.90625" style="207" customWidth="1"/>
    <col min="11545" max="11545" width="0" style="207" hidden="1" customWidth="1"/>
    <col min="11546" max="11546" width="18.90625" style="207" customWidth="1"/>
    <col min="11547" max="11547" width="11.08984375" style="207" customWidth="1"/>
    <col min="11548" max="11548" width="20.6328125" style="207" customWidth="1"/>
    <col min="11549" max="11549" width="0" style="207" hidden="1" customWidth="1"/>
    <col min="11550" max="11550" width="19.08984375" style="207" customWidth="1"/>
    <col min="11551" max="11551" width="10.90625" style="207" customWidth="1"/>
    <col min="11552" max="11552" width="18.54296875" style="207" customWidth="1"/>
    <col min="11553" max="11553" width="0" style="207" hidden="1" customWidth="1"/>
    <col min="11554" max="11554" width="19.453125" style="207" customWidth="1"/>
    <col min="11555" max="11555" width="11.54296875" style="207" customWidth="1"/>
    <col min="11556" max="11573" width="0" style="207" hidden="1" customWidth="1"/>
    <col min="11574" max="11574" width="17.6328125" style="207" customWidth="1"/>
    <col min="11575" max="11575" width="17.36328125" style="207" customWidth="1"/>
    <col min="11576" max="11576" width="10.36328125" style="207" customWidth="1"/>
    <col min="11577" max="11577" width="20" style="207" customWidth="1"/>
    <col min="11578" max="11585" width="0" style="207" hidden="1" customWidth="1"/>
    <col min="11586" max="11586" width="17" style="207" customWidth="1"/>
    <col min="11587" max="11587" width="21.6328125" style="207" customWidth="1"/>
    <col min="11588" max="11588" width="33.08984375" style="207" customWidth="1"/>
    <col min="11589" max="11782" width="46.90625" style="207"/>
    <col min="11783" max="11783" width="4.36328125" style="207" customWidth="1"/>
    <col min="11784" max="11784" width="7.36328125" style="207" customWidth="1"/>
    <col min="11785" max="11785" width="53.54296875" style="207" customWidth="1"/>
    <col min="11786" max="11786" width="42.6328125" style="207" customWidth="1"/>
    <col min="11787" max="11787" width="21.08984375" style="207" customWidth="1"/>
    <col min="11788" max="11788" width="18.08984375" style="207" customWidth="1"/>
    <col min="11789" max="11789" width="0" style="207" hidden="1" customWidth="1"/>
    <col min="11790" max="11790" width="17.453125" style="207" customWidth="1"/>
    <col min="11791" max="11791" width="11" style="207" customWidth="1"/>
    <col min="11792" max="11792" width="18.90625" style="207" customWidth="1"/>
    <col min="11793" max="11793" width="0" style="207" hidden="1" customWidth="1"/>
    <col min="11794" max="11794" width="18.90625" style="207" customWidth="1"/>
    <col min="11795" max="11795" width="10.6328125" style="207" customWidth="1"/>
    <col min="11796" max="11796" width="20.08984375" style="207" customWidth="1"/>
    <col min="11797" max="11797" width="0" style="207" hidden="1" customWidth="1"/>
    <col min="11798" max="11798" width="19.6328125" style="207" customWidth="1"/>
    <col min="11799" max="11799" width="11.453125" style="207" customWidth="1"/>
    <col min="11800" max="11800" width="18.90625" style="207" customWidth="1"/>
    <col min="11801" max="11801" width="0" style="207" hidden="1" customWidth="1"/>
    <col min="11802" max="11802" width="18.90625" style="207" customWidth="1"/>
    <col min="11803" max="11803" width="11.08984375" style="207" customWidth="1"/>
    <col min="11804" max="11804" width="20.6328125" style="207" customWidth="1"/>
    <col min="11805" max="11805" width="0" style="207" hidden="1" customWidth="1"/>
    <col min="11806" max="11806" width="19.08984375" style="207" customWidth="1"/>
    <col min="11807" max="11807" width="10.90625" style="207" customWidth="1"/>
    <col min="11808" max="11808" width="18.54296875" style="207" customWidth="1"/>
    <col min="11809" max="11809" width="0" style="207" hidden="1" customWidth="1"/>
    <col min="11810" max="11810" width="19.453125" style="207" customWidth="1"/>
    <col min="11811" max="11811" width="11.54296875" style="207" customWidth="1"/>
    <col min="11812" max="11829" width="0" style="207" hidden="1" customWidth="1"/>
    <col min="11830" max="11830" width="17.6328125" style="207" customWidth="1"/>
    <col min="11831" max="11831" width="17.36328125" style="207" customWidth="1"/>
    <col min="11832" max="11832" width="10.36328125" style="207" customWidth="1"/>
    <col min="11833" max="11833" width="20" style="207" customWidth="1"/>
    <col min="11834" max="11841" width="0" style="207" hidden="1" customWidth="1"/>
    <col min="11842" max="11842" width="17" style="207" customWidth="1"/>
    <col min="11843" max="11843" width="21.6328125" style="207" customWidth="1"/>
    <col min="11844" max="11844" width="33.08984375" style="207" customWidth="1"/>
    <col min="11845" max="12038" width="46.90625" style="207"/>
    <col min="12039" max="12039" width="4.36328125" style="207" customWidth="1"/>
    <col min="12040" max="12040" width="7.36328125" style="207" customWidth="1"/>
    <col min="12041" max="12041" width="53.54296875" style="207" customWidth="1"/>
    <col min="12042" max="12042" width="42.6328125" style="207" customWidth="1"/>
    <col min="12043" max="12043" width="21.08984375" style="207" customWidth="1"/>
    <col min="12044" max="12044" width="18.08984375" style="207" customWidth="1"/>
    <col min="12045" max="12045" width="0" style="207" hidden="1" customWidth="1"/>
    <col min="12046" max="12046" width="17.453125" style="207" customWidth="1"/>
    <col min="12047" max="12047" width="11" style="207" customWidth="1"/>
    <col min="12048" max="12048" width="18.90625" style="207" customWidth="1"/>
    <col min="12049" max="12049" width="0" style="207" hidden="1" customWidth="1"/>
    <col min="12050" max="12050" width="18.90625" style="207" customWidth="1"/>
    <col min="12051" max="12051" width="10.6328125" style="207" customWidth="1"/>
    <col min="12052" max="12052" width="20.08984375" style="207" customWidth="1"/>
    <col min="12053" max="12053" width="0" style="207" hidden="1" customWidth="1"/>
    <col min="12054" max="12054" width="19.6328125" style="207" customWidth="1"/>
    <col min="12055" max="12055" width="11.453125" style="207" customWidth="1"/>
    <col min="12056" max="12056" width="18.90625" style="207" customWidth="1"/>
    <col min="12057" max="12057" width="0" style="207" hidden="1" customWidth="1"/>
    <col min="12058" max="12058" width="18.90625" style="207" customWidth="1"/>
    <col min="12059" max="12059" width="11.08984375" style="207" customWidth="1"/>
    <col min="12060" max="12060" width="20.6328125" style="207" customWidth="1"/>
    <col min="12061" max="12061" width="0" style="207" hidden="1" customWidth="1"/>
    <col min="12062" max="12062" width="19.08984375" style="207" customWidth="1"/>
    <col min="12063" max="12063" width="10.90625" style="207" customWidth="1"/>
    <col min="12064" max="12064" width="18.54296875" style="207" customWidth="1"/>
    <col min="12065" max="12065" width="0" style="207" hidden="1" customWidth="1"/>
    <col min="12066" max="12066" width="19.453125" style="207" customWidth="1"/>
    <col min="12067" max="12067" width="11.54296875" style="207" customWidth="1"/>
    <col min="12068" max="12085" width="0" style="207" hidden="1" customWidth="1"/>
    <col min="12086" max="12086" width="17.6328125" style="207" customWidth="1"/>
    <col min="12087" max="12087" width="17.36328125" style="207" customWidth="1"/>
    <col min="12088" max="12088" width="10.36328125" style="207" customWidth="1"/>
    <col min="12089" max="12089" width="20" style="207" customWidth="1"/>
    <col min="12090" max="12097" width="0" style="207" hidden="1" customWidth="1"/>
    <col min="12098" max="12098" width="17" style="207" customWidth="1"/>
    <col min="12099" max="12099" width="21.6328125" style="207" customWidth="1"/>
    <col min="12100" max="12100" width="33.08984375" style="207" customWidth="1"/>
    <col min="12101" max="12294" width="46.90625" style="207"/>
    <col min="12295" max="12295" width="4.36328125" style="207" customWidth="1"/>
    <col min="12296" max="12296" width="7.36328125" style="207" customWidth="1"/>
    <col min="12297" max="12297" width="53.54296875" style="207" customWidth="1"/>
    <col min="12298" max="12298" width="42.6328125" style="207" customWidth="1"/>
    <col min="12299" max="12299" width="21.08984375" style="207" customWidth="1"/>
    <col min="12300" max="12300" width="18.08984375" style="207" customWidth="1"/>
    <col min="12301" max="12301" width="0" style="207" hidden="1" customWidth="1"/>
    <col min="12302" max="12302" width="17.453125" style="207" customWidth="1"/>
    <col min="12303" max="12303" width="11" style="207" customWidth="1"/>
    <col min="12304" max="12304" width="18.90625" style="207" customWidth="1"/>
    <col min="12305" max="12305" width="0" style="207" hidden="1" customWidth="1"/>
    <col min="12306" max="12306" width="18.90625" style="207" customWidth="1"/>
    <col min="12307" max="12307" width="10.6328125" style="207" customWidth="1"/>
    <col min="12308" max="12308" width="20.08984375" style="207" customWidth="1"/>
    <col min="12309" max="12309" width="0" style="207" hidden="1" customWidth="1"/>
    <col min="12310" max="12310" width="19.6328125" style="207" customWidth="1"/>
    <col min="12311" max="12311" width="11.453125" style="207" customWidth="1"/>
    <col min="12312" max="12312" width="18.90625" style="207" customWidth="1"/>
    <col min="12313" max="12313" width="0" style="207" hidden="1" customWidth="1"/>
    <col min="12314" max="12314" width="18.90625" style="207" customWidth="1"/>
    <col min="12315" max="12315" width="11.08984375" style="207" customWidth="1"/>
    <col min="12316" max="12316" width="20.6328125" style="207" customWidth="1"/>
    <col min="12317" max="12317" width="0" style="207" hidden="1" customWidth="1"/>
    <col min="12318" max="12318" width="19.08984375" style="207" customWidth="1"/>
    <col min="12319" max="12319" width="10.90625" style="207" customWidth="1"/>
    <col min="12320" max="12320" width="18.54296875" style="207" customWidth="1"/>
    <col min="12321" max="12321" width="0" style="207" hidden="1" customWidth="1"/>
    <col min="12322" max="12322" width="19.453125" style="207" customWidth="1"/>
    <col min="12323" max="12323" width="11.54296875" style="207" customWidth="1"/>
    <col min="12324" max="12341" width="0" style="207" hidden="1" customWidth="1"/>
    <col min="12342" max="12342" width="17.6328125" style="207" customWidth="1"/>
    <col min="12343" max="12343" width="17.36328125" style="207" customWidth="1"/>
    <col min="12344" max="12344" width="10.36328125" style="207" customWidth="1"/>
    <col min="12345" max="12345" width="20" style="207" customWidth="1"/>
    <col min="12346" max="12353" width="0" style="207" hidden="1" customWidth="1"/>
    <col min="12354" max="12354" width="17" style="207" customWidth="1"/>
    <col min="12355" max="12355" width="21.6328125" style="207" customWidth="1"/>
    <col min="12356" max="12356" width="33.08984375" style="207" customWidth="1"/>
    <col min="12357" max="12550" width="46.90625" style="207"/>
    <col min="12551" max="12551" width="4.36328125" style="207" customWidth="1"/>
    <col min="12552" max="12552" width="7.36328125" style="207" customWidth="1"/>
    <col min="12553" max="12553" width="53.54296875" style="207" customWidth="1"/>
    <col min="12554" max="12554" width="42.6328125" style="207" customWidth="1"/>
    <col min="12555" max="12555" width="21.08984375" style="207" customWidth="1"/>
    <col min="12556" max="12556" width="18.08984375" style="207" customWidth="1"/>
    <col min="12557" max="12557" width="0" style="207" hidden="1" customWidth="1"/>
    <col min="12558" max="12558" width="17.453125" style="207" customWidth="1"/>
    <col min="12559" max="12559" width="11" style="207" customWidth="1"/>
    <col min="12560" max="12560" width="18.90625" style="207" customWidth="1"/>
    <col min="12561" max="12561" width="0" style="207" hidden="1" customWidth="1"/>
    <col min="12562" max="12562" width="18.90625" style="207" customWidth="1"/>
    <col min="12563" max="12563" width="10.6328125" style="207" customWidth="1"/>
    <col min="12564" max="12564" width="20.08984375" style="207" customWidth="1"/>
    <col min="12565" max="12565" width="0" style="207" hidden="1" customWidth="1"/>
    <col min="12566" max="12566" width="19.6328125" style="207" customWidth="1"/>
    <col min="12567" max="12567" width="11.453125" style="207" customWidth="1"/>
    <col min="12568" max="12568" width="18.90625" style="207" customWidth="1"/>
    <col min="12569" max="12569" width="0" style="207" hidden="1" customWidth="1"/>
    <col min="12570" max="12570" width="18.90625" style="207" customWidth="1"/>
    <col min="12571" max="12571" width="11.08984375" style="207" customWidth="1"/>
    <col min="12572" max="12572" width="20.6328125" style="207" customWidth="1"/>
    <col min="12573" max="12573" width="0" style="207" hidden="1" customWidth="1"/>
    <col min="12574" max="12574" width="19.08984375" style="207" customWidth="1"/>
    <col min="12575" max="12575" width="10.90625" style="207" customWidth="1"/>
    <col min="12576" max="12576" width="18.54296875" style="207" customWidth="1"/>
    <col min="12577" max="12577" width="0" style="207" hidden="1" customWidth="1"/>
    <col min="12578" max="12578" width="19.453125" style="207" customWidth="1"/>
    <col min="12579" max="12579" width="11.54296875" style="207" customWidth="1"/>
    <col min="12580" max="12597" width="0" style="207" hidden="1" customWidth="1"/>
    <col min="12598" max="12598" width="17.6328125" style="207" customWidth="1"/>
    <col min="12599" max="12599" width="17.36328125" style="207" customWidth="1"/>
    <col min="12600" max="12600" width="10.36328125" style="207" customWidth="1"/>
    <col min="12601" max="12601" width="20" style="207" customWidth="1"/>
    <col min="12602" max="12609" width="0" style="207" hidden="1" customWidth="1"/>
    <col min="12610" max="12610" width="17" style="207" customWidth="1"/>
    <col min="12611" max="12611" width="21.6328125" style="207" customWidth="1"/>
    <col min="12612" max="12612" width="33.08984375" style="207" customWidth="1"/>
    <col min="12613" max="12806" width="46.90625" style="207"/>
    <col min="12807" max="12807" width="4.36328125" style="207" customWidth="1"/>
    <col min="12808" max="12808" width="7.36328125" style="207" customWidth="1"/>
    <col min="12809" max="12809" width="53.54296875" style="207" customWidth="1"/>
    <col min="12810" max="12810" width="42.6328125" style="207" customWidth="1"/>
    <col min="12811" max="12811" width="21.08984375" style="207" customWidth="1"/>
    <col min="12812" max="12812" width="18.08984375" style="207" customWidth="1"/>
    <col min="12813" max="12813" width="0" style="207" hidden="1" customWidth="1"/>
    <col min="12814" max="12814" width="17.453125" style="207" customWidth="1"/>
    <col min="12815" max="12815" width="11" style="207" customWidth="1"/>
    <col min="12816" max="12816" width="18.90625" style="207" customWidth="1"/>
    <col min="12817" max="12817" width="0" style="207" hidden="1" customWidth="1"/>
    <col min="12818" max="12818" width="18.90625" style="207" customWidth="1"/>
    <col min="12819" max="12819" width="10.6328125" style="207" customWidth="1"/>
    <col min="12820" max="12820" width="20.08984375" style="207" customWidth="1"/>
    <col min="12821" max="12821" width="0" style="207" hidden="1" customWidth="1"/>
    <col min="12822" max="12822" width="19.6328125" style="207" customWidth="1"/>
    <col min="12823" max="12823" width="11.453125" style="207" customWidth="1"/>
    <col min="12824" max="12824" width="18.90625" style="207" customWidth="1"/>
    <col min="12825" max="12825" width="0" style="207" hidden="1" customWidth="1"/>
    <col min="12826" max="12826" width="18.90625" style="207" customWidth="1"/>
    <col min="12827" max="12827" width="11.08984375" style="207" customWidth="1"/>
    <col min="12828" max="12828" width="20.6328125" style="207" customWidth="1"/>
    <col min="12829" max="12829" width="0" style="207" hidden="1" customWidth="1"/>
    <col min="12830" max="12830" width="19.08984375" style="207" customWidth="1"/>
    <col min="12831" max="12831" width="10.90625" style="207" customWidth="1"/>
    <col min="12832" max="12832" width="18.54296875" style="207" customWidth="1"/>
    <col min="12833" max="12833" width="0" style="207" hidden="1" customWidth="1"/>
    <col min="12834" max="12834" width="19.453125" style="207" customWidth="1"/>
    <col min="12835" max="12835" width="11.54296875" style="207" customWidth="1"/>
    <col min="12836" max="12853" width="0" style="207" hidden="1" customWidth="1"/>
    <col min="12854" max="12854" width="17.6328125" style="207" customWidth="1"/>
    <col min="12855" max="12855" width="17.36328125" style="207" customWidth="1"/>
    <col min="12856" max="12856" width="10.36328125" style="207" customWidth="1"/>
    <col min="12857" max="12857" width="20" style="207" customWidth="1"/>
    <col min="12858" max="12865" width="0" style="207" hidden="1" customWidth="1"/>
    <col min="12866" max="12866" width="17" style="207" customWidth="1"/>
    <col min="12867" max="12867" width="21.6328125" style="207" customWidth="1"/>
    <col min="12868" max="12868" width="33.08984375" style="207" customWidth="1"/>
    <col min="12869" max="13062" width="46.90625" style="207"/>
    <col min="13063" max="13063" width="4.36328125" style="207" customWidth="1"/>
    <col min="13064" max="13064" width="7.36328125" style="207" customWidth="1"/>
    <col min="13065" max="13065" width="53.54296875" style="207" customWidth="1"/>
    <col min="13066" max="13066" width="42.6328125" style="207" customWidth="1"/>
    <col min="13067" max="13067" width="21.08984375" style="207" customWidth="1"/>
    <col min="13068" max="13068" width="18.08984375" style="207" customWidth="1"/>
    <col min="13069" max="13069" width="0" style="207" hidden="1" customWidth="1"/>
    <col min="13070" max="13070" width="17.453125" style="207" customWidth="1"/>
    <col min="13071" max="13071" width="11" style="207" customWidth="1"/>
    <col min="13072" max="13072" width="18.90625" style="207" customWidth="1"/>
    <col min="13073" max="13073" width="0" style="207" hidden="1" customWidth="1"/>
    <col min="13074" max="13074" width="18.90625" style="207" customWidth="1"/>
    <col min="13075" max="13075" width="10.6328125" style="207" customWidth="1"/>
    <col min="13076" max="13076" width="20.08984375" style="207" customWidth="1"/>
    <col min="13077" max="13077" width="0" style="207" hidden="1" customWidth="1"/>
    <col min="13078" max="13078" width="19.6328125" style="207" customWidth="1"/>
    <col min="13079" max="13079" width="11.453125" style="207" customWidth="1"/>
    <col min="13080" max="13080" width="18.90625" style="207" customWidth="1"/>
    <col min="13081" max="13081" width="0" style="207" hidden="1" customWidth="1"/>
    <col min="13082" max="13082" width="18.90625" style="207" customWidth="1"/>
    <col min="13083" max="13083" width="11.08984375" style="207" customWidth="1"/>
    <col min="13084" max="13084" width="20.6328125" style="207" customWidth="1"/>
    <col min="13085" max="13085" width="0" style="207" hidden="1" customWidth="1"/>
    <col min="13086" max="13086" width="19.08984375" style="207" customWidth="1"/>
    <col min="13087" max="13087" width="10.90625" style="207" customWidth="1"/>
    <col min="13088" max="13088" width="18.54296875" style="207" customWidth="1"/>
    <col min="13089" max="13089" width="0" style="207" hidden="1" customWidth="1"/>
    <col min="13090" max="13090" width="19.453125" style="207" customWidth="1"/>
    <col min="13091" max="13091" width="11.54296875" style="207" customWidth="1"/>
    <col min="13092" max="13109" width="0" style="207" hidden="1" customWidth="1"/>
    <col min="13110" max="13110" width="17.6328125" style="207" customWidth="1"/>
    <col min="13111" max="13111" width="17.36328125" style="207" customWidth="1"/>
    <col min="13112" max="13112" width="10.36328125" style="207" customWidth="1"/>
    <col min="13113" max="13113" width="20" style="207" customWidth="1"/>
    <col min="13114" max="13121" width="0" style="207" hidden="1" customWidth="1"/>
    <col min="13122" max="13122" width="17" style="207" customWidth="1"/>
    <col min="13123" max="13123" width="21.6328125" style="207" customWidth="1"/>
    <col min="13124" max="13124" width="33.08984375" style="207" customWidth="1"/>
    <col min="13125" max="13318" width="46.90625" style="207"/>
    <col min="13319" max="13319" width="4.36328125" style="207" customWidth="1"/>
    <col min="13320" max="13320" width="7.36328125" style="207" customWidth="1"/>
    <col min="13321" max="13321" width="53.54296875" style="207" customWidth="1"/>
    <col min="13322" max="13322" width="42.6328125" style="207" customWidth="1"/>
    <col min="13323" max="13323" width="21.08984375" style="207" customWidth="1"/>
    <col min="13324" max="13324" width="18.08984375" style="207" customWidth="1"/>
    <col min="13325" max="13325" width="0" style="207" hidden="1" customWidth="1"/>
    <col min="13326" max="13326" width="17.453125" style="207" customWidth="1"/>
    <col min="13327" max="13327" width="11" style="207" customWidth="1"/>
    <col min="13328" max="13328" width="18.90625" style="207" customWidth="1"/>
    <col min="13329" max="13329" width="0" style="207" hidden="1" customWidth="1"/>
    <col min="13330" max="13330" width="18.90625" style="207" customWidth="1"/>
    <col min="13331" max="13331" width="10.6328125" style="207" customWidth="1"/>
    <col min="13332" max="13332" width="20.08984375" style="207" customWidth="1"/>
    <col min="13333" max="13333" width="0" style="207" hidden="1" customWidth="1"/>
    <col min="13334" max="13334" width="19.6328125" style="207" customWidth="1"/>
    <col min="13335" max="13335" width="11.453125" style="207" customWidth="1"/>
    <col min="13336" max="13336" width="18.90625" style="207" customWidth="1"/>
    <col min="13337" max="13337" width="0" style="207" hidden="1" customWidth="1"/>
    <col min="13338" max="13338" width="18.90625" style="207" customWidth="1"/>
    <col min="13339" max="13339" width="11.08984375" style="207" customWidth="1"/>
    <col min="13340" max="13340" width="20.6328125" style="207" customWidth="1"/>
    <col min="13341" max="13341" width="0" style="207" hidden="1" customWidth="1"/>
    <col min="13342" max="13342" width="19.08984375" style="207" customWidth="1"/>
    <col min="13343" max="13343" width="10.90625" style="207" customWidth="1"/>
    <col min="13344" max="13344" width="18.54296875" style="207" customWidth="1"/>
    <col min="13345" max="13345" width="0" style="207" hidden="1" customWidth="1"/>
    <col min="13346" max="13346" width="19.453125" style="207" customWidth="1"/>
    <col min="13347" max="13347" width="11.54296875" style="207" customWidth="1"/>
    <col min="13348" max="13365" width="0" style="207" hidden="1" customWidth="1"/>
    <col min="13366" max="13366" width="17.6328125" style="207" customWidth="1"/>
    <col min="13367" max="13367" width="17.36328125" style="207" customWidth="1"/>
    <col min="13368" max="13368" width="10.36328125" style="207" customWidth="1"/>
    <col min="13369" max="13369" width="20" style="207" customWidth="1"/>
    <col min="13370" max="13377" width="0" style="207" hidden="1" customWidth="1"/>
    <col min="13378" max="13378" width="17" style="207" customWidth="1"/>
    <col min="13379" max="13379" width="21.6328125" style="207" customWidth="1"/>
    <col min="13380" max="13380" width="33.08984375" style="207" customWidth="1"/>
    <col min="13381" max="13574" width="46.90625" style="207"/>
    <col min="13575" max="13575" width="4.36328125" style="207" customWidth="1"/>
    <col min="13576" max="13576" width="7.36328125" style="207" customWidth="1"/>
    <col min="13577" max="13577" width="53.54296875" style="207" customWidth="1"/>
    <col min="13578" max="13578" width="42.6328125" style="207" customWidth="1"/>
    <col min="13579" max="13579" width="21.08984375" style="207" customWidth="1"/>
    <col min="13580" max="13580" width="18.08984375" style="207" customWidth="1"/>
    <col min="13581" max="13581" width="0" style="207" hidden="1" customWidth="1"/>
    <col min="13582" max="13582" width="17.453125" style="207" customWidth="1"/>
    <col min="13583" max="13583" width="11" style="207" customWidth="1"/>
    <col min="13584" max="13584" width="18.90625" style="207" customWidth="1"/>
    <col min="13585" max="13585" width="0" style="207" hidden="1" customWidth="1"/>
    <col min="13586" max="13586" width="18.90625" style="207" customWidth="1"/>
    <col min="13587" max="13587" width="10.6328125" style="207" customWidth="1"/>
    <col min="13588" max="13588" width="20.08984375" style="207" customWidth="1"/>
    <col min="13589" max="13589" width="0" style="207" hidden="1" customWidth="1"/>
    <col min="13590" max="13590" width="19.6328125" style="207" customWidth="1"/>
    <col min="13591" max="13591" width="11.453125" style="207" customWidth="1"/>
    <col min="13592" max="13592" width="18.90625" style="207" customWidth="1"/>
    <col min="13593" max="13593" width="0" style="207" hidden="1" customWidth="1"/>
    <col min="13594" max="13594" width="18.90625" style="207" customWidth="1"/>
    <col min="13595" max="13595" width="11.08984375" style="207" customWidth="1"/>
    <col min="13596" max="13596" width="20.6328125" style="207" customWidth="1"/>
    <col min="13597" max="13597" width="0" style="207" hidden="1" customWidth="1"/>
    <col min="13598" max="13598" width="19.08984375" style="207" customWidth="1"/>
    <col min="13599" max="13599" width="10.90625" style="207" customWidth="1"/>
    <col min="13600" max="13600" width="18.54296875" style="207" customWidth="1"/>
    <col min="13601" max="13601" width="0" style="207" hidden="1" customWidth="1"/>
    <col min="13602" max="13602" width="19.453125" style="207" customWidth="1"/>
    <col min="13603" max="13603" width="11.54296875" style="207" customWidth="1"/>
    <col min="13604" max="13621" width="0" style="207" hidden="1" customWidth="1"/>
    <col min="13622" max="13622" width="17.6328125" style="207" customWidth="1"/>
    <col min="13623" max="13623" width="17.36328125" style="207" customWidth="1"/>
    <col min="13624" max="13624" width="10.36328125" style="207" customWidth="1"/>
    <col min="13625" max="13625" width="20" style="207" customWidth="1"/>
    <col min="13626" max="13633" width="0" style="207" hidden="1" customWidth="1"/>
    <col min="13634" max="13634" width="17" style="207" customWidth="1"/>
    <col min="13635" max="13635" width="21.6328125" style="207" customWidth="1"/>
    <col min="13636" max="13636" width="33.08984375" style="207" customWidth="1"/>
    <col min="13637" max="13830" width="46.90625" style="207"/>
    <col min="13831" max="13831" width="4.36328125" style="207" customWidth="1"/>
    <col min="13832" max="13832" width="7.36328125" style="207" customWidth="1"/>
    <col min="13833" max="13833" width="53.54296875" style="207" customWidth="1"/>
    <col min="13834" max="13834" width="42.6328125" style="207" customWidth="1"/>
    <col min="13835" max="13835" width="21.08984375" style="207" customWidth="1"/>
    <col min="13836" max="13836" width="18.08984375" style="207" customWidth="1"/>
    <col min="13837" max="13837" width="0" style="207" hidden="1" customWidth="1"/>
    <col min="13838" max="13838" width="17.453125" style="207" customWidth="1"/>
    <col min="13839" max="13839" width="11" style="207" customWidth="1"/>
    <col min="13840" max="13840" width="18.90625" style="207" customWidth="1"/>
    <col min="13841" max="13841" width="0" style="207" hidden="1" customWidth="1"/>
    <col min="13842" max="13842" width="18.90625" style="207" customWidth="1"/>
    <col min="13843" max="13843" width="10.6328125" style="207" customWidth="1"/>
    <col min="13844" max="13844" width="20.08984375" style="207" customWidth="1"/>
    <col min="13845" max="13845" width="0" style="207" hidden="1" customWidth="1"/>
    <col min="13846" max="13846" width="19.6328125" style="207" customWidth="1"/>
    <col min="13847" max="13847" width="11.453125" style="207" customWidth="1"/>
    <col min="13848" max="13848" width="18.90625" style="207" customWidth="1"/>
    <col min="13849" max="13849" width="0" style="207" hidden="1" customWidth="1"/>
    <col min="13850" max="13850" width="18.90625" style="207" customWidth="1"/>
    <col min="13851" max="13851" width="11.08984375" style="207" customWidth="1"/>
    <col min="13852" max="13852" width="20.6328125" style="207" customWidth="1"/>
    <col min="13853" max="13853" width="0" style="207" hidden="1" customWidth="1"/>
    <col min="13854" max="13854" width="19.08984375" style="207" customWidth="1"/>
    <col min="13855" max="13855" width="10.90625" style="207" customWidth="1"/>
    <col min="13856" max="13856" width="18.54296875" style="207" customWidth="1"/>
    <col min="13857" max="13857" width="0" style="207" hidden="1" customWidth="1"/>
    <col min="13858" max="13858" width="19.453125" style="207" customWidth="1"/>
    <col min="13859" max="13859" width="11.54296875" style="207" customWidth="1"/>
    <col min="13860" max="13877" width="0" style="207" hidden="1" customWidth="1"/>
    <col min="13878" max="13878" width="17.6328125" style="207" customWidth="1"/>
    <col min="13879" max="13879" width="17.36328125" style="207" customWidth="1"/>
    <col min="13880" max="13880" width="10.36328125" style="207" customWidth="1"/>
    <col min="13881" max="13881" width="20" style="207" customWidth="1"/>
    <col min="13882" max="13889" width="0" style="207" hidden="1" customWidth="1"/>
    <col min="13890" max="13890" width="17" style="207" customWidth="1"/>
    <col min="13891" max="13891" width="21.6328125" style="207" customWidth="1"/>
    <col min="13892" max="13892" width="33.08984375" style="207" customWidth="1"/>
    <col min="13893" max="14086" width="46.90625" style="207"/>
    <col min="14087" max="14087" width="4.36328125" style="207" customWidth="1"/>
    <col min="14088" max="14088" width="7.36328125" style="207" customWidth="1"/>
    <col min="14089" max="14089" width="53.54296875" style="207" customWidth="1"/>
    <col min="14090" max="14090" width="42.6328125" style="207" customWidth="1"/>
    <col min="14091" max="14091" width="21.08984375" style="207" customWidth="1"/>
    <col min="14092" max="14092" width="18.08984375" style="207" customWidth="1"/>
    <col min="14093" max="14093" width="0" style="207" hidden="1" customWidth="1"/>
    <col min="14094" max="14094" width="17.453125" style="207" customWidth="1"/>
    <col min="14095" max="14095" width="11" style="207" customWidth="1"/>
    <col min="14096" max="14096" width="18.90625" style="207" customWidth="1"/>
    <col min="14097" max="14097" width="0" style="207" hidden="1" customWidth="1"/>
    <col min="14098" max="14098" width="18.90625" style="207" customWidth="1"/>
    <col min="14099" max="14099" width="10.6328125" style="207" customWidth="1"/>
    <col min="14100" max="14100" width="20.08984375" style="207" customWidth="1"/>
    <col min="14101" max="14101" width="0" style="207" hidden="1" customWidth="1"/>
    <col min="14102" max="14102" width="19.6328125" style="207" customWidth="1"/>
    <col min="14103" max="14103" width="11.453125" style="207" customWidth="1"/>
    <col min="14104" max="14104" width="18.90625" style="207" customWidth="1"/>
    <col min="14105" max="14105" width="0" style="207" hidden="1" customWidth="1"/>
    <col min="14106" max="14106" width="18.90625" style="207" customWidth="1"/>
    <col min="14107" max="14107" width="11.08984375" style="207" customWidth="1"/>
    <col min="14108" max="14108" width="20.6328125" style="207" customWidth="1"/>
    <col min="14109" max="14109" width="0" style="207" hidden="1" customWidth="1"/>
    <col min="14110" max="14110" width="19.08984375" style="207" customWidth="1"/>
    <col min="14111" max="14111" width="10.90625" style="207" customWidth="1"/>
    <col min="14112" max="14112" width="18.54296875" style="207" customWidth="1"/>
    <col min="14113" max="14113" width="0" style="207" hidden="1" customWidth="1"/>
    <col min="14114" max="14114" width="19.453125" style="207" customWidth="1"/>
    <col min="14115" max="14115" width="11.54296875" style="207" customWidth="1"/>
    <col min="14116" max="14133" width="0" style="207" hidden="1" customWidth="1"/>
    <col min="14134" max="14134" width="17.6328125" style="207" customWidth="1"/>
    <col min="14135" max="14135" width="17.36328125" style="207" customWidth="1"/>
    <col min="14136" max="14136" width="10.36328125" style="207" customWidth="1"/>
    <col min="14137" max="14137" width="20" style="207" customWidth="1"/>
    <col min="14138" max="14145" width="0" style="207" hidden="1" customWidth="1"/>
    <col min="14146" max="14146" width="17" style="207" customWidth="1"/>
    <col min="14147" max="14147" width="21.6328125" style="207" customWidth="1"/>
    <col min="14148" max="14148" width="33.08984375" style="207" customWidth="1"/>
    <col min="14149" max="14342" width="46.90625" style="207"/>
    <col min="14343" max="14343" width="4.36328125" style="207" customWidth="1"/>
    <col min="14344" max="14344" width="7.36328125" style="207" customWidth="1"/>
    <col min="14345" max="14345" width="53.54296875" style="207" customWidth="1"/>
    <col min="14346" max="14346" width="42.6328125" style="207" customWidth="1"/>
    <col min="14347" max="14347" width="21.08984375" style="207" customWidth="1"/>
    <col min="14348" max="14348" width="18.08984375" style="207" customWidth="1"/>
    <col min="14349" max="14349" width="0" style="207" hidden="1" customWidth="1"/>
    <col min="14350" max="14350" width="17.453125" style="207" customWidth="1"/>
    <col min="14351" max="14351" width="11" style="207" customWidth="1"/>
    <col min="14352" max="14352" width="18.90625" style="207" customWidth="1"/>
    <col min="14353" max="14353" width="0" style="207" hidden="1" customWidth="1"/>
    <col min="14354" max="14354" width="18.90625" style="207" customWidth="1"/>
    <col min="14355" max="14355" width="10.6328125" style="207" customWidth="1"/>
    <col min="14356" max="14356" width="20.08984375" style="207" customWidth="1"/>
    <col min="14357" max="14357" width="0" style="207" hidden="1" customWidth="1"/>
    <col min="14358" max="14358" width="19.6328125" style="207" customWidth="1"/>
    <col min="14359" max="14359" width="11.453125" style="207" customWidth="1"/>
    <col min="14360" max="14360" width="18.90625" style="207" customWidth="1"/>
    <col min="14361" max="14361" width="0" style="207" hidden="1" customWidth="1"/>
    <col min="14362" max="14362" width="18.90625" style="207" customWidth="1"/>
    <col min="14363" max="14363" width="11.08984375" style="207" customWidth="1"/>
    <col min="14364" max="14364" width="20.6328125" style="207" customWidth="1"/>
    <col min="14365" max="14365" width="0" style="207" hidden="1" customWidth="1"/>
    <col min="14366" max="14366" width="19.08984375" style="207" customWidth="1"/>
    <col min="14367" max="14367" width="10.90625" style="207" customWidth="1"/>
    <col min="14368" max="14368" width="18.54296875" style="207" customWidth="1"/>
    <col min="14369" max="14369" width="0" style="207" hidden="1" customWidth="1"/>
    <col min="14370" max="14370" width="19.453125" style="207" customWidth="1"/>
    <col min="14371" max="14371" width="11.54296875" style="207" customWidth="1"/>
    <col min="14372" max="14389" width="0" style="207" hidden="1" customWidth="1"/>
    <col min="14390" max="14390" width="17.6328125" style="207" customWidth="1"/>
    <col min="14391" max="14391" width="17.36328125" style="207" customWidth="1"/>
    <col min="14392" max="14392" width="10.36328125" style="207" customWidth="1"/>
    <col min="14393" max="14393" width="20" style="207" customWidth="1"/>
    <col min="14394" max="14401" width="0" style="207" hidden="1" customWidth="1"/>
    <col min="14402" max="14402" width="17" style="207" customWidth="1"/>
    <col min="14403" max="14403" width="21.6328125" style="207" customWidth="1"/>
    <col min="14404" max="14404" width="33.08984375" style="207" customWidth="1"/>
    <col min="14405" max="14598" width="46.90625" style="207"/>
    <col min="14599" max="14599" width="4.36328125" style="207" customWidth="1"/>
    <col min="14600" max="14600" width="7.36328125" style="207" customWidth="1"/>
    <col min="14601" max="14601" width="53.54296875" style="207" customWidth="1"/>
    <col min="14602" max="14602" width="42.6328125" style="207" customWidth="1"/>
    <col min="14603" max="14603" width="21.08984375" style="207" customWidth="1"/>
    <col min="14604" max="14604" width="18.08984375" style="207" customWidth="1"/>
    <col min="14605" max="14605" width="0" style="207" hidden="1" customWidth="1"/>
    <col min="14606" max="14606" width="17.453125" style="207" customWidth="1"/>
    <col min="14607" max="14607" width="11" style="207" customWidth="1"/>
    <col min="14608" max="14608" width="18.90625" style="207" customWidth="1"/>
    <col min="14609" max="14609" width="0" style="207" hidden="1" customWidth="1"/>
    <col min="14610" max="14610" width="18.90625" style="207" customWidth="1"/>
    <col min="14611" max="14611" width="10.6328125" style="207" customWidth="1"/>
    <col min="14612" max="14612" width="20.08984375" style="207" customWidth="1"/>
    <col min="14613" max="14613" width="0" style="207" hidden="1" customWidth="1"/>
    <col min="14614" max="14614" width="19.6328125" style="207" customWidth="1"/>
    <col min="14615" max="14615" width="11.453125" style="207" customWidth="1"/>
    <col min="14616" max="14616" width="18.90625" style="207" customWidth="1"/>
    <col min="14617" max="14617" width="0" style="207" hidden="1" customWidth="1"/>
    <col min="14618" max="14618" width="18.90625" style="207" customWidth="1"/>
    <col min="14619" max="14619" width="11.08984375" style="207" customWidth="1"/>
    <col min="14620" max="14620" width="20.6328125" style="207" customWidth="1"/>
    <col min="14621" max="14621" width="0" style="207" hidden="1" customWidth="1"/>
    <col min="14622" max="14622" width="19.08984375" style="207" customWidth="1"/>
    <col min="14623" max="14623" width="10.90625" style="207" customWidth="1"/>
    <col min="14624" max="14624" width="18.54296875" style="207" customWidth="1"/>
    <col min="14625" max="14625" width="0" style="207" hidden="1" customWidth="1"/>
    <col min="14626" max="14626" width="19.453125" style="207" customWidth="1"/>
    <col min="14627" max="14627" width="11.54296875" style="207" customWidth="1"/>
    <col min="14628" max="14645" width="0" style="207" hidden="1" customWidth="1"/>
    <col min="14646" max="14646" width="17.6328125" style="207" customWidth="1"/>
    <col min="14647" max="14647" width="17.36328125" style="207" customWidth="1"/>
    <col min="14648" max="14648" width="10.36328125" style="207" customWidth="1"/>
    <col min="14649" max="14649" width="20" style="207" customWidth="1"/>
    <col min="14650" max="14657" width="0" style="207" hidden="1" customWidth="1"/>
    <col min="14658" max="14658" width="17" style="207" customWidth="1"/>
    <col min="14659" max="14659" width="21.6328125" style="207" customWidth="1"/>
    <col min="14660" max="14660" width="33.08984375" style="207" customWidth="1"/>
    <col min="14661" max="14854" width="46.90625" style="207"/>
    <col min="14855" max="14855" width="4.36328125" style="207" customWidth="1"/>
    <col min="14856" max="14856" width="7.36328125" style="207" customWidth="1"/>
    <col min="14857" max="14857" width="53.54296875" style="207" customWidth="1"/>
    <col min="14858" max="14858" width="42.6328125" style="207" customWidth="1"/>
    <col min="14859" max="14859" width="21.08984375" style="207" customWidth="1"/>
    <col min="14860" max="14860" width="18.08984375" style="207" customWidth="1"/>
    <col min="14861" max="14861" width="0" style="207" hidden="1" customWidth="1"/>
    <col min="14862" max="14862" width="17.453125" style="207" customWidth="1"/>
    <col min="14863" max="14863" width="11" style="207" customWidth="1"/>
    <col min="14864" max="14864" width="18.90625" style="207" customWidth="1"/>
    <col min="14865" max="14865" width="0" style="207" hidden="1" customWidth="1"/>
    <col min="14866" max="14866" width="18.90625" style="207" customWidth="1"/>
    <col min="14867" max="14867" width="10.6328125" style="207" customWidth="1"/>
    <col min="14868" max="14868" width="20.08984375" style="207" customWidth="1"/>
    <col min="14869" max="14869" width="0" style="207" hidden="1" customWidth="1"/>
    <col min="14870" max="14870" width="19.6328125" style="207" customWidth="1"/>
    <col min="14871" max="14871" width="11.453125" style="207" customWidth="1"/>
    <col min="14872" max="14872" width="18.90625" style="207" customWidth="1"/>
    <col min="14873" max="14873" width="0" style="207" hidden="1" customWidth="1"/>
    <col min="14874" max="14874" width="18.90625" style="207" customWidth="1"/>
    <col min="14875" max="14875" width="11.08984375" style="207" customWidth="1"/>
    <col min="14876" max="14876" width="20.6328125" style="207" customWidth="1"/>
    <col min="14877" max="14877" width="0" style="207" hidden="1" customWidth="1"/>
    <col min="14878" max="14878" width="19.08984375" style="207" customWidth="1"/>
    <col min="14879" max="14879" width="10.90625" style="207" customWidth="1"/>
    <col min="14880" max="14880" width="18.54296875" style="207" customWidth="1"/>
    <col min="14881" max="14881" width="0" style="207" hidden="1" customWidth="1"/>
    <col min="14882" max="14882" width="19.453125" style="207" customWidth="1"/>
    <col min="14883" max="14883" width="11.54296875" style="207" customWidth="1"/>
    <col min="14884" max="14901" width="0" style="207" hidden="1" customWidth="1"/>
    <col min="14902" max="14902" width="17.6328125" style="207" customWidth="1"/>
    <col min="14903" max="14903" width="17.36328125" style="207" customWidth="1"/>
    <col min="14904" max="14904" width="10.36328125" style="207" customWidth="1"/>
    <col min="14905" max="14905" width="20" style="207" customWidth="1"/>
    <col min="14906" max="14913" width="0" style="207" hidden="1" customWidth="1"/>
    <col min="14914" max="14914" width="17" style="207" customWidth="1"/>
    <col min="14915" max="14915" width="21.6328125" style="207" customWidth="1"/>
    <col min="14916" max="14916" width="33.08984375" style="207" customWidth="1"/>
    <col min="14917" max="15110" width="46.90625" style="207"/>
    <col min="15111" max="15111" width="4.36328125" style="207" customWidth="1"/>
    <col min="15112" max="15112" width="7.36328125" style="207" customWidth="1"/>
    <col min="15113" max="15113" width="53.54296875" style="207" customWidth="1"/>
    <col min="15114" max="15114" width="42.6328125" style="207" customWidth="1"/>
    <col min="15115" max="15115" width="21.08984375" style="207" customWidth="1"/>
    <col min="15116" max="15116" width="18.08984375" style="207" customWidth="1"/>
    <col min="15117" max="15117" width="0" style="207" hidden="1" customWidth="1"/>
    <col min="15118" max="15118" width="17.453125" style="207" customWidth="1"/>
    <col min="15119" max="15119" width="11" style="207" customWidth="1"/>
    <col min="15120" max="15120" width="18.90625" style="207" customWidth="1"/>
    <col min="15121" max="15121" width="0" style="207" hidden="1" customWidth="1"/>
    <col min="15122" max="15122" width="18.90625" style="207" customWidth="1"/>
    <col min="15123" max="15123" width="10.6328125" style="207" customWidth="1"/>
    <col min="15124" max="15124" width="20.08984375" style="207" customWidth="1"/>
    <col min="15125" max="15125" width="0" style="207" hidden="1" customWidth="1"/>
    <col min="15126" max="15126" width="19.6328125" style="207" customWidth="1"/>
    <col min="15127" max="15127" width="11.453125" style="207" customWidth="1"/>
    <col min="15128" max="15128" width="18.90625" style="207" customWidth="1"/>
    <col min="15129" max="15129" width="0" style="207" hidden="1" customWidth="1"/>
    <col min="15130" max="15130" width="18.90625" style="207" customWidth="1"/>
    <col min="15131" max="15131" width="11.08984375" style="207" customWidth="1"/>
    <col min="15132" max="15132" width="20.6328125" style="207" customWidth="1"/>
    <col min="15133" max="15133" width="0" style="207" hidden="1" customWidth="1"/>
    <col min="15134" max="15134" width="19.08984375" style="207" customWidth="1"/>
    <col min="15135" max="15135" width="10.90625" style="207" customWidth="1"/>
    <col min="15136" max="15136" width="18.54296875" style="207" customWidth="1"/>
    <col min="15137" max="15137" width="0" style="207" hidden="1" customWidth="1"/>
    <col min="15138" max="15138" width="19.453125" style="207" customWidth="1"/>
    <col min="15139" max="15139" width="11.54296875" style="207" customWidth="1"/>
    <col min="15140" max="15157" width="0" style="207" hidden="1" customWidth="1"/>
    <col min="15158" max="15158" width="17.6328125" style="207" customWidth="1"/>
    <col min="15159" max="15159" width="17.36328125" style="207" customWidth="1"/>
    <col min="15160" max="15160" width="10.36328125" style="207" customWidth="1"/>
    <col min="15161" max="15161" width="20" style="207" customWidth="1"/>
    <col min="15162" max="15169" width="0" style="207" hidden="1" customWidth="1"/>
    <col min="15170" max="15170" width="17" style="207" customWidth="1"/>
    <col min="15171" max="15171" width="21.6328125" style="207" customWidth="1"/>
    <col min="15172" max="15172" width="33.08984375" style="207" customWidth="1"/>
    <col min="15173" max="15366" width="46.90625" style="207"/>
    <col min="15367" max="15367" width="4.36328125" style="207" customWidth="1"/>
    <col min="15368" max="15368" width="7.36328125" style="207" customWidth="1"/>
    <col min="15369" max="15369" width="53.54296875" style="207" customWidth="1"/>
    <col min="15370" max="15370" width="42.6328125" style="207" customWidth="1"/>
    <col min="15371" max="15371" width="21.08984375" style="207" customWidth="1"/>
    <col min="15372" max="15372" width="18.08984375" style="207" customWidth="1"/>
    <col min="15373" max="15373" width="0" style="207" hidden="1" customWidth="1"/>
    <col min="15374" max="15374" width="17.453125" style="207" customWidth="1"/>
    <col min="15375" max="15375" width="11" style="207" customWidth="1"/>
    <col min="15376" max="15376" width="18.90625" style="207" customWidth="1"/>
    <col min="15377" max="15377" width="0" style="207" hidden="1" customWidth="1"/>
    <col min="15378" max="15378" width="18.90625" style="207" customWidth="1"/>
    <col min="15379" max="15379" width="10.6328125" style="207" customWidth="1"/>
    <col min="15380" max="15380" width="20.08984375" style="207" customWidth="1"/>
    <col min="15381" max="15381" width="0" style="207" hidden="1" customWidth="1"/>
    <col min="15382" max="15382" width="19.6328125" style="207" customWidth="1"/>
    <col min="15383" max="15383" width="11.453125" style="207" customWidth="1"/>
    <col min="15384" max="15384" width="18.90625" style="207" customWidth="1"/>
    <col min="15385" max="15385" width="0" style="207" hidden="1" customWidth="1"/>
    <col min="15386" max="15386" width="18.90625" style="207" customWidth="1"/>
    <col min="15387" max="15387" width="11.08984375" style="207" customWidth="1"/>
    <col min="15388" max="15388" width="20.6328125" style="207" customWidth="1"/>
    <col min="15389" max="15389" width="0" style="207" hidden="1" customWidth="1"/>
    <col min="15390" max="15390" width="19.08984375" style="207" customWidth="1"/>
    <col min="15391" max="15391" width="10.90625" style="207" customWidth="1"/>
    <col min="15392" max="15392" width="18.54296875" style="207" customWidth="1"/>
    <col min="15393" max="15393" width="0" style="207" hidden="1" customWidth="1"/>
    <col min="15394" max="15394" width="19.453125" style="207" customWidth="1"/>
    <col min="15395" max="15395" width="11.54296875" style="207" customWidth="1"/>
    <col min="15396" max="15413" width="0" style="207" hidden="1" customWidth="1"/>
    <col min="15414" max="15414" width="17.6328125" style="207" customWidth="1"/>
    <col min="15415" max="15415" width="17.36328125" style="207" customWidth="1"/>
    <col min="15416" max="15416" width="10.36328125" style="207" customWidth="1"/>
    <col min="15417" max="15417" width="20" style="207" customWidth="1"/>
    <col min="15418" max="15425" width="0" style="207" hidden="1" customWidth="1"/>
    <col min="15426" max="15426" width="17" style="207" customWidth="1"/>
    <col min="15427" max="15427" width="21.6328125" style="207" customWidth="1"/>
    <col min="15428" max="15428" width="33.08984375" style="207" customWidth="1"/>
    <col min="15429" max="15622" width="46.90625" style="207"/>
    <col min="15623" max="15623" width="4.36328125" style="207" customWidth="1"/>
    <col min="15624" max="15624" width="7.36328125" style="207" customWidth="1"/>
    <col min="15625" max="15625" width="53.54296875" style="207" customWidth="1"/>
    <col min="15626" max="15626" width="42.6328125" style="207" customWidth="1"/>
    <col min="15627" max="15627" width="21.08984375" style="207" customWidth="1"/>
    <col min="15628" max="15628" width="18.08984375" style="207" customWidth="1"/>
    <col min="15629" max="15629" width="0" style="207" hidden="1" customWidth="1"/>
    <col min="15630" max="15630" width="17.453125" style="207" customWidth="1"/>
    <col min="15631" max="15631" width="11" style="207" customWidth="1"/>
    <col min="15632" max="15632" width="18.90625" style="207" customWidth="1"/>
    <col min="15633" max="15633" width="0" style="207" hidden="1" customWidth="1"/>
    <col min="15634" max="15634" width="18.90625" style="207" customWidth="1"/>
    <col min="15635" max="15635" width="10.6328125" style="207" customWidth="1"/>
    <col min="15636" max="15636" width="20.08984375" style="207" customWidth="1"/>
    <col min="15637" max="15637" width="0" style="207" hidden="1" customWidth="1"/>
    <col min="15638" max="15638" width="19.6328125" style="207" customWidth="1"/>
    <col min="15639" max="15639" width="11.453125" style="207" customWidth="1"/>
    <col min="15640" max="15640" width="18.90625" style="207" customWidth="1"/>
    <col min="15641" max="15641" width="0" style="207" hidden="1" customWidth="1"/>
    <col min="15642" max="15642" width="18.90625" style="207" customWidth="1"/>
    <col min="15643" max="15643" width="11.08984375" style="207" customWidth="1"/>
    <col min="15644" max="15644" width="20.6328125" style="207" customWidth="1"/>
    <col min="15645" max="15645" width="0" style="207" hidden="1" customWidth="1"/>
    <col min="15646" max="15646" width="19.08984375" style="207" customWidth="1"/>
    <col min="15647" max="15647" width="10.90625" style="207" customWidth="1"/>
    <col min="15648" max="15648" width="18.54296875" style="207" customWidth="1"/>
    <col min="15649" max="15649" width="0" style="207" hidden="1" customWidth="1"/>
    <col min="15650" max="15650" width="19.453125" style="207" customWidth="1"/>
    <col min="15651" max="15651" width="11.54296875" style="207" customWidth="1"/>
    <col min="15652" max="15669" width="0" style="207" hidden="1" customWidth="1"/>
    <col min="15670" max="15670" width="17.6328125" style="207" customWidth="1"/>
    <col min="15671" max="15671" width="17.36328125" style="207" customWidth="1"/>
    <col min="15672" max="15672" width="10.36328125" style="207" customWidth="1"/>
    <col min="15673" max="15673" width="20" style="207" customWidth="1"/>
    <col min="15674" max="15681" width="0" style="207" hidden="1" customWidth="1"/>
    <col min="15682" max="15682" width="17" style="207" customWidth="1"/>
    <col min="15683" max="15683" width="21.6328125" style="207" customWidth="1"/>
    <col min="15684" max="15684" width="33.08984375" style="207" customWidth="1"/>
    <col min="15685" max="15878" width="46.90625" style="207"/>
    <col min="15879" max="15879" width="4.36328125" style="207" customWidth="1"/>
    <col min="15880" max="15880" width="7.36328125" style="207" customWidth="1"/>
    <col min="15881" max="15881" width="53.54296875" style="207" customWidth="1"/>
    <col min="15882" max="15882" width="42.6328125" style="207" customWidth="1"/>
    <col min="15883" max="15883" width="21.08984375" style="207" customWidth="1"/>
    <col min="15884" max="15884" width="18.08984375" style="207" customWidth="1"/>
    <col min="15885" max="15885" width="0" style="207" hidden="1" customWidth="1"/>
    <col min="15886" max="15886" width="17.453125" style="207" customWidth="1"/>
    <col min="15887" max="15887" width="11" style="207" customWidth="1"/>
    <col min="15888" max="15888" width="18.90625" style="207" customWidth="1"/>
    <col min="15889" max="15889" width="0" style="207" hidden="1" customWidth="1"/>
    <col min="15890" max="15890" width="18.90625" style="207" customWidth="1"/>
    <col min="15891" max="15891" width="10.6328125" style="207" customWidth="1"/>
    <col min="15892" max="15892" width="20.08984375" style="207" customWidth="1"/>
    <col min="15893" max="15893" width="0" style="207" hidden="1" customWidth="1"/>
    <col min="15894" max="15894" width="19.6328125" style="207" customWidth="1"/>
    <col min="15895" max="15895" width="11.453125" style="207" customWidth="1"/>
    <col min="15896" max="15896" width="18.90625" style="207" customWidth="1"/>
    <col min="15897" max="15897" width="0" style="207" hidden="1" customWidth="1"/>
    <col min="15898" max="15898" width="18.90625" style="207" customWidth="1"/>
    <col min="15899" max="15899" width="11.08984375" style="207" customWidth="1"/>
    <col min="15900" max="15900" width="20.6328125" style="207" customWidth="1"/>
    <col min="15901" max="15901" width="0" style="207" hidden="1" customWidth="1"/>
    <col min="15902" max="15902" width="19.08984375" style="207" customWidth="1"/>
    <col min="15903" max="15903" width="10.90625" style="207" customWidth="1"/>
    <col min="15904" max="15904" width="18.54296875" style="207" customWidth="1"/>
    <col min="15905" max="15905" width="0" style="207" hidden="1" customWidth="1"/>
    <col min="15906" max="15906" width="19.453125" style="207" customWidth="1"/>
    <col min="15907" max="15907" width="11.54296875" style="207" customWidth="1"/>
    <col min="15908" max="15925" width="0" style="207" hidden="1" customWidth="1"/>
    <col min="15926" max="15926" width="17.6328125" style="207" customWidth="1"/>
    <col min="15927" max="15927" width="17.36328125" style="207" customWidth="1"/>
    <col min="15928" max="15928" width="10.36328125" style="207" customWidth="1"/>
    <col min="15929" max="15929" width="20" style="207" customWidth="1"/>
    <col min="15930" max="15937" width="0" style="207" hidden="1" customWidth="1"/>
    <col min="15938" max="15938" width="17" style="207" customWidth="1"/>
    <col min="15939" max="15939" width="21.6328125" style="207" customWidth="1"/>
    <col min="15940" max="15940" width="33.08984375" style="207" customWidth="1"/>
    <col min="15941" max="16134" width="46.90625" style="207"/>
    <col min="16135" max="16135" width="4.36328125" style="207" customWidth="1"/>
    <col min="16136" max="16136" width="7.36328125" style="207" customWidth="1"/>
    <col min="16137" max="16137" width="53.54296875" style="207" customWidth="1"/>
    <col min="16138" max="16138" width="42.6328125" style="207" customWidth="1"/>
    <col min="16139" max="16139" width="21.08984375" style="207" customWidth="1"/>
    <col min="16140" max="16140" width="18.08984375" style="207" customWidth="1"/>
    <col min="16141" max="16141" width="0" style="207" hidden="1" customWidth="1"/>
    <col min="16142" max="16142" width="17.453125" style="207" customWidth="1"/>
    <col min="16143" max="16143" width="11" style="207" customWidth="1"/>
    <col min="16144" max="16144" width="18.90625" style="207" customWidth="1"/>
    <col min="16145" max="16145" width="0" style="207" hidden="1" customWidth="1"/>
    <col min="16146" max="16146" width="18.90625" style="207" customWidth="1"/>
    <col min="16147" max="16147" width="10.6328125" style="207" customWidth="1"/>
    <col min="16148" max="16148" width="20.08984375" style="207" customWidth="1"/>
    <col min="16149" max="16149" width="0" style="207" hidden="1" customWidth="1"/>
    <col min="16150" max="16150" width="19.6328125" style="207" customWidth="1"/>
    <col min="16151" max="16151" width="11.453125" style="207" customWidth="1"/>
    <col min="16152" max="16152" width="18.90625" style="207" customWidth="1"/>
    <col min="16153" max="16153" width="0" style="207" hidden="1" customWidth="1"/>
    <col min="16154" max="16154" width="18.90625" style="207" customWidth="1"/>
    <col min="16155" max="16155" width="11.08984375" style="207" customWidth="1"/>
    <col min="16156" max="16156" width="20.6328125" style="207" customWidth="1"/>
    <col min="16157" max="16157" width="0" style="207" hidden="1" customWidth="1"/>
    <col min="16158" max="16158" width="19.08984375" style="207" customWidth="1"/>
    <col min="16159" max="16159" width="10.90625" style="207" customWidth="1"/>
    <col min="16160" max="16160" width="18.54296875" style="207" customWidth="1"/>
    <col min="16161" max="16161" width="0" style="207" hidden="1" customWidth="1"/>
    <col min="16162" max="16162" width="19.453125" style="207" customWidth="1"/>
    <col min="16163" max="16163" width="11.54296875" style="207" customWidth="1"/>
    <col min="16164" max="16181" width="0" style="207" hidden="1" customWidth="1"/>
    <col min="16182" max="16182" width="17.6328125" style="207" customWidth="1"/>
    <col min="16183" max="16183" width="17.36328125" style="207" customWidth="1"/>
    <col min="16184" max="16184" width="10.36328125" style="207" customWidth="1"/>
    <col min="16185" max="16185" width="20" style="207" customWidth="1"/>
    <col min="16186" max="16193" width="0" style="207" hidden="1" customWidth="1"/>
    <col min="16194" max="16194" width="17" style="207" customWidth="1"/>
    <col min="16195" max="16195" width="21.6328125" style="207" customWidth="1"/>
    <col min="16196" max="16196" width="33.08984375" style="207" customWidth="1"/>
    <col min="16197" max="16384" width="46.90625" style="207"/>
  </cols>
  <sheetData>
    <row r="1" spans="1:65" s="16" customFormat="1" ht="32">
      <c r="A1" s="1" t="s">
        <v>0</v>
      </c>
      <c r="B1" s="2"/>
      <c r="C1" s="3"/>
      <c r="D1" s="4"/>
      <c r="E1" s="5"/>
      <c r="F1" s="6"/>
      <c r="G1" s="6"/>
      <c r="H1" s="7"/>
      <c r="I1" s="8"/>
      <c r="J1" s="9"/>
      <c r="K1" s="9"/>
      <c r="L1" s="10"/>
      <c r="M1" s="6"/>
      <c r="N1" s="9"/>
      <c r="O1" s="9"/>
      <c r="P1" s="10"/>
      <c r="Q1" s="6"/>
      <c r="R1" s="9"/>
      <c r="S1" s="9"/>
      <c r="T1" s="10"/>
      <c r="U1" s="6"/>
      <c r="V1" s="9"/>
      <c r="W1" s="9"/>
      <c r="X1" s="10"/>
      <c r="Y1" s="6"/>
      <c r="Z1" s="9"/>
      <c r="AA1" s="9"/>
      <c r="AB1" s="10"/>
      <c r="AC1" s="6"/>
      <c r="AD1" s="9"/>
      <c r="AE1" s="9"/>
      <c r="AF1" s="10"/>
      <c r="AG1" s="6"/>
      <c r="AH1" s="9"/>
      <c r="AI1" s="9"/>
      <c r="AJ1" s="10"/>
      <c r="AK1" s="6"/>
      <c r="AL1" s="9"/>
      <c r="AM1" s="9"/>
      <c r="AN1" s="10"/>
      <c r="AO1" s="6"/>
      <c r="AP1" s="9"/>
      <c r="AQ1" s="9"/>
      <c r="AR1" s="10"/>
      <c r="AS1" s="6"/>
      <c r="AT1" s="9"/>
      <c r="AU1" s="9"/>
      <c r="AV1" s="11"/>
      <c r="AW1" s="6"/>
      <c r="AX1" s="6"/>
      <c r="AY1" s="6"/>
      <c r="AZ1" s="7"/>
      <c r="BA1" s="6"/>
      <c r="BB1" s="6"/>
      <c r="BC1" s="7"/>
      <c r="BD1" s="6"/>
      <c r="BE1" s="6"/>
      <c r="BF1" s="12"/>
      <c r="BG1" s="13"/>
      <c r="BH1" s="13"/>
      <c r="BI1" s="14"/>
      <c r="BJ1" s="14"/>
      <c r="BK1" s="14"/>
      <c r="BL1" s="15"/>
      <c r="BM1" s="15"/>
    </row>
    <row r="2" spans="1:65" s="16" customFormat="1" ht="32">
      <c r="A2" s="1" t="s">
        <v>1</v>
      </c>
      <c r="B2" s="2"/>
      <c r="C2" s="3"/>
      <c r="D2" s="4"/>
      <c r="E2" s="5"/>
      <c r="F2" s="6"/>
      <c r="G2" s="6"/>
      <c r="H2" s="7"/>
      <c r="I2" s="8"/>
      <c r="J2" s="9"/>
      <c r="K2" s="9"/>
      <c r="L2" s="10"/>
      <c r="M2" s="6"/>
      <c r="N2" s="9"/>
      <c r="O2" s="9"/>
      <c r="P2" s="10"/>
      <c r="Q2" s="6"/>
      <c r="R2" s="9"/>
      <c r="S2" s="9"/>
      <c r="T2" s="10"/>
      <c r="U2" s="6"/>
      <c r="V2" s="9"/>
      <c r="W2" s="9"/>
      <c r="X2" s="10"/>
      <c r="Y2" s="6"/>
      <c r="Z2" s="9"/>
      <c r="AA2" s="9"/>
      <c r="AB2" s="10"/>
      <c r="AC2" s="6"/>
      <c r="AD2" s="9"/>
      <c r="AE2" s="9"/>
      <c r="AF2" s="10"/>
      <c r="AG2" s="6"/>
      <c r="AH2" s="9"/>
      <c r="AI2" s="9"/>
      <c r="AJ2" s="10"/>
      <c r="AK2" s="6"/>
      <c r="AL2" s="9"/>
      <c r="AM2" s="9"/>
      <c r="AN2" s="10"/>
      <c r="AO2" s="6"/>
      <c r="AP2" s="9"/>
      <c r="AQ2" s="9"/>
      <c r="AR2" s="10"/>
      <c r="AS2" s="6"/>
      <c r="AT2" s="9"/>
      <c r="AU2" s="9"/>
      <c r="AV2" s="11"/>
      <c r="AW2" s="6"/>
      <c r="AX2" s="6"/>
      <c r="AY2" s="6"/>
      <c r="AZ2" s="7"/>
      <c r="BA2" s="6"/>
      <c r="BB2" s="6"/>
      <c r="BC2" s="7"/>
      <c r="BD2" s="6"/>
      <c r="BE2" s="6"/>
      <c r="BF2" s="12"/>
      <c r="BG2" s="13"/>
      <c r="BH2" s="13"/>
      <c r="BI2" s="14"/>
      <c r="BJ2" s="14"/>
      <c r="BK2" s="14"/>
      <c r="BL2" s="15"/>
      <c r="BM2" s="15"/>
    </row>
    <row r="3" spans="1:65" s="16" customFormat="1" ht="32">
      <c r="A3" s="1" t="s">
        <v>2</v>
      </c>
      <c r="B3" s="2"/>
      <c r="C3" s="3"/>
      <c r="D3" s="4"/>
      <c r="E3" s="5"/>
      <c r="F3" s="6"/>
      <c r="G3" s="6"/>
      <c r="H3" s="7"/>
      <c r="I3" s="8"/>
      <c r="J3" s="9"/>
      <c r="K3" s="9"/>
      <c r="L3" s="10"/>
      <c r="M3" s="6"/>
      <c r="N3" s="9"/>
      <c r="O3" s="9"/>
      <c r="P3" s="10"/>
      <c r="Q3" s="6"/>
      <c r="R3" s="9"/>
      <c r="S3" s="9"/>
      <c r="T3" s="10"/>
      <c r="U3" s="6"/>
      <c r="V3" s="9"/>
      <c r="W3" s="9"/>
      <c r="X3" s="10"/>
      <c r="Y3" s="6"/>
      <c r="Z3" s="9"/>
      <c r="AA3" s="9"/>
      <c r="AB3" s="10"/>
      <c r="AC3" s="6"/>
      <c r="AD3" s="9"/>
      <c r="AE3" s="9"/>
      <c r="AF3" s="10"/>
      <c r="AG3" s="6"/>
      <c r="AH3" s="9"/>
      <c r="AI3" s="9"/>
      <c r="AJ3" s="10"/>
      <c r="AK3" s="6"/>
      <c r="AL3" s="9"/>
      <c r="AM3" s="9"/>
      <c r="AN3" s="10"/>
      <c r="AO3" s="6"/>
      <c r="AP3" s="9"/>
      <c r="AQ3" s="9"/>
      <c r="AR3" s="10"/>
      <c r="AS3" s="6"/>
      <c r="AT3" s="9"/>
      <c r="AU3" s="9"/>
      <c r="AV3" s="11"/>
      <c r="AW3" s="6"/>
      <c r="AX3" s="6"/>
      <c r="AY3" s="6"/>
      <c r="AZ3" s="7"/>
      <c r="BA3" s="6"/>
      <c r="BB3" s="6"/>
      <c r="BC3" s="17"/>
      <c r="BD3" s="17"/>
      <c r="BE3" s="17"/>
      <c r="BF3" s="12"/>
      <c r="BG3" s="13"/>
      <c r="BH3" s="13"/>
      <c r="BI3" s="14"/>
      <c r="BJ3" s="14"/>
      <c r="BK3" s="14"/>
      <c r="BL3" s="15"/>
      <c r="BM3" s="15"/>
    </row>
    <row r="4" spans="1:65" s="37" customFormat="1" ht="36.75" customHeight="1" thickBot="1">
      <c r="A4" s="18" t="s">
        <v>3</v>
      </c>
      <c r="B4" s="19"/>
      <c r="C4" s="20"/>
      <c r="D4" s="21"/>
      <c r="E4" s="22"/>
      <c r="F4" s="23"/>
      <c r="G4" s="23"/>
      <c r="H4" s="24"/>
      <c r="I4" s="25"/>
      <c r="J4" s="26"/>
      <c r="K4" s="26"/>
      <c r="L4" s="27"/>
      <c r="M4" s="23"/>
      <c r="N4" s="28"/>
      <c r="O4" s="28"/>
      <c r="P4" s="27"/>
      <c r="Q4" s="23"/>
      <c r="R4" s="28"/>
      <c r="S4" s="28"/>
      <c r="T4" s="27"/>
      <c r="U4" s="23"/>
      <c r="V4" s="28"/>
      <c r="W4" s="28"/>
      <c r="X4" s="27"/>
      <c r="Y4" s="23"/>
      <c r="Z4" s="28"/>
      <c r="AA4" s="28"/>
      <c r="AB4" s="27"/>
      <c r="AC4" s="23"/>
      <c r="AD4" s="28"/>
      <c r="AE4" s="28"/>
      <c r="AF4" s="27"/>
      <c r="AG4" s="23"/>
      <c r="AH4" s="28"/>
      <c r="AI4" s="28"/>
      <c r="AJ4" s="27"/>
      <c r="AK4" s="23"/>
      <c r="AL4" s="28"/>
      <c r="AM4" s="28"/>
      <c r="AN4" s="27"/>
      <c r="AO4" s="23"/>
      <c r="AP4" s="28"/>
      <c r="AQ4" s="28"/>
      <c r="AR4" s="27"/>
      <c r="AS4" s="23"/>
      <c r="AT4" s="28"/>
      <c r="AU4" s="28"/>
      <c r="AV4" s="29"/>
      <c r="AW4" s="23"/>
      <c r="AX4" s="23"/>
      <c r="AY4" s="23"/>
      <c r="AZ4" s="24"/>
      <c r="BA4" s="23"/>
      <c r="BB4" s="23"/>
      <c r="BC4" s="30"/>
      <c r="BD4" s="30"/>
      <c r="BE4" s="30"/>
      <c r="BF4" s="31"/>
      <c r="BG4" s="32"/>
      <c r="BH4" s="33"/>
      <c r="BI4" s="34"/>
      <c r="BJ4" s="34"/>
      <c r="BK4" s="35"/>
      <c r="BL4" s="36"/>
      <c r="BM4" s="36"/>
    </row>
    <row r="5" spans="1:65" s="49" customFormat="1" ht="20">
      <c r="A5" s="38" t="s">
        <v>4</v>
      </c>
      <c r="B5" s="38" t="s">
        <v>5</v>
      </c>
      <c r="C5" s="38" t="s">
        <v>6</v>
      </c>
      <c r="D5" s="38" t="s">
        <v>7</v>
      </c>
      <c r="E5" s="39" t="s">
        <v>8</v>
      </c>
      <c r="F5" s="40" t="s">
        <v>9</v>
      </c>
      <c r="G5" s="40"/>
      <c r="H5" s="40"/>
      <c r="I5" s="40"/>
      <c r="J5" s="40" t="s">
        <v>10</v>
      </c>
      <c r="K5" s="40"/>
      <c r="L5" s="41"/>
      <c r="M5" s="41"/>
      <c r="N5" s="40" t="s">
        <v>11</v>
      </c>
      <c r="O5" s="40"/>
      <c r="P5" s="41"/>
      <c r="Q5" s="41"/>
      <c r="R5" s="40" t="s">
        <v>12</v>
      </c>
      <c r="S5" s="40"/>
      <c r="T5" s="41"/>
      <c r="U5" s="41"/>
      <c r="V5" s="40" t="s">
        <v>13</v>
      </c>
      <c r="W5" s="40"/>
      <c r="X5" s="41"/>
      <c r="Y5" s="41"/>
      <c r="Z5" s="40" t="s">
        <v>14</v>
      </c>
      <c r="AA5" s="40"/>
      <c r="AB5" s="41"/>
      <c r="AC5" s="41"/>
      <c r="AD5" s="40" t="s">
        <v>15</v>
      </c>
      <c r="AE5" s="40"/>
      <c r="AF5" s="41"/>
      <c r="AG5" s="41"/>
      <c r="AH5" s="40" t="s">
        <v>16</v>
      </c>
      <c r="AI5" s="40"/>
      <c r="AJ5" s="41"/>
      <c r="AK5" s="41"/>
      <c r="AL5" s="40" t="s">
        <v>17</v>
      </c>
      <c r="AM5" s="40"/>
      <c r="AN5" s="41"/>
      <c r="AO5" s="41"/>
      <c r="AP5" s="40" t="s">
        <v>18</v>
      </c>
      <c r="AQ5" s="40"/>
      <c r="AR5" s="41"/>
      <c r="AS5" s="41"/>
      <c r="AT5" s="40" t="s">
        <v>19</v>
      </c>
      <c r="AU5" s="40"/>
      <c r="AV5" s="41"/>
      <c r="AW5" s="41"/>
      <c r="AX5" s="40" t="s">
        <v>20</v>
      </c>
      <c r="AY5" s="40"/>
      <c r="AZ5" s="41"/>
      <c r="BA5" s="41"/>
      <c r="BB5" s="40" t="s">
        <v>21</v>
      </c>
      <c r="BC5" s="40"/>
      <c r="BD5" s="40"/>
      <c r="BE5" s="42" t="s">
        <v>22</v>
      </c>
      <c r="BF5" s="43" t="s">
        <v>23</v>
      </c>
      <c r="BG5" s="43" t="s">
        <v>22</v>
      </c>
      <c r="BH5" s="44" t="s">
        <v>24</v>
      </c>
      <c r="BI5" s="45" t="s">
        <v>25</v>
      </c>
      <c r="BJ5" s="46"/>
      <c r="BK5" s="47" t="s">
        <v>26</v>
      </c>
      <c r="BL5" s="47" t="s">
        <v>27</v>
      </c>
      <c r="BM5" s="48" t="s">
        <v>28</v>
      </c>
    </row>
    <row r="6" spans="1:65" s="49" customFormat="1" ht="20">
      <c r="A6" s="38"/>
      <c r="B6" s="38"/>
      <c r="C6" s="38"/>
      <c r="D6" s="38"/>
      <c r="E6" s="50"/>
      <c r="F6" s="40"/>
      <c r="G6" s="40"/>
      <c r="H6" s="40"/>
      <c r="I6" s="40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0"/>
      <c r="BC6" s="40"/>
      <c r="BD6" s="40"/>
      <c r="BE6" s="51"/>
      <c r="BF6" s="52" t="s">
        <v>29</v>
      </c>
      <c r="BG6" s="53" t="s">
        <v>30</v>
      </c>
      <c r="BH6" s="54">
        <v>2021</v>
      </c>
      <c r="BI6" s="55"/>
      <c r="BJ6" s="56"/>
      <c r="BK6" s="57"/>
      <c r="BL6" s="57"/>
      <c r="BM6" s="58"/>
    </row>
    <row r="7" spans="1:65" s="49" customFormat="1" ht="24" thickBot="1">
      <c r="A7" s="38"/>
      <c r="B7" s="38"/>
      <c r="C7" s="38"/>
      <c r="D7" s="38"/>
      <c r="E7" s="50"/>
      <c r="F7" s="59" t="s">
        <v>31</v>
      </c>
      <c r="G7" s="60" t="s">
        <v>32</v>
      </c>
      <c r="H7" s="59" t="s">
        <v>33</v>
      </c>
      <c r="I7" s="61" t="s">
        <v>28</v>
      </c>
      <c r="J7" s="60" t="s">
        <v>31</v>
      </c>
      <c r="K7" s="60" t="s">
        <v>32</v>
      </c>
      <c r="L7" s="60" t="s">
        <v>33</v>
      </c>
      <c r="M7" s="62" t="s">
        <v>28</v>
      </c>
      <c r="N7" s="60" t="s">
        <v>31</v>
      </c>
      <c r="O7" s="60" t="s">
        <v>32</v>
      </c>
      <c r="P7" s="60" t="s">
        <v>33</v>
      </c>
      <c r="Q7" s="62" t="s">
        <v>28</v>
      </c>
      <c r="R7" s="60" t="s">
        <v>31</v>
      </c>
      <c r="S7" s="60" t="s">
        <v>32</v>
      </c>
      <c r="T7" s="60" t="s">
        <v>33</v>
      </c>
      <c r="U7" s="62" t="s">
        <v>28</v>
      </c>
      <c r="V7" s="60" t="s">
        <v>31</v>
      </c>
      <c r="W7" s="60" t="s">
        <v>32</v>
      </c>
      <c r="X7" s="60" t="s">
        <v>33</v>
      </c>
      <c r="Y7" s="62" t="s">
        <v>28</v>
      </c>
      <c r="Z7" s="60" t="s">
        <v>31</v>
      </c>
      <c r="AA7" s="60" t="s">
        <v>32</v>
      </c>
      <c r="AB7" s="60" t="s">
        <v>33</v>
      </c>
      <c r="AC7" s="62" t="s">
        <v>28</v>
      </c>
      <c r="AD7" s="60" t="s">
        <v>31</v>
      </c>
      <c r="AE7" s="60" t="s">
        <v>32</v>
      </c>
      <c r="AF7" s="63" t="s">
        <v>33</v>
      </c>
      <c r="AG7" s="62" t="s">
        <v>28</v>
      </c>
      <c r="AH7" s="60" t="s">
        <v>31</v>
      </c>
      <c r="AI7" s="60" t="s">
        <v>32</v>
      </c>
      <c r="AJ7" s="63" t="s">
        <v>33</v>
      </c>
      <c r="AK7" s="62" t="s">
        <v>28</v>
      </c>
      <c r="AL7" s="60" t="s">
        <v>31</v>
      </c>
      <c r="AM7" s="60" t="s">
        <v>32</v>
      </c>
      <c r="AN7" s="60" t="s">
        <v>33</v>
      </c>
      <c r="AO7" s="62" t="s">
        <v>28</v>
      </c>
      <c r="AP7" s="60" t="s">
        <v>31</v>
      </c>
      <c r="AQ7" s="60" t="s">
        <v>32</v>
      </c>
      <c r="AR7" s="60" t="s">
        <v>33</v>
      </c>
      <c r="AS7" s="62" t="s">
        <v>28</v>
      </c>
      <c r="AT7" s="60" t="s">
        <v>31</v>
      </c>
      <c r="AU7" s="60" t="s">
        <v>32</v>
      </c>
      <c r="AV7" s="60" t="s">
        <v>33</v>
      </c>
      <c r="AW7" s="62" t="s">
        <v>28</v>
      </c>
      <c r="AX7" s="59" t="s">
        <v>31</v>
      </c>
      <c r="AY7" s="60" t="s">
        <v>32</v>
      </c>
      <c r="AZ7" s="59" t="s">
        <v>33</v>
      </c>
      <c r="BA7" s="62" t="s">
        <v>28</v>
      </c>
      <c r="BB7" s="59" t="s">
        <v>31</v>
      </c>
      <c r="BC7" s="64" t="s">
        <v>33</v>
      </c>
      <c r="BD7" s="62" t="s">
        <v>28</v>
      </c>
      <c r="BE7" s="51"/>
      <c r="BF7" s="65" t="s">
        <v>34</v>
      </c>
      <c r="BG7" s="66" t="s">
        <v>35</v>
      </c>
      <c r="BH7" s="67" t="s">
        <v>33</v>
      </c>
      <c r="BI7" s="68"/>
      <c r="BJ7" s="69"/>
      <c r="BK7" s="70"/>
      <c r="BL7" s="70"/>
      <c r="BM7" s="71"/>
    </row>
    <row r="8" spans="1:65" s="88" customFormat="1" ht="18" hidden="1" customHeight="1">
      <c r="A8" s="72"/>
      <c r="B8" s="72"/>
      <c r="C8" s="73" t="s">
        <v>36</v>
      </c>
      <c r="D8" s="74" t="s">
        <v>37</v>
      </c>
      <c r="E8" s="75">
        <v>43170</v>
      </c>
      <c r="F8" s="76">
        <v>2427845</v>
      </c>
      <c r="G8" s="76"/>
      <c r="H8" s="77">
        <v>2100000</v>
      </c>
      <c r="I8" s="78">
        <f>F8/H8</f>
        <v>1.1561166666666667</v>
      </c>
      <c r="J8" s="76">
        <v>1426585</v>
      </c>
      <c r="K8" s="76"/>
      <c r="L8" s="77">
        <v>2100000</v>
      </c>
      <c r="M8" s="78">
        <f>J8/L8</f>
        <v>0.67932619047619047</v>
      </c>
      <c r="N8" s="76">
        <v>2184705</v>
      </c>
      <c r="O8" s="76"/>
      <c r="P8" s="77">
        <v>2100000</v>
      </c>
      <c r="Q8" s="78">
        <f>N8/P8</f>
        <v>1.0403357142857144</v>
      </c>
      <c r="R8" s="76"/>
      <c r="S8" s="76"/>
      <c r="T8" s="77"/>
      <c r="U8" s="78" t="e">
        <f>R8/T8</f>
        <v>#DIV/0!</v>
      </c>
      <c r="V8" s="76"/>
      <c r="W8" s="76"/>
      <c r="X8" s="77"/>
      <c r="Y8" s="79" t="e">
        <f>V8/X8</f>
        <v>#DIV/0!</v>
      </c>
      <c r="Z8" s="80"/>
      <c r="AA8" s="80"/>
      <c r="AB8" s="81"/>
      <c r="AC8" s="79" t="e">
        <f t="shared" ref="AC8:AC13" si="0">Z8/AB8</f>
        <v>#DIV/0!</v>
      </c>
      <c r="AD8" s="82"/>
      <c r="AE8" s="82"/>
      <c r="AF8" s="83"/>
      <c r="AG8" s="84" t="e">
        <f t="shared" ref="AG8:AG37" si="1">AD8/AF8</f>
        <v>#DIV/0!</v>
      </c>
      <c r="AH8" s="82"/>
      <c r="AI8" s="82"/>
      <c r="AJ8" s="85"/>
      <c r="AK8" s="84" t="e">
        <f t="shared" ref="AK8:AK36" si="2">AH8/AJ8</f>
        <v>#DIV/0!</v>
      </c>
      <c r="AL8" s="80"/>
      <c r="AM8" s="80"/>
      <c r="AN8" s="81"/>
      <c r="AO8" s="79" t="e">
        <f t="shared" ref="AO8:AO13" si="3">AL8/AN8</f>
        <v>#DIV/0!</v>
      </c>
      <c r="AP8" s="80"/>
      <c r="AQ8" s="80"/>
      <c r="AR8" s="81"/>
      <c r="AS8" s="84" t="e">
        <f t="shared" ref="AS8:AS13" si="4">AP8/AR8</f>
        <v>#DIV/0!</v>
      </c>
      <c r="AT8" s="80"/>
      <c r="AU8" s="80"/>
      <c r="AV8" s="81"/>
      <c r="AW8" s="79" t="e">
        <f t="shared" ref="AW8:AW13" si="5">AT8/AV8</f>
        <v>#DIV/0!</v>
      </c>
      <c r="AX8" s="80"/>
      <c r="AY8" s="80"/>
      <c r="AZ8" s="81"/>
      <c r="BA8" s="79" t="e">
        <f t="shared" ref="BA8:BA13" si="6">AX8/AZ8</f>
        <v>#DIV/0!</v>
      </c>
      <c r="BB8" s="86">
        <f t="shared" ref="BB8:BB36" si="7">F8+J8+N8+R8+V8+Z8+AD8+AH8+AL8+AP8+AT8+AX8</f>
        <v>6039135</v>
      </c>
      <c r="BC8" s="87">
        <f t="shared" ref="BC8:BC36" si="8">H8+L8+P8+T8+X8+AB8+AF8+AJ8+AN8+AR8+AV8+AZ8</f>
        <v>6300000</v>
      </c>
      <c r="BD8" s="79">
        <f t="shared" ref="BD8:BD37" si="9">BB8/BC8</f>
        <v>0.95859285714285714</v>
      </c>
      <c r="BE8" s="80">
        <f>BB8/1</f>
        <v>6039135</v>
      </c>
      <c r="BI8" s="89"/>
      <c r="BJ8" s="89"/>
      <c r="BK8" s="89"/>
      <c r="BL8" s="89"/>
      <c r="BM8" s="90"/>
    </row>
    <row r="9" spans="1:65" s="100" customFormat="1" ht="21.75" customHeight="1">
      <c r="A9" s="91">
        <v>1</v>
      </c>
      <c r="B9" s="91" t="s">
        <v>38</v>
      </c>
      <c r="C9" s="92" t="s">
        <v>39</v>
      </c>
      <c r="D9" s="91" t="s">
        <v>40</v>
      </c>
      <c r="E9" s="93" t="s">
        <v>41</v>
      </c>
      <c r="F9" s="94"/>
      <c r="G9" s="94"/>
      <c r="H9" s="94"/>
      <c r="I9" s="95"/>
      <c r="J9" s="94"/>
      <c r="K9" s="94"/>
      <c r="L9" s="94"/>
      <c r="M9" s="95"/>
      <c r="N9" s="94"/>
      <c r="O9" s="94"/>
      <c r="P9" s="94"/>
      <c r="Q9" s="95"/>
      <c r="R9" s="94">
        <v>2200860</v>
      </c>
      <c r="S9" s="94"/>
      <c r="T9" s="94">
        <v>480000</v>
      </c>
      <c r="U9" s="95">
        <f>R9/T9</f>
        <v>4.5851249999999997</v>
      </c>
      <c r="V9" s="94">
        <v>2302845</v>
      </c>
      <c r="W9" s="94"/>
      <c r="X9" s="94">
        <v>900000</v>
      </c>
      <c r="Y9" s="95">
        <f>V9/X9</f>
        <v>2.5587166666666668</v>
      </c>
      <c r="Z9" s="94">
        <v>2162990</v>
      </c>
      <c r="AA9" s="94"/>
      <c r="AB9" s="94">
        <v>1500000</v>
      </c>
      <c r="AC9" s="95">
        <f t="shared" si="0"/>
        <v>1.4419933333333332</v>
      </c>
      <c r="AD9" s="96">
        <v>1877230</v>
      </c>
      <c r="AE9" s="96"/>
      <c r="AF9" s="97">
        <v>1750000</v>
      </c>
      <c r="AG9" s="98">
        <f t="shared" si="1"/>
        <v>1.0727028571428572</v>
      </c>
      <c r="AH9" s="96">
        <v>1321505</v>
      </c>
      <c r="AI9" s="94"/>
      <c r="AJ9" s="97">
        <v>1900000</v>
      </c>
      <c r="AK9" s="95">
        <f>AH9/AJ9</f>
        <v>0.69552894736842108</v>
      </c>
      <c r="AL9" s="94"/>
      <c r="AM9" s="94"/>
      <c r="AN9" s="94"/>
      <c r="AO9" s="95" t="e">
        <f t="shared" si="3"/>
        <v>#DIV/0!</v>
      </c>
      <c r="AP9" s="94"/>
      <c r="AQ9" s="94"/>
      <c r="AR9" s="94"/>
      <c r="AS9" s="95" t="e">
        <f t="shared" si="4"/>
        <v>#DIV/0!</v>
      </c>
      <c r="AT9" s="94"/>
      <c r="AU9" s="94"/>
      <c r="AV9" s="94"/>
      <c r="AW9" s="95" t="e">
        <f t="shared" si="5"/>
        <v>#DIV/0!</v>
      </c>
      <c r="AX9" s="94"/>
      <c r="AY9" s="94"/>
      <c r="AZ9" s="94"/>
      <c r="BA9" s="95" t="e">
        <f t="shared" si="6"/>
        <v>#DIV/0!</v>
      </c>
      <c r="BB9" s="99">
        <f t="shared" si="7"/>
        <v>9865430</v>
      </c>
      <c r="BC9" s="97">
        <f t="shared" si="8"/>
        <v>6530000</v>
      </c>
      <c r="BD9" s="95">
        <f t="shared" si="9"/>
        <v>1.5107856049004593</v>
      </c>
      <c r="BE9" s="94">
        <f>BB9/5</f>
        <v>1973086</v>
      </c>
      <c r="BI9" s="101"/>
      <c r="BJ9" s="101"/>
      <c r="BK9" s="101"/>
      <c r="BL9" s="101"/>
      <c r="BM9" s="102"/>
    </row>
    <row r="10" spans="1:65" s="100" customFormat="1" ht="21.75" customHeight="1">
      <c r="A10" s="91">
        <v>2</v>
      </c>
      <c r="B10" s="91" t="s">
        <v>38</v>
      </c>
      <c r="C10" s="91" t="s">
        <v>42</v>
      </c>
      <c r="D10" s="91" t="s">
        <v>43</v>
      </c>
      <c r="E10" s="93">
        <v>45628</v>
      </c>
      <c r="F10" s="94">
        <v>2732260</v>
      </c>
      <c r="G10" s="94"/>
      <c r="H10" s="94">
        <v>1300000</v>
      </c>
      <c r="I10" s="95">
        <f t="shared" ref="I10:I17" si="10">F10/H10</f>
        <v>2.1017384615384613</v>
      </c>
      <c r="J10" s="94">
        <v>2174100</v>
      </c>
      <c r="K10" s="94"/>
      <c r="L10" s="94">
        <v>1450000</v>
      </c>
      <c r="M10" s="95">
        <f>J10/L10</f>
        <v>1.4993793103448276</v>
      </c>
      <c r="N10" s="94">
        <v>5036265</v>
      </c>
      <c r="O10" s="94"/>
      <c r="P10" s="94">
        <v>1650000</v>
      </c>
      <c r="Q10" s="95">
        <f>N10/P10</f>
        <v>3.0522818181818181</v>
      </c>
      <c r="R10" s="94">
        <v>5773075</v>
      </c>
      <c r="S10" s="94"/>
      <c r="T10" s="94">
        <v>2150000</v>
      </c>
      <c r="U10" s="95">
        <f>R10/T10</f>
        <v>2.6851511627906977</v>
      </c>
      <c r="V10" s="94">
        <v>3510745</v>
      </c>
      <c r="W10" s="94"/>
      <c r="X10" s="94">
        <v>2400000</v>
      </c>
      <c r="Y10" s="95">
        <f>V10/X10</f>
        <v>1.4628104166666667</v>
      </c>
      <c r="Z10" s="94">
        <v>3611400</v>
      </c>
      <c r="AA10" s="94"/>
      <c r="AB10" s="94">
        <v>2600000</v>
      </c>
      <c r="AC10" s="95">
        <f t="shared" si="0"/>
        <v>1.389</v>
      </c>
      <c r="AD10" s="96">
        <v>3826190</v>
      </c>
      <c r="AE10" s="96"/>
      <c r="AF10" s="97">
        <v>2750000</v>
      </c>
      <c r="AG10" s="98">
        <f t="shared" si="1"/>
        <v>1.3913418181818182</v>
      </c>
      <c r="AH10" s="96">
        <v>3218680</v>
      </c>
      <c r="AI10" s="94"/>
      <c r="AJ10" s="97">
        <v>3000000</v>
      </c>
      <c r="AK10" s="95">
        <f t="shared" si="2"/>
        <v>1.0728933333333333</v>
      </c>
      <c r="AL10" s="94"/>
      <c r="AM10" s="94"/>
      <c r="AN10" s="94"/>
      <c r="AO10" s="95" t="e">
        <f t="shared" si="3"/>
        <v>#DIV/0!</v>
      </c>
      <c r="AP10" s="94"/>
      <c r="AQ10" s="94"/>
      <c r="AR10" s="94"/>
      <c r="AS10" s="95" t="e">
        <f t="shared" si="4"/>
        <v>#DIV/0!</v>
      </c>
      <c r="AT10" s="94"/>
      <c r="AU10" s="94"/>
      <c r="AV10" s="94"/>
      <c r="AW10" s="95" t="e">
        <f t="shared" si="5"/>
        <v>#DIV/0!</v>
      </c>
      <c r="AX10" s="94"/>
      <c r="AY10" s="94"/>
      <c r="AZ10" s="94"/>
      <c r="BA10" s="95" t="e">
        <f t="shared" si="6"/>
        <v>#DIV/0!</v>
      </c>
      <c r="BB10" s="99">
        <f t="shared" si="7"/>
        <v>29882715</v>
      </c>
      <c r="BC10" s="97">
        <f t="shared" si="8"/>
        <v>17300000</v>
      </c>
      <c r="BD10" s="95">
        <f t="shared" si="9"/>
        <v>1.7273245664739885</v>
      </c>
      <c r="BE10" s="94">
        <f>BB10/8</f>
        <v>3735339.375</v>
      </c>
      <c r="BI10" s="101"/>
      <c r="BJ10" s="101"/>
      <c r="BK10" s="101"/>
      <c r="BL10" s="101"/>
      <c r="BM10" s="102"/>
    </row>
    <row r="11" spans="1:65" s="100" customFormat="1" ht="21.75" hidden="1" customHeight="1">
      <c r="A11" s="91">
        <v>3</v>
      </c>
      <c r="B11" s="91" t="s">
        <v>38</v>
      </c>
      <c r="C11" s="103" t="s">
        <v>44</v>
      </c>
      <c r="D11" s="91" t="s">
        <v>45</v>
      </c>
      <c r="E11" s="93">
        <v>43590</v>
      </c>
      <c r="F11" s="94">
        <v>2001605</v>
      </c>
      <c r="G11" s="94"/>
      <c r="H11" s="94">
        <v>3000000</v>
      </c>
      <c r="I11" s="95">
        <f t="shared" si="10"/>
        <v>0.66720166666666669</v>
      </c>
      <c r="J11" s="94">
        <v>3338695</v>
      </c>
      <c r="K11" s="94"/>
      <c r="L11" s="94">
        <v>3000000</v>
      </c>
      <c r="M11" s="95">
        <f>J11/L11</f>
        <v>1.1128983333333333</v>
      </c>
      <c r="N11" s="94">
        <v>3229825</v>
      </c>
      <c r="O11" s="94"/>
      <c r="P11" s="94">
        <v>3000000</v>
      </c>
      <c r="Q11" s="95">
        <f>N11/P11</f>
        <v>1.0766083333333334</v>
      </c>
      <c r="R11" s="94">
        <v>46595</v>
      </c>
      <c r="S11" s="94"/>
      <c r="T11" s="94">
        <v>0</v>
      </c>
      <c r="U11" s="95" t="e">
        <f>R11/T11</f>
        <v>#DIV/0!</v>
      </c>
      <c r="V11" s="104"/>
      <c r="W11" s="94"/>
      <c r="X11" s="94"/>
      <c r="Y11" s="95" t="e">
        <f>V11/X11</f>
        <v>#DIV/0!</v>
      </c>
      <c r="Z11" s="94"/>
      <c r="AA11" s="94"/>
      <c r="AB11" s="94"/>
      <c r="AC11" s="95" t="e">
        <f t="shared" si="0"/>
        <v>#DIV/0!</v>
      </c>
      <c r="AD11" s="96"/>
      <c r="AE11" s="96"/>
      <c r="AF11" s="97"/>
      <c r="AG11" s="98" t="e">
        <f t="shared" si="1"/>
        <v>#DIV/0!</v>
      </c>
      <c r="AH11" s="96"/>
      <c r="AI11" s="94"/>
      <c r="AJ11" s="97"/>
      <c r="AK11" s="95" t="e">
        <f t="shared" si="2"/>
        <v>#DIV/0!</v>
      </c>
      <c r="AL11" s="94"/>
      <c r="AM11" s="94"/>
      <c r="AN11" s="94"/>
      <c r="AO11" s="95" t="e">
        <f t="shared" si="3"/>
        <v>#DIV/0!</v>
      </c>
      <c r="AP11" s="94"/>
      <c r="AQ11" s="94"/>
      <c r="AR11" s="94"/>
      <c r="AS11" s="95" t="e">
        <f t="shared" si="4"/>
        <v>#DIV/0!</v>
      </c>
      <c r="AT11" s="94"/>
      <c r="AU11" s="94"/>
      <c r="AV11" s="94"/>
      <c r="AW11" s="95" t="e">
        <f t="shared" si="5"/>
        <v>#DIV/0!</v>
      </c>
      <c r="AX11" s="94"/>
      <c r="AY11" s="94"/>
      <c r="AZ11" s="94"/>
      <c r="BA11" s="95" t="e">
        <f t="shared" si="6"/>
        <v>#DIV/0!</v>
      </c>
      <c r="BB11" s="99">
        <f t="shared" si="7"/>
        <v>8616720</v>
      </c>
      <c r="BC11" s="97">
        <f t="shared" si="8"/>
        <v>9000000</v>
      </c>
      <c r="BD11" s="95">
        <f t="shared" si="9"/>
        <v>0.95741333333333334</v>
      </c>
      <c r="BE11" s="94">
        <f>BB11/4</f>
        <v>2154180</v>
      </c>
      <c r="BI11" s="101"/>
      <c r="BJ11" s="101"/>
      <c r="BK11" s="101"/>
      <c r="BL11" s="101"/>
      <c r="BM11" s="102" t="e">
        <f>BK11/BL11</f>
        <v>#DIV/0!</v>
      </c>
    </row>
    <row r="12" spans="1:65" s="100" customFormat="1" ht="21.75" customHeight="1">
      <c r="A12" s="91">
        <v>3</v>
      </c>
      <c r="B12" s="91" t="s">
        <v>38</v>
      </c>
      <c r="C12" s="103" t="s">
        <v>46</v>
      </c>
      <c r="D12" s="91" t="s">
        <v>47</v>
      </c>
      <c r="E12" s="93">
        <v>45820</v>
      </c>
      <c r="F12" s="94"/>
      <c r="G12" s="94"/>
      <c r="H12" s="94"/>
      <c r="I12" s="95"/>
      <c r="J12" s="94"/>
      <c r="K12" s="94"/>
      <c r="L12" s="94"/>
      <c r="M12" s="95"/>
      <c r="N12" s="94"/>
      <c r="O12" s="94"/>
      <c r="P12" s="94"/>
      <c r="Q12" s="95"/>
      <c r="R12" s="94"/>
      <c r="S12" s="94"/>
      <c r="T12" s="94"/>
      <c r="U12" s="95"/>
      <c r="V12" s="104"/>
      <c r="W12" s="94"/>
      <c r="X12" s="94"/>
      <c r="Y12" s="95"/>
      <c r="Z12" s="94">
        <v>715410</v>
      </c>
      <c r="AA12" s="94"/>
      <c r="AB12" s="94">
        <v>380000</v>
      </c>
      <c r="AC12" s="95">
        <f t="shared" si="0"/>
        <v>1.8826578947368422</v>
      </c>
      <c r="AD12" s="96">
        <v>1247265</v>
      </c>
      <c r="AE12" s="96"/>
      <c r="AF12" s="97">
        <v>600000</v>
      </c>
      <c r="AG12" s="98">
        <f t="shared" si="1"/>
        <v>2.0787749999999998</v>
      </c>
      <c r="AH12" s="96">
        <v>1567170</v>
      </c>
      <c r="AI12" s="94"/>
      <c r="AJ12" s="97">
        <v>1200000</v>
      </c>
      <c r="AK12" s="95">
        <f t="shared" si="2"/>
        <v>1.3059750000000001</v>
      </c>
      <c r="AL12" s="94"/>
      <c r="AM12" s="94"/>
      <c r="AN12" s="94"/>
      <c r="AO12" s="95" t="e">
        <f t="shared" si="3"/>
        <v>#DIV/0!</v>
      </c>
      <c r="AP12" s="94"/>
      <c r="AQ12" s="94"/>
      <c r="AR12" s="94"/>
      <c r="AS12" s="95" t="e">
        <f t="shared" si="4"/>
        <v>#DIV/0!</v>
      </c>
      <c r="AT12" s="94"/>
      <c r="AU12" s="94"/>
      <c r="AV12" s="94"/>
      <c r="AW12" s="95" t="e">
        <f t="shared" si="5"/>
        <v>#DIV/0!</v>
      </c>
      <c r="AX12" s="94"/>
      <c r="AY12" s="94"/>
      <c r="AZ12" s="94"/>
      <c r="BA12" s="95" t="e">
        <f t="shared" si="6"/>
        <v>#DIV/0!</v>
      </c>
      <c r="BB12" s="99">
        <f t="shared" si="7"/>
        <v>3529845</v>
      </c>
      <c r="BC12" s="97">
        <f t="shared" si="8"/>
        <v>2180000</v>
      </c>
      <c r="BD12" s="95">
        <f t="shared" si="9"/>
        <v>1.6191949541284403</v>
      </c>
      <c r="BE12" s="94">
        <f>BB12/3</f>
        <v>1176615</v>
      </c>
      <c r="BI12" s="101"/>
      <c r="BJ12" s="101"/>
      <c r="BK12" s="101"/>
      <c r="BL12" s="101"/>
      <c r="BM12" s="102"/>
    </row>
    <row r="13" spans="1:65" s="100" customFormat="1" ht="21.75" hidden="1" customHeight="1">
      <c r="A13" s="91">
        <v>4</v>
      </c>
      <c r="B13" s="91" t="s">
        <v>38</v>
      </c>
      <c r="C13" s="103" t="s">
        <v>48</v>
      </c>
      <c r="D13" s="91" t="s">
        <v>49</v>
      </c>
      <c r="E13" s="93">
        <v>45128</v>
      </c>
      <c r="F13" s="94">
        <v>1232305</v>
      </c>
      <c r="G13" s="94"/>
      <c r="H13" s="94">
        <v>1200000</v>
      </c>
      <c r="I13" s="95">
        <f t="shared" si="10"/>
        <v>1.0269208333333333</v>
      </c>
      <c r="J13" s="94">
        <v>1573385</v>
      </c>
      <c r="K13" s="94"/>
      <c r="L13" s="94">
        <v>1200000</v>
      </c>
      <c r="M13" s="95">
        <f>J13/L13</f>
        <v>1.3111541666666666</v>
      </c>
      <c r="N13" s="94">
        <v>1621770</v>
      </c>
      <c r="O13" s="94"/>
      <c r="P13" s="94">
        <v>1500000</v>
      </c>
      <c r="Q13" s="95">
        <f>N13/P13</f>
        <v>1.08118</v>
      </c>
      <c r="R13" s="94">
        <v>1741525</v>
      </c>
      <c r="S13" s="94"/>
      <c r="T13" s="94">
        <v>1700000</v>
      </c>
      <c r="U13" s="95">
        <f>R13/T13</f>
        <v>1.0244264705882353</v>
      </c>
      <c r="V13" s="94">
        <v>1847190</v>
      </c>
      <c r="W13" s="94"/>
      <c r="X13" s="94">
        <v>1700000</v>
      </c>
      <c r="Y13" s="95">
        <f>V13/X13</f>
        <v>1.0865823529411764</v>
      </c>
      <c r="Z13" s="94">
        <v>2330135</v>
      </c>
      <c r="AA13" s="94"/>
      <c r="AB13" s="94">
        <v>1700000</v>
      </c>
      <c r="AC13" s="95">
        <f t="shared" si="0"/>
        <v>1.3706676470588235</v>
      </c>
      <c r="AD13" s="96">
        <v>586110</v>
      </c>
      <c r="AE13" s="96"/>
      <c r="AF13" s="97">
        <v>493548</v>
      </c>
      <c r="AG13" s="98">
        <f t="shared" si="1"/>
        <v>1.1875440686620147</v>
      </c>
      <c r="AH13" s="96"/>
      <c r="AI13" s="94"/>
      <c r="AJ13" s="97"/>
      <c r="AK13" s="95" t="e">
        <f t="shared" si="2"/>
        <v>#DIV/0!</v>
      </c>
      <c r="AL13" s="94"/>
      <c r="AM13" s="94"/>
      <c r="AN13" s="94"/>
      <c r="AO13" s="95" t="e">
        <f t="shared" si="3"/>
        <v>#DIV/0!</v>
      </c>
      <c r="AP13" s="94"/>
      <c r="AQ13" s="94"/>
      <c r="AR13" s="94"/>
      <c r="AS13" s="95" t="e">
        <f t="shared" si="4"/>
        <v>#DIV/0!</v>
      </c>
      <c r="AT13" s="94"/>
      <c r="AU13" s="94"/>
      <c r="AV13" s="94"/>
      <c r="AW13" s="95" t="e">
        <f t="shared" si="5"/>
        <v>#DIV/0!</v>
      </c>
      <c r="AX13" s="94"/>
      <c r="AY13" s="94"/>
      <c r="AZ13" s="94"/>
      <c r="BA13" s="95" t="e">
        <f t="shared" si="6"/>
        <v>#DIV/0!</v>
      </c>
      <c r="BB13" s="99">
        <f t="shared" si="7"/>
        <v>10932420</v>
      </c>
      <c r="BC13" s="97">
        <f t="shared" si="8"/>
        <v>9493548</v>
      </c>
      <c r="BD13" s="95">
        <f t="shared" si="9"/>
        <v>1.1515631458333597</v>
      </c>
      <c r="BE13" s="94">
        <f>BB13/7</f>
        <v>1561774.2857142857</v>
      </c>
      <c r="BI13" s="101"/>
      <c r="BJ13" s="101"/>
      <c r="BK13" s="101"/>
      <c r="BL13" s="101"/>
      <c r="BM13" s="102" t="e">
        <f>BK13/BL13</f>
        <v>#DIV/0!</v>
      </c>
    </row>
    <row r="14" spans="1:65" s="100" customFormat="1" ht="21.75" customHeight="1">
      <c r="A14" s="91">
        <v>4</v>
      </c>
      <c r="B14" s="91" t="s">
        <v>38</v>
      </c>
      <c r="C14" s="103" t="s">
        <v>50</v>
      </c>
      <c r="D14" s="91" t="s">
        <v>51</v>
      </c>
      <c r="E14" s="93" t="s">
        <v>52</v>
      </c>
      <c r="F14" s="94"/>
      <c r="G14" s="94"/>
      <c r="H14" s="94"/>
      <c r="I14" s="95"/>
      <c r="J14" s="94"/>
      <c r="K14" s="94"/>
      <c r="L14" s="94"/>
      <c r="M14" s="95"/>
      <c r="N14" s="94"/>
      <c r="O14" s="94"/>
      <c r="P14" s="94"/>
      <c r="Q14" s="95"/>
      <c r="R14" s="94"/>
      <c r="S14" s="94"/>
      <c r="T14" s="94"/>
      <c r="U14" s="95"/>
      <c r="V14" s="94"/>
      <c r="W14" s="94"/>
      <c r="X14" s="94"/>
      <c r="Y14" s="95"/>
      <c r="Z14" s="94"/>
      <c r="AA14" s="94"/>
      <c r="AB14" s="94"/>
      <c r="AC14" s="95"/>
      <c r="AD14" s="96">
        <v>272240</v>
      </c>
      <c r="AE14" s="96"/>
      <c r="AF14" s="97">
        <v>445161</v>
      </c>
      <c r="AG14" s="98">
        <f t="shared" si="1"/>
        <v>0.61155402202798537</v>
      </c>
      <c r="AH14" s="96">
        <v>1705825</v>
      </c>
      <c r="AI14" s="94"/>
      <c r="AJ14" s="97">
        <v>1700000</v>
      </c>
      <c r="AK14" s="95">
        <f t="shared" si="2"/>
        <v>1.0034264705882352</v>
      </c>
      <c r="AL14" s="94"/>
      <c r="AM14" s="94"/>
      <c r="AN14" s="94"/>
      <c r="AO14" s="95"/>
      <c r="AP14" s="94"/>
      <c r="AQ14" s="94"/>
      <c r="AR14" s="94"/>
      <c r="AS14" s="95"/>
      <c r="AT14" s="94"/>
      <c r="AU14" s="94"/>
      <c r="AV14" s="94"/>
      <c r="AW14" s="95"/>
      <c r="AX14" s="94"/>
      <c r="AY14" s="94"/>
      <c r="AZ14" s="94"/>
      <c r="BA14" s="95"/>
      <c r="BB14" s="99">
        <f t="shared" si="7"/>
        <v>1978065</v>
      </c>
      <c r="BC14" s="97">
        <f t="shared" si="8"/>
        <v>2145161</v>
      </c>
      <c r="BD14" s="95">
        <f t="shared" si="9"/>
        <v>0.92210561351805298</v>
      </c>
      <c r="BE14" s="94">
        <f>BB14/2</f>
        <v>989032.5</v>
      </c>
      <c r="BI14" s="101"/>
      <c r="BJ14" s="101"/>
      <c r="BK14" s="101"/>
      <c r="BL14" s="101"/>
      <c r="BM14" s="102"/>
    </row>
    <row r="15" spans="1:65" s="100" customFormat="1" ht="21.75" customHeight="1">
      <c r="A15" s="91">
        <v>5</v>
      </c>
      <c r="B15" s="91" t="s">
        <v>38</v>
      </c>
      <c r="C15" s="91" t="s">
        <v>53</v>
      </c>
      <c r="D15" s="91" t="s">
        <v>54</v>
      </c>
      <c r="E15" s="93">
        <v>43044</v>
      </c>
      <c r="F15" s="94">
        <v>3879015</v>
      </c>
      <c r="G15" s="94"/>
      <c r="H15" s="94">
        <v>2900000</v>
      </c>
      <c r="I15" s="95">
        <f t="shared" si="10"/>
        <v>1.3375913793103449</v>
      </c>
      <c r="J15" s="94">
        <v>1870725</v>
      </c>
      <c r="K15" s="94"/>
      <c r="L15" s="94">
        <v>2900000</v>
      </c>
      <c r="M15" s="95">
        <f>J15/L15</f>
        <v>0.64507758620689659</v>
      </c>
      <c r="N15" s="94">
        <v>4170020</v>
      </c>
      <c r="O15" s="94"/>
      <c r="P15" s="94">
        <v>3100000</v>
      </c>
      <c r="Q15" s="95">
        <f>N15/P15</f>
        <v>1.3451677419354839</v>
      </c>
      <c r="R15" s="94">
        <v>4576740</v>
      </c>
      <c r="S15" s="94"/>
      <c r="T15" s="94">
        <v>3250000</v>
      </c>
      <c r="U15" s="95">
        <f>R15/T15</f>
        <v>1.4082276923076924</v>
      </c>
      <c r="V15" s="94">
        <v>4658130</v>
      </c>
      <c r="W15" s="94"/>
      <c r="X15" s="94">
        <v>3350000</v>
      </c>
      <c r="Y15" s="95">
        <f t="shared" ref="Y15:Y24" si="11">V15/X15</f>
        <v>1.3904865671641791</v>
      </c>
      <c r="Z15" s="94">
        <v>3648670</v>
      </c>
      <c r="AA15" s="94"/>
      <c r="AB15" s="94">
        <v>3550000</v>
      </c>
      <c r="AC15" s="95">
        <f t="shared" ref="AC15:AC24" si="12">Z15/AB15</f>
        <v>1.0277943661971831</v>
      </c>
      <c r="AD15" s="96">
        <v>2249090</v>
      </c>
      <c r="AE15" s="96"/>
      <c r="AF15" s="97">
        <v>3450000</v>
      </c>
      <c r="AG15" s="98">
        <f t="shared" si="1"/>
        <v>0.65191014492753618</v>
      </c>
      <c r="AH15" s="96">
        <v>2312585</v>
      </c>
      <c r="AI15" s="94"/>
      <c r="AJ15" s="97">
        <v>3800000</v>
      </c>
      <c r="AK15" s="95">
        <f t="shared" si="2"/>
        <v>0.60857499999999998</v>
      </c>
      <c r="AL15" s="94"/>
      <c r="AM15" s="94"/>
      <c r="AN15" s="94"/>
      <c r="AO15" s="95" t="e">
        <f>AL15/AN15</f>
        <v>#DIV/0!</v>
      </c>
      <c r="AP15" s="94"/>
      <c r="AQ15" s="94"/>
      <c r="AR15" s="94"/>
      <c r="AS15" s="95" t="e">
        <f>AP15/AR15</f>
        <v>#DIV/0!</v>
      </c>
      <c r="AT15" s="94"/>
      <c r="AU15" s="94"/>
      <c r="AV15" s="94"/>
      <c r="AW15" s="95" t="e">
        <f>AT15/AV15</f>
        <v>#DIV/0!</v>
      </c>
      <c r="AX15" s="94"/>
      <c r="AY15" s="94"/>
      <c r="AZ15" s="94"/>
      <c r="BA15" s="95" t="e">
        <f>AX15/AZ15</f>
        <v>#DIV/0!</v>
      </c>
      <c r="BB15" s="99">
        <f t="shared" si="7"/>
        <v>27364975</v>
      </c>
      <c r="BC15" s="97">
        <f t="shared" si="8"/>
        <v>26300000</v>
      </c>
      <c r="BD15" s="95">
        <f t="shared" si="9"/>
        <v>1.0404933460076045</v>
      </c>
      <c r="BE15" s="94">
        <f>BB15/8</f>
        <v>3420621.875</v>
      </c>
      <c r="BI15" s="101"/>
      <c r="BJ15" s="101"/>
      <c r="BK15" s="101"/>
      <c r="BL15" s="101"/>
      <c r="BM15" s="102" t="e">
        <f>BK15/BL15</f>
        <v>#DIV/0!</v>
      </c>
    </row>
    <row r="16" spans="1:65" s="100" customFormat="1" ht="21.75" customHeight="1">
      <c r="A16" s="91">
        <v>6</v>
      </c>
      <c r="B16" s="91" t="s">
        <v>38</v>
      </c>
      <c r="C16" s="91" t="s">
        <v>55</v>
      </c>
      <c r="D16" s="91" t="s">
        <v>56</v>
      </c>
      <c r="E16" s="93">
        <v>45374</v>
      </c>
      <c r="F16" s="94">
        <v>2545120</v>
      </c>
      <c r="G16" s="94"/>
      <c r="H16" s="94">
        <v>2150000</v>
      </c>
      <c r="I16" s="95">
        <f t="shared" si="10"/>
        <v>1.1837767441860465</v>
      </c>
      <c r="J16" s="105">
        <v>17370470</v>
      </c>
      <c r="K16" s="105"/>
      <c r="L16" s="105">
        <v>2150000</v>
      </c>
      <c r="M16" s="95">
        <f>J16/L16</f>
        <v>8.0792883720930231</v>
      </c>
      <c r="N16" s="105">
        <v>3266410</v>
      </c>
      <c r="O16" s="105"/>
      <c r="P16" s="105">
        <v>2400000</v>
      </c>
      <c r="Q16" s="95">
        <f>N16/P16</f>
        <v>1.3610041666666666</v>
      </c>
      <c r="R16" s="105">
        <v>2736165</v>
      </c>
      <c r="S16" s="105"/>
      <c r="T16" s="105">
        <v>2600000</v>
      </c>
      <c r="U16" s="95">
        <f>R16/T16</f>
        <v>1.0523711538461538</v>
      </c>
      <c r="V16" s="94">
        <v>2882300</v>
      </c>
      <c r="W16" s="94"/>
      <c r="X16" s="94">
        <v>2600000</v>
      </c>
      <c r="Y16" s="95">
        <f t="shared" si="11"/>
        <v>1.1085769230769231</v>
      </c>
      <c r="Z16" s="94">
        <v>2740425</v>
      </c>
      <c r="AA16" s="94"/>
      <c r="AB16" s="94">
        <v>2700000</v>
      </c>
      <c r="AC16" s="95">
        <f t="shared" si="12"/>
        <v>1.0149722222222222</v>
      </c>
      <c r="AD16" s="96">
        <v>1748630</v>
      </c>
      <c r="AE16" s="96"/>
      <c r="AF16" s="97">
        <v>2600000</v>
      </c>
      <c r="AG16" s="98">
        <f t="shared" si="1"/>
        <v>0.67254999999999998</v>
      </c>
      <c r="AH16" s="96">
        <v>2702110</v>
      </c>
      <c r="AI16" s="94"/>
      <c r="AJ16" s="97">
        <v>2700000</v>
      </c>
      <c r="AK16" s="95">
        <f t="shared" si="2"/>
        <v>1.0007814814814815</v>
      </c>
      <c r="AL16" s="94"/>
      <c r="AM16" s="94"/>
      <c r="AN16" s="94"/>
      <c r="AO16" s="95" t="e">
        <f>AL16/AN16</f>
        <v>#DIV/0!</v>
      </c>
      <c r="AP16" s="94"/>
      <c r="AQ16" s="94"/>
      <c r="AR16" s="94"/>
      <c r="AS16" s="95" t="e">
        <f>AP16/AR16</f>
        <v>#DIV/0!</v>
      </c>
      <c r="AT16" s="94"/>
      <c r="AU16" s="94"/>
      <c r="AV16" s="94"/>
      <c r="AW16" s="95" t="e">
        <f>AT16/AV16</f>
        <v>#DIV/0!</v>
      </c>
      <c r="AX16" s="94"/>
      <c r="AY16" s="94"/>
      <c r="AZ16" s="94"/>
      <c r="BA16" s="95" t="e">
        <f>AX16/AZ16</f>
        <v>#DIV/0!</v>
      </c>
      <c r="BB16" s="99">
        <f t="shared" si="7"/>
        <v>35991630</v>
      </c>
      <c r="BC16" s="97">
        <f t="shared" si="8"/>
        <v>19900000</v>
      </c>
      <c r="BD16" s="95">
        <f t="shared" si="9"/>
        <v>1.8086246231155778</v>
      </c>
      <c r="BE16" s="94">
        <f>BB16/8</f>
        <v>4498953.75</v>
      </c>
      <c r="BI16" s="101"/>
      <c r="BJ16" s="101"/>
      <c r="BK16" s="101"/>
      <c r="BL16" s="101"/>
      <c r="BM16" s="102"/>
    </row>
    <row r="17" spans="1:66" s="100" customFormat="1" ht="21.75" hidden="1" customHeight="1">
      <c r="A17" s="91">
        <v>7</v>
      </c>
      <c r="B17" s="91" t="s">
        <v>38</v>
      </c>
      <c r="C17" s="103" t="s">
        <v>57</v>
      </c>
      <c r="D17" s="91" t="s">
        <v>58</v>
      </c>
      <c r="E17" s="93" t="s">
        <v>59</v>
      </c>
      <c r="F17" s="94">
        <v>6692700</v>
      </c>
      <c r="G17" s="94"/>
      <c r="H17" s="94">
        <v>10500000</v>
      </c>
      <c r="I17" s="95">
        <f t="shared" si="10"/>
        <v>0.63739999999999997</v>
      </c>
      <c r="J17" s="94">
        <v>10685620</v>
      </c>
      <c r="K17" s="94"/>
      <c r="L17" s="94">
        <v>10500000</v>
      </c>
      <c r="M17" s="95">
        <f>J17/L17</f>
        <v>1.0176780952380953</v>
      </c>
      <c r="N17" s="94">
        <v>11630355</v>
      </c>
      <c r="O17" s="94"/>
      <c r="P17" s="94">
        <v>11000000</v>
      </c>
      <c r="Q17" s="95">
        <f>N17/P17</f>
        <v>1.0573049999999999</v>
      </c>
      <c r="R17" s="94">
        <v>17035155</v>
      </c>
      <c r="S17" s="94"/>
      <c r="T17" s="94">
        <v>11500000</v>
      </c>
      <c r="U17" s="95">
        <f>R17/T17</f>
        <v>1.4813178260869566</v>
      </c>
      <c r="V17" s="104"/>
      <c r="W17" s="94"/>
      <c r="X17" s="94"/>
      <c r="Y17" s="95" t="e">
        <f t="shared" si="11"/>
        <v>#DIV/0!</v>
      </c>
      <c r="Z17" s="94"/>
      <c r="AA17" s="94"/>
      <c r="AB17" s="94"/>
      <c r="AC17" s="95" t="e">
        <f t="shared" si="12"/>
        <v>#DIV/0!</v>
      </c>
      <c r="AD17" s="96"/>
      <c r="AE17" s="96"/>
      <c r="AF17" s="97"/>
      <c r="AG17" s="98" t="e">
        <f t="shared" si="1"/>
        <v>#DIV/0!</v>
      </c>
      <c r="AH17" s="96"/>
      <c r="AI17" s="94"/>
      <c r="AJ17" s="97"/>
      <c r="AK17" s="95" t="e">
        <f t="shared" si="2"/>
        <v>#DIV/0!</v>
      </c>
      <c r="AL17" s="94"/>
      <c r="AM17" s="94"/>
      <c r="AN17" s="94"/>
      <c r="AO17" s="95" t="e">
        <f>AL17/AN17</f>
        <v>#DIV/0!</v>
      </c>
      <c r="AP17" s="94"/>
      <c r="AQ17" s="94"/>
      <c r="AR17" s="94"/>
      <c r="AS17" s="95" t="e">
        <f>AP17/AR17</f>
        <v>#DIV/0!</v>
      </c>
      <c r="AT17" s="94"/>
      <c r="AU17" s="94"/>
      <c r="AV17" s="94"/>
      <c r="AW17" s="95" t="e">
        <f>AT17/AV17</f>
        <v>#DIV/0!</v>
      </c>
      <c r="AX17" s="94"/>
      <c r="AY17" s="94"/>
      <c r="AZ17" s="94"/>
      <c r="BA17" s="95" t="e">
        <f>AX17/AZ17</f>
        <v>#DIV/0!</v>
      </c>
      <c r="BB17" s="99">
        <f t="shared" si="7"/>
        <v>46043830</v>
      </c>
      <c r="BC17" s="97">
        <f t="shared" si="8"/>
        <v>43500000</v>
      </c>
      <c r="BD17" s="95">
        <f t="shared" si="9"/>
        <v>1.0584788505747127</v>
      </c>
      <c r="BE17" s="94">
        <f>BB17/4</f>
        <v>11510957.5</v>
      </c>
      <c r="BI17" s="106"/>
      <c r="BJ17" s="106"/>
      <c r="BK17" s="106"/>
      <c r="BL17" s="106"/>
      <c r="BM17" s="107" t="e">
        <f>BK17/BL17</f>
        <v>#DIV/0!</v>
      </c>
    </row>
    <row r="18" spans="1:66" s="100" customFormat="1" ht="21.75" customHeight="1">
      <c r="A18" s="91">
        <v>7</v>
      </c>
      <c r="B18" s="91" t="s">
        <v>38</v>
      </c>
      <c r="C18" s="103" t="s">
        <v>60</v>
      </c>
      <c r="D18" s="91" t="s">
        <v>61</v>
      </c>
      <c r="E18" s="93">
        <v>42914</v>
      </c>
      <c r="F18" s="94"/>
      <c r="G18" s="94"/>
      <c r="H18" s="94"/>
      <c r="I18" s="95"/>
      <c r="J18" s="94"/>
      <c r="K18" s="94"/>
      <c r="L18" s="94"/>
      <c r="M18" s="95"/>
      <c r="N18" s="94"/>
      <c r="O18" s="94"/>
      <c r="P18" s="94"/>
      <c r="Q18" s="95"/>
      <c r="R18" s="108"/>
      <c r="S18" s="94"/>
      <c r="T18" s="94"/>
      <c r="U18" s="95"/>
      <c r="V18" s="94">
        <v>7856235</v>
      </c>
      <c r="W18" s="94"/>
      <c r="X18" s="94">
        <v>7200000</v>
      </c>
      <c r="Y18" s="95">
        <f t="shared" si="11"/>
        <v>1.0911437500000001</v>
      </c>
      <c r="Z18" s="94">
        <v>11931550</v>
      </c>
      <c r="AA18" s="94"/>
      <c r="AB18" s="94">
        <v>8500000</v>
      </c>
      <c r="AC18" s="95">
        <f t="shared" si="12"/>
        <v>1.4037117647058823</v>
      </c>
      <c r="AD18" s="96">
        <v>9707915</v>
      </c>
      <c r="AE18" s="96"/>
      <c r="AF18" s="97">
        <v>9000000</v>
      </c>
      <c r="AG18" s="98">
        <f t="shared" si="1"/>
        <v>1.0786572222222222</v>
      </c>
      <c r="AH18" s="96">
        <v>7284555</v>
      </c>
      <c r="AI18" s="94"/>
      <c r="AJ18" s="97">
        <v>11000000</v>
      </c>
      <c r="AK18" s="95">
        <f t="shared" si="2"/>
        <v>0.6622322727272727</v>
      </c>
      <c r="AL18" s="94"/>
      <c r="AM18" s="94"/>
      <c r="AN18" s="94"/>
      <c r="AO18" s="95" t="e">
        <f>AL18/AN18</f>
        <v>#DIV/0!</v>
      </c>
      <c r="AP18" s="94"/>
      <c r="AQ18" s="94"/>
      <c r="AR18" s="94"/>
      <c r="AS18" s="95" t="e">
        <f>AP18/AR18</f>
        <v>#DIV/0!</v>
      </c>
      <c r="AT18" s="94"/>
      <c r="AU18" s="94"/>
      <c r="AV18" s="94"/>
      <c r="AW18" s="95" t="e">
        <f>AT18/AV18</f>
        <v>#DIV/0!</v>
      </c>
      <c r="AX18" s="94"/>
      <c r="AY18" s="94"/>
      <c r="AZ18" s="94"/>
      <c r="BA18" s="95" t="e">
        <f>AX18/AZ18</f>
        <v>#DIV/0!</v>
      </c>
      <c r="BB18" s="99">
        <f t="shared" si="7"/>
        <v>36780255</v>
      </c>
      <c r="BC18" s="97">
        <f t="shared" si="8"/>
        <v>35700000</v>
      </c>
      <c r="BD18" s="95">
        <f t="shared" si="9"/>
        <v>1.0302592436974789</v>
      </c>
      <c r="BE18" s="94">
        <f>BB18/8</f>
        <v>4597531.875</v>
      </c>
      <c r="BI18" s="101"/>
      <c r="BJ18" s="101"/>
      <c r="BK18" s="101"/>
      <c r="BL18" s="101"/>
      <c r="BM18" s="102"/>
    </row>
    <row r="19" spans="1:66" s="100" customFormat="1" ht="21.75" hidden="1" customHeight="1">
      <c r="A19" s="91">
        <v>8</v>
      </c>
      <c r="B19" s="91" t="s">
        <v>38</v>
      </c>
      <c r="C19" s="91" t="s">
        <v>62</v>
      </c>
      <c r="D19" s="91" t="s">
        <v>63</v>
      </c>
      <c r="E19" s="93">
        <v>45786</v>
      </c>
      <c r="F19" s="94"/>
      <c r="G19" s="94"/>
      <c r="H19" s="94"/>
      <c r="I19" s="95"/>
      <c r="J19" s="94"/>
      <c r="K19" s="94"/>
      <c r="L19" s="94"/>
      <c r="M19" s="95"/>
      <c r="N19" s="94"/>
      <c r="O19" s="94"/>
      <c r="P19" s="94"/>
      <c r="Q19" s="95"/>
      <c r="R19" s="108"/>
      <c r="S19" s="94"/>
      <c r="T19" s="94"/>
      <c r="U19" s="95"/>
      <c r="V19" s="94">
        <v>1091585</v>
      </c>
      <c r="W19" s="94"/>
      <c r="X19" s="94">
        <v>1000000</v>
      </c>
      <c r="Y19" s="95">
        <f t="shared" si="11"/>
        <v>1.091585</v>
      </c>
      <c r="Z19" s="94">
        <v>1597615</v>
      </c>
      <c r="AA19" s="94"/>
      <c r="AB19" s="94">
        <v>1000000</v>
      </c>
      <c r="AC19" s="95">
        <f t="shared" si="12"/>
        <v>1.597615</v>
      </c>
      <c r="AD19" s="96"/>
      <c r="AE19" s="96"/>
      <c r="AF19" s="97"/>
      <c r="AG19" s="98" t="e">
        <f t="shared" si="1"/>
        <v>#DIV/0!</v>
      </c>
      <c r="AH19" s="96"/>
      <c r="AI19" s="94"/>
      <c r="AJ19" s="97"/>
      <c r="AK19" s="95" t="e">
        <f t="shared" si="2"/>
        <v>#DIV/0!</v>
      </c>
      <c r="AL19" s="94"/>
      <c r="AM19" s="94"/>
      <c r="AN19" s="94"/>
      <c r="AO19" s="95"/>
      <c r="AP19" s="94"/>
      <c r="AQ19" s="94"/>
      <c r="AR19" s="94"/>
      <c r="AS19" s="95"/>
      <c r="AT19" s="94"/>
      <c r="AU19" s="94"/>
      <c r="AV19" s="94"/>
      <c r="AW19" s="95"/>
      <c r="AX19" s="94"/>
      <c r="AY19" s="94"/>
      <c r="AZ19" s="94"/>
      <c r="BA19" s="95"/>
      <c r="BB19" s="99">
        <f t="shared" si="7"/>
        <v>2689200</v>
      </c>
      <c r="BC19" s="97">
        <f t="shared" si="8"/>
        <v>2000000</v>
      </c>
      <c r="BD19" s="95">
        <f t="shared" si="9"/>
        <v>1.3446</v>
      </c>
      <c r="BE19" s="94">
        <f>BB19/2</f>
        <v>1344600</v>
      </c>
      <c r="BI19" s="101"/>
      <c r="BJ19" s="101"/>
      <c r="BK19" s="101"/>
      <c r="BL19" s="101"/>
      <c r="BM19" s="102"/>
    </row>
    <row r="20" spans="1:66" s="100" customFormat="1" ht="21.75" hidden="1" customHeight="1">
      <c r="A20" s="91"/>
      <c r="B20" s="91" t="s">
        <v>38</v>
      </c>
      <c r="C20" s="103" t="s">
        <v>64</v>
      </c>
      <c r="D20" s="91" t="s">
        <v>65</v>
      </c>
      <c r="E20" s="93">
        <v>43881</v>
      </c>
      <c r="F20" s="94">
        <v>1413650</v>
      </c>
      <c r="G20" s="94"/>
      <c r="H20" s="94">
        <v>1800000</v>
      </c>
      <c r="I20" s="95">
        <f>F20/H20</f>
        <v>0.78536111111111107</v>
      </c>
      <c r="J20" s="94">
        <v>234565</v>
      </c>
      <c r="K20" s="94"/>
      <c r="L20" s="94">
        <v>736607</v>
      </c>
      <c r="M20" s="95">
        <f>J20/L20</f>
        <v>0.31843981933378313</v>
      </c>
      <c r="N20" s="94"/>
      <c r="O20" s="94"/>
      <c r="P20" s="94"/>
      <c r="Q20" s="95" t="e">
        <f>N20/P20</f>
        <v>#DIV/0!</v>
      </c>
      <c r="R20" s="104"/>
      <c r="S20" s="94"/>
      <c r="T20" s="94"/>
      <c r="U20" s="95" t="e">
        <f>R20/T20</f>
        <v>#DIV/0!</v>
      </c>
      <c r="V20" s="94"/>
      <c r="W20" s="94"/>
      <c r="X20" s="94"/>
      <c r="Y20" s="95" t="e">
        <f t="shared" si="11"/>
        <v>#DIV/0!</v>
      </c>
      <c r="Z20" s="94"/>
      <c r="AA20" s="94"/>
      <c r="AB20" s="94"/>
      <c r="AC20" s="95" t="e">
        <f t="shared" si="12"/>
        <v>#DIV/0!</v>
      </c>
      <c r="AD20" s="96"/>
      <c r="AE20" s="96"/>
      <c r="AF20" s="97"/>
      <c r="AG20" s="98" t="e">
        <f t="shared" si="1"/>
        <v>#DIV/0!</v>
      </c>
      <c r="AH20" s="96"/>
      <c r="AI20" s="94"/>
      <c r="AJ20" s="97"/>
      <c r="AK20" s="95" t="e">
        <f t="shared" si="2"/>
        <v>#DIV/0!</v>
      </c>
      <c r="AL20" s="94"/>
      <c r="AM20" s="94"/>
      <c r="AN20" s="94"/>
      <c r="AO20" s="95" t="e">
        <f>AL20/AN20</f>
        <v>#DIV/0!</v>
      </c>
      <c r="AP20" s="94"/>
      <c r="AQ20" s="94"/>
      <c r="AR20" s="94"/>
      <c r="AS20" s="95" t="e">
        <f>AP20/AR20</f>
        <v>#DIV/0!</v>
      </c>
      <c r="AT20" s="94"/>
      <c r="AU20" s="94"/>
      <c r="AV20" s="94"/>
      <c r="AW20" s="95" t="e">
        <f>AT20/AV20</f>
        <v>#DIV/0!</v>
      </c>
      <c r="AX20" s="94"/>
      <c r="AY20" s="94"/>
      <c r="AZ20" s="94"/>
      <c r="BA20" s="95" t="e">
        <f>AX20/AZ20</f>
        <v>#DIV/0!</v>
      </c>
      <c r="BB20" s="99">
        <f t="shared" si="7"/>
        <v>1648215</v>
      </c>
      <c r="BC20" s="97">
        <f t="shared" si="8"/>
        <v>2536607</v>
      </c>
      <c r="BD20" s="95">
        <f t="shared" si="9"/>
        <v>0.64977152550631612</v>
      </c>
      <c r="BE20" s="94">
        <f>BB20/1</f>
        <v>1648215</v>
      </c>
      <c r="BI20" s="101"/>
      <c r="BJ20" s="101"/>
      <c r="BK20" s="101"/>
      <c r="BL20" s="101"/>
      <c r="BM20" s="102" t="e">
        <f>BK20/BL20</f>
        <v>#DIV/0!</v>
      </c>
    </row>
    <row r="21" spans="1:66" s="100" customFormat="1" ht="21.75" customHeight="1">
      <c r="A21" s="91">
        <v>8</v>
      </c>
      <c r="B21" s="91" t="s">
        <v>38</v>
      </c>
      <c r="C21" s="103" t="s">
        <v>66</v>
      </c>
      <c r="D21" s="91" t="s">
        <v>67</v>
      </c>
      <c r="E21" s="93">
        <v>45700</v>
      </c>
      <c r="F21" s="94"/>
      <c r="G21" s="94"/>
      <c r="H21" s="94"/>
      <c r="I21" s="95"/>
      <c r="J21" s="94">
        <v>100480</v>
      </c>
      <c r="K21" s="94"/>
      <c r="L21" s="94">
        <v>364285</v>
      </c>
      <c r="M21" s="95">
        <f>J21/L21</f>
        <v>0.27582799181959178</v>
      </c>
      <c r="N21" s="94">
        <v>835670</v>
      </c>
      <c r="O21" s="94"/>
      <c r="P21" s="94">
        <v>600000</v>
      </c>
      <c r="Q21" s="95">
        <f>N21/P21</f>
        <v>1.3927833333333333</v>
      </c>
      <c r="R21" s="94">
        <v>1212130</v>
      </c>
      <c r="S21" s="94"/>
      <c r="T21" s="94">
        <v>750000</v>
      </c>
      <c r="U21" s="95">
        <f>R21/T21</f>
        <v>1.6161733333333332</v>
      </c>
      <c r="V21" s="94">
        <v>1927250</v>
      </c>
      <c r="W21" s="94"/>
      <c r="X21" s="94">
        <v>900000</v>
      </c>
      <c r="Y21" s="95">
        <f t="shared" si="11"/>
        <v>2.1413888888888888</v>
      </c>
      <c r="Z21" s="94">
        <v>1560925</v>
      </c>
      <c r="AA21" s="94"/>
      <c r="AB21" s="94">
        <v>1400000</v>
      </c>
      <c r="AC21" s="95">
        <f t="shared" si="12"/>
        <v>1.1149464285714286</v>
      </c>
      <c r="AD21" s="96">
        <v>1838435</v>
      </c>
      <c r="AE21" s="96"/>
      <c r="AF21" s="97">
        <v>1400000</v>
      </c>
      <c r="AG21" s="98">
        <f t="shared" si="1"/>
        <v>1.3131678571428571</v>
      </c>
      <c r="AH21" s="96">
        <v>753350</v>
      </c>
      <c r="AI21" s="94"/>
      <c r="AJ21" s="97">
        <v>1500000</v>
      </c>
      <c r="AK21" s="95">
        <f t="shared" si="2"/>
        <v>0.50223333333333331</v>
      </c>
      <c r="AL21" s="94"/>
      <c r="AM21" s="94"/>
      <c r="AN21" s="94"/>
      <c r="AO21" s="95" t="e">
        <f>AL21/AN21</f>
        <v>#DIV/0!</v>
      </c>
      <c r="AP21" s="94"/>
      <c r="AQ21" s="94"/>
      <c r="AR21" s="94"/>
      <c r="AS21" s="95" t="e">
        <f>AP21/AR21</f>
        <v>#DIV/0!</v>
      </c>
      <c r="AT21" s="94"/>
      <c r="AU21" s="94"/>
      <c r="AV21" s="94"/>
      <c r="AW21" s="95" t="e">
        <f>AT21/AV21</f>
        <v>#DIV/0!</v>
      </c>
      <c r="AX21" s="94"/>
      <c r="AY21" s="94"/>
      <c r="AZ21" s="94"/>
      <c r="BA21" s="95" t="e">
        <f>AX21/AZ21</f>
        <v>#DIV/0!</v>
      </c>
      <c r="BB21" s="99">
        <f t="shared" si="7"/>
        <v>8228240</v>
      </c>
      <c r="BC21" s="97">
        <f t="shared" si="8"/>
        <v>6914285</v>
      </c>
      <c r="BD21" s="95">
        <f t="shared" si="9"/>
        <v>1.1900348336812845</v>
      </c>
      <c r="BE21" s="94">
        <f>BB21/7</f>
        <v>1175462.857142857</v>
      </c>
      <c r="BI21" s="101"/>
      <c r="BJ21" s="101"/>
      <c r="BK21" s="101"/>
      <c r="BL21" s="101"/>
      <c r="BM21" s="102"/>
    </row>
    <row r="22" spans="1:66" s="100" customFormat="1" ht="21.75" customHeight="1">
      <c r="A22" s="91">
        <v>9</v>
      </c>
      <c r="B22" s="91" t="s">
        <v>38</v>
      </c>
      <c r="C22" s="91" t="s">
        <v>68</v>
      </c>
      <c r="D22" s="91" t="s">
        <v>69</v>
      </c>
      <c r="E22" s="93">
        <v>44758</v>
      </c>
      <c r="F22" s="94">
        <v>1796450</v>
      </c>
      <c r="G22" s="94"/>
      <c r="H22" s="94">
        <v>2800000</v>
      </c>
      <c r="I22" s="95">
        <f>F22/H22</f>
        <v>0.64158928571428575</v>
      </c>
      <c r="J22" s="94">
        <v>2828925</v>
      </c>
      <c r="K22" s="94"/>
      <c r="L22" s="94">
        <v>2800000</v>
      </c>
      <c r="M22" s="95">
        <f>J22/L22</f>
        <v>1.0103303571428572</v>
      </c>
      <c r="N22" s="94">
        <v>2932675</v>
      </c>
      <c r="O22" s="94"/>
      <c r="P22" s="94">
        <v>2800000</v>
      </c>
      <c r="Q22" s="95">
        <f>N22/P22</f>
        <v>1.0473839285714286</v>
      </c>
      <c r="R22" s="94">
        <v>3405150</v>
      </c>
      <c r="S22" s="94"/>
      <c r="T22" s="94">
        <v>3000000</v>
      </c>
      <c r="U22" s="95">
        <f>R22/T22</f>
        <v>1.1350499999999999</v>
      </c>
      <c r="V22" s="94">
        <v>4297900</v>
      </c>
      <c r="W22" s="94"/>
      <c r="X22" s="94">
        <v>3000000</v>
      </c>
      <c r="Y22" s="95">
        <f t="shared" si="11"/>
        <v>1.4326333333333334</v>
      </c>
      <c r="Z22" s="94">
        <v>3658200</v>
      </c>
      <c r="AA22" s="94"/>
      <c r="AB22" s="94">
        <v>3400000</v>
      </c>
      <c r="AC22" s="95">
        <f t="shared" si="12"/>
        <v>1.0759411764705882</v>
      </c>
      <c r="AD22" s="96">
        <v>2206390</v>
      </c>
      <c r="AE22" s="96"/>
      <c r="AF22" s="97">
        <v>3300000</v>
      </c>
      <c r="AG22" s="98">
        <f t="shared" si="1"/>
        <v>0.66860303030303025</v>
      </c>
      <c r="AH22" s="96">
        <v>3569505</v>
      </c>
      <c r="AI22" s="94"/>
      <c r="AJ22" s="97">
        <v>3400000</v>
      </c>
      <c r="AK22" s="95">
        <f t="shared" si="2"/>
        <v>1.049854411764706</v>
      </c>
      <c r="AL22" s="94"/>
      <c r="AM22" s="94"/>
      <c r="AN22" s="94"/>
      <c r="AO22" s="95" t="e">
        <f>AL22/AN22</f>
        <v>#DIV/0!</v>
      </c>
      <c r="AP22" s="94"/>
      <c r="AQ22" s="94"/>
      <c r="AR22" s="94"/>
      <c r="AS22" s="95" t="e">
        <f>AP22/AR22</f>
        <v>#DIV/0!</v>
      </c>
      <c r="AT22" s="94"/>
      <c r="AU22" s="94"/>
      <c r="AV22" s="94"/>
      <c r="AW22" s="95" t="e">
        <f>AT22/AV22</f>
        <v>#DIV/0!</v>
      </c>
      <c r="AX22" s="94"/>
      <c r="AY22" s="94"/>
      <c r="AZ22" s="94"/>
      <c r="BA22" s="95" t="e">
        <f>AX22/AZ22</f>
        <v>#DIV/0!</v>
      </c>
      <c r="BB22" s="99">
        <f t="shared" si="7"/>
        <v>24695195</v>
      </c>
      <c r="BC22" s="97">
        <f t="shared" si="8"/>
        <v>24500000</v>
      </c>
      <c r="BD22" s="95">
        <f t="shared" si="9"/>
        <v>1.0079671428571428</v>
      </c>
      <c r="BE22" s="94">
        <f>BB22/7</f>
        <v>3527885</v>
      </c>
      <c r="BI22" s="101"/>
      <c r="BJ22" s="101"/>
      <c r="BK22" s="101"/>
      <c r="BL22" s="101"/>
      <c r="BM22" s="102" t="e">
        <f>BK22/BL22</f>
        <v>#DIV/0!</v>
      </c>
    </row>
    <row r="23" spans="1:66" s="100" customFormat="1" ht="21.75" customHeight="1">
      <c r="A23" s="91">
        <v>10</v>
      </c>
      <c r="B23" s="91" t="s">
        <v>38</v>
      </c>
      <c r="C23" s="91" t="s">
        <v>70</v>
      </c>
      <c r="D23" s="91" t="s">
        <v>71</v>
      </c>
      <c r="E23" s="93">
        <v>44063</v>
      </c>
      <c r="F23" s="94">
        <v>1659245</v>
      </c>
      <c r="G23" s="94"/>
      <c r="H23" s="94">
        <v>2600000</v>
      </c>
      <c r="I23" s="95">
        <f>F23/H23</f>
        <v>0.63817115384615386</v>
      </c>
      <c r="J23" s="94">
        <v>1608085</v>
      </c>
      <c r="K23" s="94"/>
      <c r="L23" s="94">
        <v>2450000</v>
      </c>
      <c r="M23" s="95">
        <f>J23/L23</f>
        <v>0.65636122448979595</v>
      </c>
      <c r="N23" s="94">
        <v>2580740</v>
      </c>
      <c r="O23" s="94"/>
      <c r="P23" s="94">
        <v>2500000</v>
      </c>
      <c r="Q23" s="95">
        <f>N23/P23</f>
        <v>1.0322960000000001</v>
      </c>
      <c r="R23" s="94">
        <v>3401440</v>
      </c>
      <c r="S23" s="94"/>
      <c r="T23" s="94">
        <v>2500000</v>
      </c>
      <c r="U23" s="95">
        <f>R23/T23</f>
        <v>1.360576</v>
      </c>
      <c r="V23" s="94">
        <v>3934335</v>
      </c>
      <c r="W23" s="94"/>
      <c r="X23" s="94">
        <v>2500000</v>
      </c>
      <c r="Y23" s="95">
        <f t="shared" si="11"/>
        <v>1.573734</v>
      </c>
      <c r="Z23" s="94">
        <v>3573680</v>
      </c>
      <c r="AA23" s="94"/>
      <c r="AB23" s="94">
        <v>2500000</v>
      </c>
      <c r="AC23" s="95">
        <f t="shared" si="12"/>
        <v>1.4294720000000001</v>
      </c>
      <c r="AD23" s="96">
        <v>1814355</v>
      </c>
      <c r="AE23" s="96"/>
      <c r="AF23" s="97">
        <v>2500000</v>
      </c>
      <c r="AG23" s="98">
        <f t="shared" si="1"/>
        <v>0.725742</v>
      </c>
      <c r="AH23" s="96">
        <v>3216280</v>
      </c>
      <c r="AI23" s="94"/>
      <c r="AJ23" s="97">
        <v>3000000</v>
      </c>
      <c r="AK23" s="95">
        <f t="shared" si="2"/>
        <v>1.0720933333333333</v>
      </c>
      <c r="AL23" s="94"/>
      <c r="AM23" s="94"/>
      <c r="AN23" s="94"/>
      <c r="AO23" s="95" t="e">
        <f>AL23/AN23</f>
        <v>#DIV/0!</v>
      </c>
      <c r="AP23" s="94"/>
      <c r="AQ23" s="94"/>
      <c r="AR23" s="94"/>
      <c r="AS23" s="95" t="e">
        <f>AP23/AR23</f>
        <v>#DIV/0!</v>
      </c>
      <c r="AT23" s="94"/>
      <c r="AU23" s="94"/>
      <c r="AV23" s="94"/>
      <c r="AW23" s="95" t="e">
        <f>AT23/AV23</f>
        <v>#DIV/0!</v>
      </c>
      <c r="AX23" s="94"/>
      <c r="AY23" s="94"/>
      <c r="AZ23" s="94"/>
      <c r="BA23" s="95" t="e">
        <f>AX23/AZ23</f>
        <v>#DIV/0!</v>
      </c>
      <c r="BB23" s="99">
        <f t="shared" si="7"/>
        <v>21788160</v>
      </c>
      <c r="BC23" s="97">
        <f t="shared" si="8"/>
        <v>20550000</v>
      </c>
      <c r="BD23" s="95">
        <f t="shared" si="9"/>
        <v>1.0602510948905111</v>
      </c>
      <c r="BE23" s="94">
        <f>BB23/8</f>
        <v>2723520</v>
      </c>
      <c r="BI23" s="101"/>
      <c r="BJ23" s="101"/>
      <c r="BK23" s="101"/>
      <c r="BL23" s="101"/>
      <c r="BM23" s="102" t="e">
        <f>BK23/BL23</f>
        <v>#DIV/0!</v>
      </c>
    </row>
    <row r="24" spans="1:66" s="100" customFormat="1" ht="21.75" hidden="1" customHeight="1">
      <c r="A24" s="91">
        <v>12</v>
      </c>
      <c r="B24" s="91" t="s">
        <v>38</v>
      </c>
      <c r="C24" s="103" t="s">
        <v>72</v>
      </c>
      <c r="D24" s="91" t="s">
        <v>73</v>
      </c>
      <c r="E24" s="93">
        <v>44400</v>
      </c>
      <c r="F24" s="94">
        <v>1025035</v>
      </c>
      <c r="G24" s="94"/>
      <c r="H24" s="94">
        <v>4000000</v>
      </c>
      <c r="I24" s="95">
        <f>F24/H24</f>
        <v>0.25625874999999998</v>
      </c>
      <c r="J24" s="94">
        <v>863075</v>
      </c>
      <c r="K24" s="94"/>
      <c r="L24" s="94">
        <v>3700000</v>
      </c>
      <c r="M24" s="95">
        <f>J24/L24</f>
        <v>0.23326351351351352</v>
      </c>
      <c r="N24" s="94">
        <v>2351480</v>
      </c>
      <c r="O24" s="94"/>
      <c r="P24" s="94">
        <v>3700000</v>
      </c>
      <c r="Q24" s="95">
        <f>N24/P24</f>
        <v>0.63553513513513515</v>
      </c>
      <c r="R24" s="94">
        <v>4927410</v>
      </c>
      <c r="S24" s="94"/>
      <c r="T24" s="94">
        <v>3700000</v>
      </c>
      <c r="U24" s="95">
        <f>R24/T24</f>
        <v>1.3317324324324324</v>
      </c>
      <c r="V24" s="94">
        <v>3900750</v>
      </c>
      <c r="W24" s="94"/>
      <c r="X24" s="94">
        <v>3700000</v>
      </c>
      <c r="Y24" s="95">
        <f t="shared" si="11"/>
        <v>1.0542567567567567</v>
      </c>
      <c r="Z24" s="94">
        <v>2303250</v>
      </c>
      <c r="AA24" s="94"/>
      <c r="AB24" s="94">
        <v>3700000</v>
      </c>
      <c r="AC24" s="95">
        <f t="shared" si="12"/>
        <v>0.62250000000000005</v>
      </c>
      <c r="AD24" s="96">
        <v>235265</v>
      </c>
      <c r="AE24" s="96"/>
      <c r="AF24" s="97">
        <v>2864520</v>
      </c>
      <c r="AG24" s="98">
        <f t="shared" si="1"/>
        <v>8.213068856213257E-2</v>
      </c>
      <c r="AH24" s="96"/>
      <c r="AI24" s="94"/>
      <c r="AJ24" s="97"/>
      <c r="AK24" s="95" t="e">
        <f t="shared" si="2"/>
        <v>#DIV/0!</v>
      </c>
      <c r="AL24" s="94"/>
      <c r="AM24" s="94"/>
      <c r="AN24" s="94"/>
      <c r="AO24" s="95" t="e">
        <f>AL24/AN24</f>
        <v>#DIV/0!</v>
      </c>
      <c r="AP24" s="94"/>
      <c r="AQ24" s="94"/>
      <c r="AR24" s="94"/>
      <c r="AS24" s="95" t="e">
        <f>AP24/AR24</f>
        <v>#DIV/0!</v>
      </c>
      <c r="AT24" s="94"/>
      <c r="AU24" s="94"/>
      <c r="AV24" s="94"/>
      <c r="AW24" s="95" t="e">
        <f>AT24/AV24</f>
        <v>#DIV/0!</v>
      </c>
      <c r="AX24" s="94"/>
      <c r="AY24" s="94"/>
      <c r="AZ24" s="94"/>
      <c r="BA24" s="95" t="e">
        <f>AX24/AZ24</f>
        <v>#DIV/0!</v>
      </c>
      <c r="BB24" s="99">
        <f t="shared" si="7"/>
        <v>15606265</v>
      </c>
      <c r="BC24" s="97">
        <f t="shared" si="8"/>
        <v>25364520</v>
      </c>
      <c r="BD24" s="95">
        <f t="shared" si="9"/>
        <v>0.61527933507119392</v>
      </c>
      <c r="BE24" s="94">
        <f>BB24/7</f>
        <v>2229466.4285714286</v>
      </c>
      <c r="BI24" s="101"/>
      <c r="BJ24" s="101"/>
      <c r="BK24" s="101"/>
      <c r="BL24" s="101"/>
      <c r="BM24" s="102" t="e">
        <f>BK24/BL24</f>
        <v>#DIV/0!</v>
      </c>
    </row>
    <row r="25" spans="1:66" s="100" customFormat="1" ht="21.75" customHeight="1">
      <c r="A25" s="91">
        <v>11</v>
      </c>
      <c r="B25" s="91" t="s">
        <v>38</v>
      </c>
      <c r="C25" s="103" t="s">
        <v>74</v>
      </c>
      <c r="D25" s="91" t="s">
        <v>75</v>
      </c>
      <c r="E25" s="93" t="s">
        <v>76</v>
      </c>
      <c r="F25" s="94"/>
      <c r="G25" s="94"/>
      <c r="H25" s="94"/>
      <c r="I25" s="95"/>
      <c r="J25" s="94"/>
      <c r="K25" s="94"/>
      <c r="L25" s="94"/>
      <c r="M25" s="95"/>
      <c r="N25" s="94"/>
      <c r="O25" s="94"/>
      <c r="P25" s="94"/>
      <c r="Q25" s="95"/>
      <c r="R25" s="94"/>
      <c r="S25" s="94"/>
      <c r="T25" s="94"/>
      <c r="U25" s="95"/>
      <c r="V25" s="108"/>
      <c r="W25" s="94"/>
      <c r="X25" s="94"/>
      <c r="Y25" s="95"/>
      <c r="Z25" s="94"/>
      <c r="AA25" s="94"/>
      <c r="AB25" s="94"/>
      <c r="AC25" s="95"/>
      <c r="AD25" s="96">
        <v>0</v>
      </c>
      <c r="AE25" s="96"/>
      <c r="AF25" s="97">
        <v>77419</v>
      </c>
      <c r="AG25" s="98">
        <f t="shared" si="1"/>
        <v>0</v>
      </c>
      <c r="AH25" s="96">
        <v>1414695</v>
      </c>
      <c r="AI25" s="94"/>
      <c r="AJ25" s="97">
        <v>1300000</v>
      </c>
      <c r="AK25" s="95">
        <f t="shared" si="2"/>
        <v>1.088226923076923</v>
      </c>
      <c r="AL25" s="94"/>
      <c r="AM25" s="94"/>
      <c r="AN25" s="94"/>
      <c r="AO25" s="95"/>
      <c r="AP25" s="94"/>
      <c r="AQ25" s="94"/>
      <c r="AR25" s="94"/>
      <c r="AS25" s="95"/>
      <c r="AT25" s="94"/>
      <c r="AU25" s="94"/>
      <c r="AV25" s="94"/>
      <c r="AW25" s="95"/>
      <c r="AX25" s="94"/>
      <c r="AY25" s="94"/>
      <c r="AZ25" s="94"/>
      <c r="BA25" s="95"/>
      <c r="BB25" s="99">
        <f t="shared" si="7"/>
        <v>1414695</v>
      </c>
      <c r="BC25" s="97">
        <f t="shared" si="8"/>
        <v>1377419</v>
      </c>
      <c r="BD25" s="95">
        <f t="shared" si="9"/>
        <v>1.0270622083766814</v>
      </c>
      <c r="BE25" s="94">
        <f>BB25/2</f>
        <v>707347.5</v>
      </c>
      <c r="BI25" s="101"/>
      <c r="BJ25" s="101"/>
      <c r="BK25" s="101"/>
      <c r="BL25" s="101"/>
      <c r="BM25" s="102"/>
    </row>
    <row r="26" spans="1:66" s="100" customFormat="1" ht="21.75" hidden="1" customHeight="1">
      <c r="A26" s="91">
        <v>12</v>
      </c>
      <c r="B26" s="91" t="s">
        <v>38</v>
      </c>
      <c r="C26" s="103" t="s">
        <v>77</v>
      </c>
      <c r="D26" s="91" t="s">
        <v>61</v>
      </c>
      <c r="E26" s="93">
        <v>42914</v>
      </c>
      <c r="F26" s="94">
        <v>3405750</v>
      </c>
      <c r="G26" s="94"/>
      <c r="H26" s="94">
        <v>5200000</v>
      </c>
      <c r="I26" s="95">
        <f>F26/H26</f>
        <v>0.65495192307692307</v>
      </c>
      <c r="J26" s="94">
        <v>7416590</v>
      </c>
      <c r="K26" s="94"/>
      <c r="L26" s="94">
        <v>4800000</v>
      </c>
      <c r="M26" s="95">
        <f>J26/L26</f>
        <v>1.5451229166666667</v>
      </c>
      <c r="N26" s="94">
        <v>5612930</v>
      </c>
      <c r="O26" s="94"/>
      <c r="P26" s="94">
        <v>5100000</v>
      </c>
      <c r="Q26" s="95">
        <f>N26/P26</f>
        <v>1.1005745098039215</v>
      </c>
      <c r="R26" s="94">
        <v>7293835</v>
      </c>
      <c r="S26" s="94"/>
      <c r="T26" s="94">
        <v>5200000</v>
      </c>
      <c r="U26" s="95">
        <f>R26/T26</f>
        <v>1.4026605769230769</v>
      </c>
      <c r="V26" s="104"/>
      <c r="W26" s="94"/>
      <c r="X26" s="94"/>
      <c r="Y26" s="95" t="e">
        <f t="shared" ref="Y26:Y33" si="13">V26/X26</f>
        <v>#DIV/0!</v>
      </c>
      <c r="Z26" s="94"/>
      <c r="AA26" s="94"/>
      <c r="AB26" s="94"/>
      <c r="AC26" s="95" t="e">
        <f t="shared" ref="AC26:AC33" si="14">Z26/AB26</f>
        <v>#DIV/0!</v>
      </c>
      <c r="AD26" s="96"/>
      <c r="AE26" s="96"/>
      <c r="AF26" s="97"/>
      <c r="AG26" s="98" t="e">
        <f t="shared" si="1"/>
        <v>#DIV/0!</v>
      </c>
      <c r="AH26" s="96"/>
      <c r="AI26" s="94"/>
      <c r="AJ26" s="97"/>
      <c r="AK26" s="95" t="e">
        <f t="shared" si="2"/>
        <v>#DIV/0!</v>
      </c>
      <c r="AL26" s="94"/>
      <c r="AM26" s="94"/>
      <c r="AN26" s="94"/>
      <c r="AO26" s="95" t="e">
        <f t="shared" ref="AO26:AO33" si="15">AL26/AN26</f>
        <v>#DIV/0!</v>
      </c>
      <c r="AP26" s="94"/>
      <c r="AQ26" s="94"/>
      <c r="AR26" s="94"/>
      <c r="AS26" s="95" t="e">
        <f t="shared" ref="AS26:AS33" si="16">AP26/AR26</f>
        <v>#DIV/0!</v>
      </c>
      <c r="AT26" s="94"/>
      <c r="AU26" s="94"/>
      <c r="AV26" s="94"/>
      <c r="AW26" s="95" t="e">
        <f t="shared" ref="AW26:AW33" si="17">AT26/AV26</f>
        <v>#DIV/0!</v>
      </c>
      <c r="AX26" s="94"/>
      <c r="AY26" s="94"/>
      <c r="AZ26" s="94"/>
      <c r="BA26" s="95" t="e">
        <f t="shared" ref="BA26:BA33" si="18">AX26/AZ26</f>
        <v>#DIV/0!</v>
      </c>
      <c r="BB26" s="99">
        <f t="shared" si="7"/>
        <v>23729105</v>
      </c>
      <c r="BC26" s="97">
        <f t="shared" si="8"/>
        <v>20300000</v>
      </c>
      <c r="BD26" s="95">
        <f t="shared" si="9"/>
        <v>1.1689214285714287</v>
      </c>
      <c r="BE26" s="94">
        <f>BB26/4</f>
        <v>5932276.25</v>
      </c>
      <c r="BI26" s="101"/>
      <c r="BJ26" s="101"/>
      <c r="BK26" s="101"/>
      <c r="BL26" s="101"/>
      <c r="BM26" s="102" t="e">
        <f>BK26/BL26</f>
        <v>#DIV/0!</v>
      </c>
    </row>
    <row r="27" spans="1:66" s="100" customFormat="1" ht="21.75" customHeight="1">
      <c r="A27" s="91">
        <v>12</v>
      </c>
      <c r="B27" s="91" t="s">
        <v>38</v>
      </c>
      <c r="C27" s="103" t="s">
        <v>78</v>
      </c>
      <c r="D27" s="91" t="s">
        <v>45</v>
      </c>
      <c r="E27" s="93">
        <v>43590</v>
      </c>
      <c r="F27" s="94"/>
      <c r="G27" s="94"/>
      <c r="H27" s="94"/>
      <c r="I27" s="95"/>
      <c r="J27" s="94"/>
      <c r="K27" s="94"/>
      <c r="L27" s="94"/>
      <c r="M27" s="95"/>
      <c r="N27" s="94"/>
      <c r="O27" s="94"/>
      <c r="P27" s="94"/>
      <c r="Q27" s="95"/>
      <c r="R27" s="94"/>
      <c r="S27" s="94"/>
      <c r="T27" s="108"/>
      <c r="U27" s="95"/>
      <c r="V27" s="94">
        <v>4381295</v>
      </c>
      <c r="W27" s="94"/>
      <c r="X27" s="94">
        <v>4159990</v>
      </c>
      <c r="Y27" s="95">
        <f t="shared" si="13"/>
        <v>1.0531984451885701</v>
      </c>
      <c r="Z27" s="94">
        <v>3761830</v>
      </c>
      <c r="AA27" s="94"/>
      <c r="AB27" s="94">
        <v>4700000</v>
      </c>
      <c r="AC27" s="95">
        <f t="shared" si="14"/>
        <v>0.80038936170212771</v>
      </c>
      <c r="AD27" s="96">
        <v>2286675</v>
      </c>
      <c r="AE27" s="96"/>
      <c r="AF27" s="97">
        <v>4500000</v>
      </c>
      <c r="AG27" s="98">
        <f t="shared" si="1"/>
        <v>0.50814999999999999</v>
      </c>
      <c r="AH27" s="96">
        <v>3302390</v>
      </c>
      <c r="AI27" s="94"/>
      <c r="AJ27" s="97">
        <v>5000000</v>
      </c>
      <c r="AK27" s="95">
        <f t="shared" si="2"/>
        <v>0.66047800000000001</v>
      </c>
      <c r="AL27" s="94"/>
      <c r="AM27" s="94"/>
      <c r="AN27" s="94"/>
      <c r="AO27" s="95" t="e">
        <f t="shared" si="15"/>
        <v>#DIV/0!</v>
      </c>
      <c r="AP27" s="94"/>
      <c r="AQ27" s="94"/>
      <c r="AR27" s="94"/>
      <c r="AS27" s="95" t="e">
        <f t="shared" si="16"/>
        <v>#DIV/0!</v>
      </c>
      <c r="AT27" s="94"/>
      <c r="AU27" s="94"/>
      <c r="AV27" s="94"/>
      <c r="AW27" s="95" t="e">
        <f t="shared" si="17"/>
        <v>#DIV/0!</v>
      </c>
      <c r="AX27" s="94"/>
      <c r="AY27" s="94"/>
      <c r="AZ27" s="94"/>
      <c r="BA27" s="95" t="e">
        <f t="shared" si="18"/>
        <v>#DIV/0!</v>
      </c>
      <c r="BB27" s="99">
        <f t="shared" si="7"/>
        <v>13732190</v>
      </c>
      <c r="BC27" s="97">
        <f t="shared" si="8"/>
        <v>18359990</v>
      </c>
      <c r="BD27" s="95">
        <f t="shared" si="9"/>
        <v>0.74794103918357258</v>
      </c>
      <c r="BE27" s="94">
        <f>BB27/4</f>
        <v>3433047.5</v>
      </c>
      <c r="BI27" s="101"/>
      <c r="BJ27" s="101"/>
      <c r="BK27" s="101"/>
      <c r="BL27" s="101"/>
      <c r="BM27" s="102"/>
      <c r="BN27" s="109"/>
    </row>
    <row r="28" spans="1:66" s="100" customFormat="1" ht="21" hidden="1" customHeight="1">
      <c r="A28" s="91">
        <v>13</v>
      </c>
      <c r="B28" s="91" t="s">
        <v>38</v>
      </c>
      <c r="C28" s="110" t="s">
        <v>79</v>
      </c>
      <c r="D28" s="111" t="s">
        <v>40</v>
      </c>
      <c r="E28" s="112" t="s">
        <v>80</v>
      </c>
      <c r="F28" s="94"/>
      <c r="G28" s="94"/>
      <c r="H28" s="94"/>
      <c r="I28" s="95"/>
      <c r="J28" s="94"/>
      <c r="K28" s="94"/>
      <c r="L28" s="94"/>
      <c r="M28" s="95" t="e">
        <f>J28/L28</f>
        <v>#DIV/0!</v>
      </c>
      <c r="N28" s="94">
        <v>462910</v>
      </c>
      <c r="O28" s="94"/>
      <c r="P28" s="94">
        <v>445161</v>
      </c>
      <c r="Q28" s="95">
        <f>N28/P28</f>
        <v>1.0398709680317908</v>
      </c>
      <c r="R28" s="94"/>
      <c r="S28" s="94"/>
      <c r="T28" s="104"/>
      <c r="U28" s="95">
        <f>R28/T29</f>
        <v>0</v>
      </c>
      <c r="V28" s="94"/>
      <c r="W28" s="94"/>
      <c r="X28" s="94"/>
      <c r="Y28" s="95" t="e">
        <f t="shared" si="13"/>
        <v>#DIV/0!</v>
      </c>
      <c r="Z28" s="94"/>
      <c r="AA28" s="94"/>
      <c r="AB28" s="94"/>
      <c r="AC28" s="95" t="e">
        <f t="shared" si="14"/>
        <v>#DIV/0!</v>
      </c>
      <c r="AD28" s="96"/>
      <c r="AE28" s="96"/>
      <c r="AF28" s="97"/>
      <c r="AG28" s="98" t="e">
        <f t="shared" si="1"/>
        <v>#DIV/0!</v>
      </c>
      <c r="AH28" s="96"/>
      <c r="AI28" s="94"/>
      <c r="AJ28" s="97"/>
      <c r="AK28" s="95" t="e">
        <f t="shared" si="2"/>
        <v>#DIV/0!</v>
      </c>
      <c r="AL28" s="94"/>
      <c r="AM28" s="94"/>
      <c r="AN28" s="94"/>
      <c r="AO28" s="95" t="e">
        <f t="shared" si="15"/>
        <v>#DIV/0!</v>
      </c>
      <c r="AP28" s="94"/>
      <c r="AQ28" s="94"/>
      <c r="AR28" s="94"/>
      <c r="AS28" s="95" t="e">
        <f t="shared" si="16"/>
        <v>#DIV/0!</v>
      </c>
      <c r="AT28" s="94"/>
      <c r="AU28" s="94"/>
      <c r="AV28" s="94"/>
      <c r="AW28" s="95" t="e">
        <f t="shared" si="17"/>
        <v>#DIV/0!</v>
      </c>
      <c r="AX28" s="94"/>
      <c r="AY28" s="94"/>
      <c r="AZ28" s="94"/>
      <c r="BA28" s="95" t="e">
        <f t="shared" si="18"/>
        <v>#DIV/0!</v>
      </c>
      <c r="BB28" s="99">
        <f t="shared" si="7"/>
        <v>462910</v>
      </c>
      <c r="BC28" s="97">
        <f t="shared" si="8"/>
        <v>445161</v>
      </c>
      <c r="BD28" s="95">
        <f t="shared" si="9"/>
        <v>1.0398709680317908</v>
      </c>
      <c r="BE28" s="94">
        <f>BB28/1</f>
        <v>462910</v>
      </c>
      <c r="BI28" s="101"/>
      <c r="BJ28" s="101"/>
      <c r="BK28" s="101"/>
      <c r="BL28" s="101"/>
      <c r="BM28" s="102"/>
    </row>
    <row r="29" spans="1:66" s="100" customFormat="1" ht="21.75" hidden="1" customHeight="1">
      <c r="A29" s="91">
        <v>13</v>
      </c>
      <c r="B29" s="91" t="s">
        <v>38</v>
      </c>
      <c r="C29" s="110" t="s">
        <v>79</v>
      </c>
      <c r="D29" s="111" t="s">
        <v>81</v>
      </c>
      <c r="E29" s="112">
        <v>43590</v>
      </c>
      <c r="F29" s="94"/>
      <c r="G29" s="94"/>
      <c r="H29" s="94"/>
      <c r="I29" s="95"/>
      <c r="J29" s="94"/>
      <c r="K29" s="94"/>
      <c r="L29" s="94"/>
      <c r="M29" s="95"/>
      <c r="N29" s="94"/>
      <c r="O29" s="94"/>
      <c r="P29" s="94"/>
      <c r="Q29" s="95"/>
      <c r="R29" s="94">
        <v>1252190</v>
      </c>
      <c r="S29" s="94"/>
      <c r="T29" s="94">
        <v>600000</v>
      </c>
      <c r="U29" s="95" t="e">
        <f>R29/#REF!</f>
        <v>#REF!</v>
      </c>
      <c r="V29" s="94">
        <v>242960</v>
      </c>
      <c r="W29" s="94"/>
      <c r="X29" s="94">
        <v>135439</v>
      </c>
      <c r="Y29" s="95">
        <f t="shared" si="13"/>
        <v>1.7938703032361432</v>
      </c>
      <c r="Z29" s="94"/>
      <c r="AA29" s="94"/>
      <c r="AB29" s="94"/>
      <c r="AC29" s="95" t="e">
        <f t="shared" si="14"/>
        <v>#DIV/0!</v>
      </c>
      <c r="AD29" s="96"/>
      <c r="AE29" s="96"/>
      <c r="AF29" s="97"/>
      <c r="AG29" s="98" t="e">
        <f t="shared" si="1"/>
        <v>#DIV/0!</v>
      </c>
      <c r="AH29" s="96"/>
      <c r="AI29" s="94"/>
      <c r="AJ29" s="97"/>
      <c r="AK29" s="95" t="e">
        <f t="shared" si="2"/>
        <v>#DIV/0!</v>
      </c>
      <c r="AL29" s="94"/>
      <c r="AM29" s="94"/>
      <c r="AN29" s="94"/>
      <c r="AO29" s="95" t="e">
        <f t="shared" si="15"/>
        <v>#DIV/0!</v>
      </c>
      <c r="AP29" s="94"/>
      <c r="AQ29" s="94"/>
      <c r="AR29" s="94"/>
      <c r="AS29" s="95" t="e">
        <f t="shared" si="16"/>
        <v>#DIV/0!</v>
      </c>
      <c r="AT29" s="94"/>
      <c r="AU29" s="94"/>
      <c r="AV29" s="94"/>
      <c r="AW29" s="95" t="e">
        <f t="shared" si="17"/>
        <v>#DIV/0!</v>
      </c>
      <c r="AX29" s="94"/>
      <c r="AY29" s="94"/>
      <c r="AZ29" s="94"/>
      <c r="BA29" s="95" t="e">
        <f t="shared" si="18"/>
        <v>#DIV/0!</v>
      </c>
      <c r="BB29" s="99">
        <f t="shared" si="7"/>
        <v>1495150</v>
      </c>
      <c r="BC29" s="97">
        <f t="shared" si="8"/>
        <v>735439</v>
      </c>
      <c r="BD29" s="95">
        <f t="shared" si="9"/>
        <v>2.0330034170067131</v>
      </c>
      <c r="BE29" s="94">
        <f>BB29/1</f>
        <v>1495150</v>
      </c>
      <c r="BI29" s="101"/>
      <c r="BJ29" s="101"/>
      <c r="BK29" s="101"/>
      <c r="BL29" s="101"/>
      <c r="BM29" s="102"/>
    </row>
    <row r="30" spans="1:66" s="100" customFormat="1" ht="21.75" hidden="1" customHeight="1">
      <c r="A30" s="91"/>
      <c r="B30" s="91" t="s">
        <v>38</v>
      </c>
      <c r="C30" s="103" t="s">
        <v>82</v>
      </c>
      <c r="D30" s="91" t="s">
        <v>83</v>
      </c>
      <c r="E30" s="93">
        <v>43810</v>
      </c>
      <c r="F30" s="94">
        <v>0</v>
      </c>
      <c r="G30" s="94"/>
      <c r="H30" s="94">
        <v>3750000</v>
      </c>
      <c r="I30" s="95">
        <f>F30/H30</f>
        <v>0</v>
      </c>
      <c r="J30" s="94">
        <v>2136540</v>
      </c>
      <c r="K30" s="94"/>
      <c r="L30" s="94">
        <v>321428</v>
      </c>
      <c r="M30" s="95">
        <f>J30/L30</f>
        <v>6.6470251502669342</v>
      </c>
      <c r="N30" s="94"/>
      <c r="O30" s="94"/>
      <c r="P30" s="94"/>
      <c r="Q30" s="95" t="e">
        <f>N30/P30</f>
        <v>#DIV/0!</v>
      </c>
      <c r="R30" s="104"/>
      <c r="S30" s="94"/>
      <c r="T30" s="94"/>
      <c r="U30" s="95" t="e">
        <f>R30/T30</f>
        <v>#DIV/0!</v>
      </c>
      <c r="V30" s="94"/>
      <c r="W30" s="94"/>
      <c r="X30" s="94"/>
      <c r="Y30" s="95" t="e">
        <f t="shared" si="13"/>
        <v>#DIV/0!</v>
      </c>
      <c r="Z30" s="94"/>
      <c r="AA30" s="94"/>
      <c r="AB30" s="94"/>
      <c r="AC30" s="95" t="e">
        <f t="shared" si="14"/>
        <v>#DIV/0!</v>
      </c>
      <c r="AD30" s="96"/>
      <c r="AE30" s="96"/>
      <c r="AF30" s="97"/>
      <c r="AG30" s="98" t="e">
        <f t="shared" si="1"/>
        <v>#DIV/0!</v>
      </c>
      <c r="AH30" s="96"/>
      <c r="AI30" s="94"/>
      <c r="AJ30" s="97"/>
      <c r="AK30" s="95" t="e">
        <f t="shared" si="2"/>
        <v>#DIV/0!</v>
      </c>
      <c r="AL30" s="94"/>
      <c r="AM30" s="94"/>
      <c r="AN30" s="94"/>
      <c r="AO30" s="95" t="e">
        <f t="shared" si="15"/>
        <v>#DIV/0!</v>
      </c>
      <c r="AP30" s="94"/>
      <c r="AQ30" s="94"/>
      <c r="AR30" s="94"/>
      <c r="AS30" s="95" t="e">
        <f t="shared" si="16"/>
        <v>#DIV/0!</v>
      </c>
      <c r="AT30" s="94"/>
      <c r="AU30" s="94"/>
      <c r="AV30" s="94"/>
      <c r="AW30" s="95" t="e">
        <f t="shared" si="17"/>
        <v>#DIV/0!</v>
      </c>
      <c r="AX30" s="94"/>
      <c r="AY30" s="94"/>
      <c r="AZ30" s="94"/>
      <c r="BA30" s="95" t="e">
        <f t="shared" si="18"/>
        <v>#DIV/0!</v>
      </c>
      <c r="BB30" s="99">
        <f t="shared" si="7"/>
        <v>2136540</v>
      </c>
      <c r="BC30" s="97">
        <f t="shared" si="8"/>
        <v>4071428</v>
      </c>
      <c r="BD30" s="95">
        <f t="shared" si="9"/>
        <v>0.52476428417744336</v>
      </c>
      <c r="BE30" s="94">
        <f>BB30/1</f>
        <v>2136540</v>
      </c>
      <c r="BI30" s="101"/>
      <c r="BJ30" s="101"/>
      <c r="BK30" s="101"/>
      <c r="BL30" s="101"/>
      <c r="BM30" s="102" t="e">
        <f>BK30/BL30</f>
        <v>#DIV/0!</v>
      </c>
    </row>
    <row r="31" spans="1:66" s="100" customFormat="1" ht="21.75" customHeight="1">
      <c r="A31" s="91">
        <v>13</v>
      </c>
      <c r="B31" s="91" t="s">
        <v>38</v>
      </c>
      <c r="C31" s="103" t="s">
        <v>84</v>
      </c>
      <c r="D31" s="91" t="s">
        <v>65</v>
      </c>
      <c r="E31" s="93">
        <v>45702</v>
      </c>
      <c r="F31" s="94"/>
      <c r="G31" s="94"/>
      <c r="H31" s="94"/>
      <c r="I31" s="95"/>
      <c r="J31" s="94"/>
      <c r="K31" s="94"/>
      <c r="L31" s="94"/>
      <c r="M31" s="95"/>
      <c r="N31" s="94">
        <v>2372075</v>
      </c>
      <c r="O31" s="94"/>
      <c r="P31" s="94">
        <v>800000</v>
      </c>
      <c r="Q31" s="95"/>
      <c r="R31" s="94">
        <v>2211310</v>
      </c>
      <c r="S31" s="94"/>
      <c r="T31" s="94">
        <v>2000000</v>
      </c>
      <c r="U31" s="95">
        <f>R31/T31</f>
        <v>1.1056550000000001</v>
      </c>
      <c r="V31" s="94">
        <v>0</v>
      </c>
      <c r="W31" s="94"/>
      <c r="X31" s="94">
        <v>2000000</v>
      </c>
      <c r="Y31" s="95">
        <f t="shared" si="13"/>
        <v>0</v>
      </c>
      <c r="Z31" s="94">
        <v>1632690</v>
      </c>
      <c r="AA31" s="94"/>
      <c r="AB31" s="94">
        <v>2000000</v>
      </c>
      <c r="AC31" s="95">
        <f t="shared" si="14"/>
        <v>0.81634499999999999</v>
      </c>
      <c r="AD31" s="96">
        <v>2347340</v>
      </c>
      <c r="AE31" s="96"/>
      <c r="AF31" s="97">
        <v>1900000</v>
      </c>
      <c r="AG31" s="98">
        <f t="shared" si="1"/>
        <v>1.2354421052631579</v>
      </c>
      <c r="AH31" s="96">
        <v>1467975</v>
      </c>
      <c r="AI31" s="94"/>
      <c r="AJ31" s="97">
        <v>1900000</v>
      </c>
      <c r="AK31" s="95">
        <f t="shared" si="2"/>
        <v>0.77261842105263157</v>
      </c>
      <c r="AL31" s="94"/>
      <c r="AM31" s="94"/>
      <c r="AN31" s="94"/>
      <c r="AO31" s="95" t="e">
        <f t="shared" si="15"/>
        <v>#DIV/0!</v>
      </c>
      <c r="AP31" s="94"/>
      <c r="AQ31" s="94"/>
      <c r="AR31" s="94"/>
      <c r="AS31" s="95" t="e">
        <f t="shared" si="16"/>
        <v>#DIV/0!</v>
      </c>
      <c r="AT31" s="94"/>
      <c r="AU31" s="94"/>
      <c r="AV31" s="94"/>
      <c r="AW31" s="95" t="e">
        <f t="shared" si="17"/>
        <v>#DIV/0!</v>
      </c>
      <c r="AX31" s="94"/>
      <c r="AY31" s="94"/>
      <c r="AZ31" s="94"/>
      <c r="BA31" s="95" t="e">
        <f t="shared" si="18"/>
        <v>#DIV/0!</v>
      </c>
      <c r="BB31" s="99">
        <f t="shared" si="7"/>
        <v>10031390</v>
      </c>
      <c r="BC31" s="97">
        <f t="shared" si="8"/>
        <v>10600000</v>
      </c>
      <c r="BD31" s="95">
        <f t="shared" si="9"/>
        <v>0.94635754716981135</v>
      </c>
      <c r="BE31" s="94">
        <f>BB31/5</f>
        <v>2006278</v>
      </c>
      <c r="BI31" s="101"/>
      <c r="BJ31" s="101"/>
      <c r="BK31" s="101"/>
      <c r="BL31" s="101"/>
      <c r="BM31" s="102"/>
    </row>
    <row r="32" spans="1:66" s="100" customFormat="1" ht="21.75" hidden="1" customHeight="1">
      <c r="A32" s="91">
        <v>14.757142857142901</v>
      </c>
      <c r="B32" s="91" t="s">
        <v>38</v>
      </c>
      <c r="C32" s="111" t="s">
        <v>82</v>
      </c>
      <c r="D32" s="111" t="s">
        <v>85</v>
      </c>
      <c r="E32" s="112">
        <v>45757</v>
      </c>
      <c r="F32" s="94"/>
      <c r="G32" s="94"/>
      <c r="H32" s="94"/>
      <c r="I32" s="95"/>
      <c r="J32" s="94"/>
      <c r="K32" s="94"/>
      <c r="L32" s="94"/>
      <c r="M32" s="95"/>
      <c r="N32" s="94"/>
      <c r="O32" s="94"/>
      <c r="P32" s="94"/>
      <c r="Q32" s="95"/>
      <c r="R32" s="94">
        <v>1267655</v>
      </c>
      <c r="S32" s="94"/>
      <c r="T32" s="94">
        <v>420000</v>
      </c>
      <c r="U32" s="95">
        <f>R32/T32</f>
        <v>3.0182261904761907</v>
      </c>
      <c r="V32" s="94">
        <v>2018140</v>
      </c>
      <c r="W32" s="94"/>
      <c r="X32" s="94">
        <v>600000</v>
      </c>
      <c r="Y32" s="95">
        <f t="shared" si="13"/>
        <v>3.3635666666666668</v>
      </c>
      <c r="Z32" s="94">
        <v>222270</v>
      </c>
      <c r="AA32" s="94"/>
      <c r="AB32" s="94">
        <v>900000</v>
      </c>
      <c r="AC32" s="95">
        <f t="shared" si="14"/>
        <v>0.24696666666666667</v>
      </c>
      <c r="AD32" s="96"/>
      <c r="AE32" s="96"/>
      <c r="AF32" s="97"/>
      <c r="AG32" s="98" t="e">
        <f t="shared" si="1"/>
        <v>#DIV/0!</v>
      </c>
      <c r="AH32" s="96"/>
      <c r="AI32" s="94"/>
      <c r="AJ32" s="97"/>
      <c r="AK32" s="95" t="e">
        <f t="shared" si="2"/>
        <v>#DIV/0!</v>
      </c>
      <c r="AL32" s="94"/>
      <c r="AM32" s="94"/>
      <c r="AN32" s="94"/>
      <c r="AO32" s="95" t="e">
        <f t="shared" si="15"/>
        <v>#DIV/0!</v>
      </c>
      <c r="AP32" s="94"/>
      <c r="AQ32" s="94"/>
      <c r="AR32" s="94"/>
      <c r="AS32" s="95" t="e">
        <f t="shared" si="16"/>
        <v>#DIV/0!</v>
      </c>
      <c r="AT32" s="94"/>
      <c r="AU32" s="94"/>
      <c r="AV32" s="94"/>
      <c r="AW32" s="95" t="e">
        <f t="shared" si="17"/>
        <v>#DIV/0!</v>
      </c>
      <c r="AX32" s="94"/>
      <c r="AY32" s="94"/>
      <c r="AZ32" s="94"/>
      <c r="BA32" s="95" t="e">
        <f t="shared" si="18"/>
        <v>#DIV/0!</v>
      </c>
      <c r="BB32" s="99">
        <f t="shared" si="7"/>
        <v>3508065</v>
      </c>
      <c r="BC32" s="97">
        <f t="shared" si="8"/>
        <v>1920000</v>
      </c>
      <c r="BD32" s="95">
        <f t="shared" si="9"/>
        <v>1.8271171875000001</v>
      </c>
      <c r="BE32" s="94">
        <f>BB32/3</f>
        <v>1169355</v>
      </c>
      <c r="BI32" s="101"/>
      <c r="BJ32" s="101"/>
      <c r="BK32" s="101"/>
      <c r="BL32" s="101"/>
      <c r="BM32" s="102"/>
    </row>
    <row r="33" spans="1:73" s="100" customFormat="1" ht="21.75" hidden="1" customHeight="1">
      <c r="A33" s="91">
        <v>15.0857142857143</v>
      </c>
      <c r="B33" s="91" t="s">
        <v>38</v>
      </c>
      <c r="C33" s="103" t="s">
        <v>86</v>
      </c>
      <c r="D33" s="91" t="s">
        <v>87</v>
      </c>
      <c r="E33" s="93">
        <v>44587</v>
      </c>
      <c r="F33" s="94">
        <v>4467690</v>
      </c>
      <c r="G33" s="94"/>
      <c r="H33" s="94">
        <v>6500000</v>
      </c>
      <c r="I33" s="95">
        <f>F33/H33</f>
        <v>0.68733692307692307</v>
      </c>
      <c r="J33" s="94">
        <v>4569860</v>
      </c>
      <c r="K33" s="94"/>
      <c r="L33" s="94">
        <v>6500000</v>
      </c>
      <c r="M33" s="95">
        <f>J33/L33</f>
        <v>0.70305538461538464</v>
      </c>
      <c r="N33" s="94">
        <v>7335840</v>
      </c>
      <c r="O33" s="94"/>
      <c r="P33" s="94">
        <v>6500000</v>
      </c>
      <c r="Q33" s="95">
        <f>N33/P33</f>
        <v>1.1285907692307693</v>
      </c>
      <c r="R33" s="94">
        <v>9147885</v>
      </c>
      <c r="S33" s="94"/>
      <c r="T33" s="94">
        <v>6500000</v>
      </c>
      <c r="U33" s="95">
        <f>R33/T33</f>
        <v>1.407366923076923</v>
      </c>
      <c r="V33" s="94">
        <v>9672595</v>
      </c>
      <c r="W33" s="94"/>
      <c r="X33" s="94">
        <v>6500000</v>
      </c>
      <c r="Y33" s="95">
        <f t="shared" si="13"/>
        <v>1.4880915384615385</v>
      </c>
      <c r="Z33" s="94">
        <v>7772270</v>
      </c>
      <c r="AA33" s="94"/>
      <c r="AB33" s="94">
        <v>7000000</v>
      </c>
      <c r="AC33" s="95">
        <f t="shared" si="14"/>
        <v>1.1103242857142857</v>
      </c>
      <c r="AD33" s="96"/>
      <c r="AE33" s="96"/>
      <c r="AF33" s="97"/>
      <c r="AG33" s="98" t="e">
        <f t="shared" si="1"/>
        <v>#DIV/0!</v>
      </c>
      <c r="AH33" s="96"/>
      <c r="AI33" s="94"/>
      <c r="AJ33" s="97"/>
      <c r="AK33" s="95" t="e">
        <f t="shared" si="2"/>
        <v>#DIV/0!</v>
      </c>
      <c r="AL33" s="94"/>
      <c r="AM33" s="94"/>
      <c r="AN33" s="94"/>
      <c r="AO33" s="95" t="e">
        <f t="shared" si="15"/>
        <v>#DIV/0!</v>
      </c>
      <c r="AP33" s="94"/>
      <c r="AQ33" s="94"/>
      <c r="AR33" s="94"/>
      <c r="AS33" s="95" t="e">
        <f t="shared" si="16"/>
        <v>#DIV/0!</v>
      </c>
      <c r="AT33" s="94"/>
      <c r="AU33" s="94"/>
      <c r="AV33" s="94"/>
      <c r="AW33" s="95" t="e">
        <f t="shared" si="17"/>
        <v>#DIV/0!</v>
      </c>
      <c r="AX33" s="94"/>
      <c r="AY33" s="94"/>
      <c r="AZ33" s="94"/>
      <c r="BA33" s="95" t="e">
        <f t="shared" si="18"/>
        <v>#DIV/0!</v>
      </c>
      <c r="BB33" s="99">
        <f t="shared" si="7"/>
        <v>42966140</v>
      </c>
      <c r="BC33" s="97">
        <f t="shared" si="8"/>
        <v>39500000</v>
      </c>
      <c r="BD33" s="95">
        <f t="shared" si="9"/>
        <v>1.0877503797468355</v>
      </c>
      <c r="BE33" s="94">
        <f>BB33/6</f>
        <v>7161023.333333333</v>
      </c>
      <c r="BI33" s="101"/>
      <c r="BJ33" s="101"/>
      <c r="BK33" s="101"/>
      <c r="BL33" s="101"/>
      <c r="BM33" s="102" t="e">
        <f>BK33/BL33</f>
        <v>#DIV/0!</v>
      </c>
    </row>
    <row r="34" spans="1:73" s="100" customFormat="1" ht="21.75" customHeight="1">
      <c r="A34" s="91">
        <v>14</v>
      </c>
      <c r="B34" s="91" t="s">
        <v>38</v>
      </c>
      <c r="C34" s="103" t="s">
        <v>88</v>
      </c>
      <c r="D34" s="91" t="s">
        <v>89</v>
      </c>
      <c r="E34" s="93" t="s">
        <v>90</v>
      </c>
      <c r="F34" s="94"/>
      <c r="G34" s="94"/>
      <c r="H34" s="94"/>
      <c r="I34" s="95"/>
      <c r="J34" s="94"/>
      <c r="K34" s="94"/>
      <c r="L34" s="94"/>
      <c r="M34" s="95"/>
      <c r="N34" s="94"/>
      <c r="O34" s="94"/>
      <c r="P34" s="94"/>
      <c r="Q34" s="95"/>
      <c r="R34" s="94"/>
      <c r="S34" s="94"/>
      <c r="T34" s="94"/>
      <c r="U34" s="95"/>
      <c r="V34" s="94"/>
      <c r="W34" s="94"/>
      <c r="X34" s="94"/>
      <c r="Y34" s="95"/>
      <c r="Z34" s="94"/>
      <c r="AA34" s="94"/>
      <c r="AB34" s="94"/>
      <c r="AC34" s="95"/>
      <c r="AD34" s="96">
        <v>2736200</v>
      </c>
      <c r="AE34" s="96"/>
      <c r="AF34" s="97">
        <v>1000000</v>
      </c>
      <c r="AG34" s="98">
        <f t="shared" si="1"/>
        <v>2.7362000000000002</v>
      </c>
      <c r="AH34" s="96">
        <v>7679245</v>
      </c>
      <c r="AI34" s="94"/>
      <c r="AJ34" s="97">
        <v>7500000</v>
      </c>
      <c r="AK34" s="95">
        <f t="shared" si="2"/>
        <v>1.0238993333333333</v>
      </c>
      <c r="AL34" s="94"/>
      <c r="AM34" s="94"/>
      <c r="AN34" s="94"/>
      <c r="AO34" s="95"/>
      <c r="AP34" s="94"/>
      <c r="AQ34" s="94"/>
      <c r="AR34" s="94"/>
      <c r="AS34" s="95"/>
      <c r="AT34" s="94"/>
      <c r="AU34" s="94"/>
      <c r="AV34" s="94"/>
      <c r="AW34" s="95"/>
      <c r="AX34" s="94"/>
      <c r="AY34" s="94"/>
      <c r="AZ34" s="94"/>
      <c r="BA34" s="95"/>
      <c r="BB34" s="99">
        <f t="shared" si="7"/>
        <v>10415445</v>
      </c>
      <c r="BC34" s="97">
        <f t="shared" si="8"/>
        <v>8500000</v>
      </c>
      <c r="BD34" s="95">
        <f t="shared" si="9"/>
        <v>1.2253464705882353</v>
      </c>
      <c r="BE34" s="94">
        <f>BB34/2</f>
        <v>5207722.5</v>
      </c>
      <c r="BI34" s="101"/>
      <c r="BJ34" s="101"/>
      <c r="BK34" s="101"/>
      <c r="BL34" s="101"/>
      <c r="BM34" s="102"/>
    </row>
    <row r="35" spans="1:73" s="100" customFormat="1" ht="21.75" customHeight="1">
      <c r="A35" s="91">
        <v>15</v>
      </c>
      <c r="B35" s="91" t="s">
        <v>38</v>
      </c>
      <c r="C35" s="91" t="s">
        <v>91</v>
      </c>
      <c r="D35" s="91" t="s">
        <v>92</v>
      </c>
      <c r="E35" s="93">
        <v>45167</v>
      </c>
      <c r="F35" s="94">
        <v>1728865</v>
      </c>
      <c r="G35" s="94"/>
      <c r="H35" s="94">
        <v>1600000</v>
      </c>
      <c r="I35" s="95">
        <f>F35/H35</f>
        <v>1.080540625</v>
      </c>
      <c r="J35" s="94">
        <v>1098650</v>
      </c>
      <c r="K35" s="94"/>
      <c r="L35" s="94">
        <v>1500000</v>
      </c>
      <c r="M35" s="95">
        <f>J35/L35</f>
        <v>0.73243333333333338</v>
      </c>
      <c r="N35" s="94">
        <v>1647330</v>
      </c>
      <c r="O35" s="94"/>
      <c r="P35" s="94">
        <v>1500000</v>
      </c>
      <c r="Q35" s="95">
        <f>N35/P35</f>
        <v>1.09822</v>
      </c>
      <c r="R35" s="94">
        <v>2158455</v>
      </c>
      <c r="S35" s="94"/>
      <c r="T35" s="94">
        <v>1600000</v>
      </c>
      <c r="U35" s="95">
        <f>R35/T35</f>
        <v>1.349034375</v>
      </c>
      <c r="V35" s="94">
        <v>2264475</v>
      </c>
      <c r="W35" s="94"/>
      <c r="X35" s="94">
        <v>1600000</v>
      </c>
      <c r="Y35" s="95">
        <f>V35/X35</f>
        <v>1.4152968749999999</v>
      </c>
      <c r="Z35" s="94">
        <v>2727945</v>
      </c>
      <c r="AA35" s="94"/>
      <c r="AB35" s="94">
        <v>1900000</v>
      </c>
      <c r="AC35" s="95">
        <f>Z35/AB35</f>
        <v>1.4357605263157895</v>
      </c>
      <c r="AD35" s="96">
        <v>1265840</v>
      </c>
      <c r="AE35" s="96"/>
      <c r="AF35" s="97">
        <v>1900000</v>
      </c>
      <c r="AG35" s="98">
        <f t="shared" si="1"/>
        <v>0.6662315789473684</v>
      </c>
      <c r="AH35" s="96">
        <v>1319495</v>
      </c>
      <c r="AI35" s="94"/>
      <c r="AJ35" s="97">
        <v>2000000</v>
      </c>
      <c r="AK35" s="95">
        <f t="shared" si="2"/>
        <v>0.65974750000000004</v>
      </c>
      <c r="AL35" s="94"/>
      <c r="AM35" s="94"/>
      <c r="AN35" s="94"/>
      <c r="AO35" s="95" t="e">
        <f>AL35/AN35</f>
        <v>#DIV/0!</v>
      </c>
      <c r="AP35" s="94"/>
      <c r="AQ35" s="94"/>
      <c r="AR35" s="94"/>
      <c r="AS35" s="95" t="e">
        <f>AP35/AR35</f>
        <v>#DIV/0!</v>
      </c>
      <c r="AT35" s="94"/>
      <c r="AU35" s="94"/>
      <c r="AV35" s="94"/>
      <c r="AW35" s="95" t="e">
        <f>AT35/AV35</f>
        <v>#DIV/0!</v>
      </c>
      <c r="AX35" s="94"/>
      <c r="AY35" s="94"/>
      <c r="AZ35" s="94"/>
      <c r="BA35" s="95" t="e">
        <f>AX35/AZ35</f>
        <v>#DIV/0!</v>
      </c>
      <c r="BB35" s="99">
        <f t="shared" si="7"/>
        <v>14211055</v>
      </c>
      <c r="BC35" s="97">
        <f t="shared" si="8"/>
        <v>13600000</v>
      </c>
      <c r="BD35" s="95">
        <f t="shared" si="9"/>
        <v>1.0449305147058823</v>
      </c>
      <c r="BE35" s="94">
        <f>BB35/8</f>
        <v>1776381.875</v>
      </c>
      <c r="BI35" s="101"/>
      <c r="BJ35" s="101"/>
      <c r="BK35" s="101"/>
      <c r="BL35" s="101"/>
      <c r="BM35" s="102" t="e">
        <f>BK35/BL35</f>
        <v>#DIV/0!</v>
      </c>
    </row>
    <row r="36" spans="1:73" s="100" customFormat="1" ht="21.75" customHeight="1" thickBot="1">
      <c r="A36" s="103">
        <v>16</v>
      </c>
      <c r="B36" s="103" t="s">
        <v>38</v>
      </c>
      <c r="C36" s="103" t="s">
        <v>93</v>
      </c>
      <c r="D36" s="103" t="s">
        <v>94</v>
      </c>
      <c r="E36" s="113" t="s">
        <v>95</v>
      </c>
      <c r="F36" s="94">
        <v>2154330</v>
      </c>
      <c r="G36" s="94"/>
      <c r="H36" s="94">
        <v>1600000</v>
      </c>
      <c r="I36" s="114">
        <f>F36/H36</f>
        <v>1.3464562499999999</v>
      </c>
      <c r="J36" s="115">
        <v>0</v>
      </c>
      <c r="K36" s="115"/>
      <c r="L36" s="115">
        <v>1600000</v>
      </c>
      <c r="M36" s="114">
        <f>J36/L36</f>
        <v>0</v>
      </c>
      <c r="N36" s="115">
        <v>2268405</v>
      </c>
      <c r="O36" s="115"/>
      <c r="P36" s="115">
        <v>1600000</v>
      </c>
      <c r="Q36" s="114">
        <f>N36/P36</f>
        <v>1.4177531249999999</v>
      </c>
      <c r="R36" s="94">
        <v>2659365</v>
      </c>
      <c r="S36" s="115"/>
      <c r="T36" s="94">
        <v>2000000</v>
      </c>
      <c r="U36" s="95">
        <f>R36/T36</f>
        <v>1.3296825000000001</v>
      </c>
      <c r="V36" s="94">
        <v>2069110</v>
      </c>
      <c r="W36" s="115"/>
      <c r="X36" s="115">
        <v>2000000</v>
      </c>
      <c r="Y36" s="95">
        <f>V36/X36</f>
        <v>1.0345549999999999</v>
      </c>
      <c r="Z36" s="94">
        <v>2293780</v>
      </c>
      <c r="AA36" s="115"/>
      <c r="AB36" s="115">
        <v>2000000</v>
      </c>
      <c r="AC36" s="114">
        <f>Z36/AB36</f>
        <v>1.14689</v>
      </c>
      <c r="AD36" s="96">
        <v>2734425</v>
      </c>
      <c r="AE36" s="96"/>
      <c r="AF36" s="97">
        <v>2000000</v>
      </c>
      <c r="AG36" s="98">
        <f t="shared" si="1"/>
        <v>1.3672124999999999</v>
      </c>
      <c r="AH36" s="116">
        <v>1496015</v>
      </c>
      <c r="AI36" s="115"/>
      <c r="AJ36" s="117">
        <v>2300000</v>
      </c>
      <c r="AK36" s="95">
        <f t="shared" si="2"/>
        <v>0.6504413043478261</v>
      </c>
      <c r="AL36" s="115"/>
      <c r="AM36" s="115"/>
      <c r="AN36" s="115"/>
      <c r="AO36" s="114" t="e">
        <f>AL36/AN36</f>
        <v>#DIV/0!</v>
      </c>
      <c r="AP36" s="115"/>
      <c r="AQ36" s="115"/>
      <c r="AR36" s="115"/>
      <c r="AS36" s="114" t="e">
        <f>AP36/AR36</f>
        <v>#DIV/0!</v>
      </c>
      <c r="AT36" s="115"/>
      <c r="AU36" s="115"/>
      <c r="AV36" s="115"/>
      <c r="AW36" s="114" t="e">
        <f>AT36/AV36</f>
        <v>#DIV/0!</v>
      </c>
      <c r="AX36" s="115"/>
      <c r="AY36" s="115"/>
      <c r="AZ36" s="115"/>
      <c r="BA36" s="114" t="e">
        <f>AX36/AZ36</f>
        <v>#DIV/0!</v>
      </c>
      <c r="BB36" s="99">
        <f t="shared" si="7"/>
        <v>15675430</v>
      </c>
      <c r="BC36" s="97">
        <f t="shared" si="8"/>
        <v>15100000</v>
      </c>
      <c r="BD36" s="114">
        <f t="shared" si="9"/>
        <v>1.0381079470198675</v>
      </c>
      <c r="BE36" s="94">
        <f>BB36/8</f>
        <v>1959428.75</v>
      </c>
      <c r="BI36" s="118"/>
      <c r="BJ36" s="118"/>
      <c r="BK36" s="118"/>
      <c r="BL36" s="101"/>
      <c r="BM36" s="102" t="e">
        <f>BK36/BL36</f>
        <v>#DIV/0!</v>
      </c>
    </row>
    <row r="37" spans="1:73" s="123" customFormat="1" ht="25.5" customHeight="1" thickBot="1">
      <c r="A37" s="119" t="s">
        <v>96</v>
      </c>
      <c r="B37" s="119"/>
      <c r="C37" s="119"/>
      <c r="D37" s="119"/>
      <c r="E37" s="119"/>
      <c r="F37" s="120">
        <f>SUM(F8:F36)</f>
        <v>39161865</v>
      </c>
      <c r="G37" s="120"/>
      <c r="H37" s="120">
        <f>SUM(H8:H36)</f>
        <v>53000000</v>
      </c>
      <c r="I37" s="121">
        <f>F37/H37</f>
        <v>0.7389031132075472</v>
      </c>
      <c r="J37" s="120">
        <f>SUM(J8:J36)</f>
        <v>59296350</v>
      </c>
      <c r="K37" s="120"/>
      <c r="L37" s="120">
        <f>SUM(L8:L36)</f>
        <v>48072320</v>
      </c>
      <c r="M37" s="121">
        <f>J37/L37</f>
        <v>1.2334821785176999</v>
      </c>
      <c r="N37" s="120">
        <f>SUM(N8:N36)</f>
        <v>59539405</v>
      </c>
      <c r="O37" s="120"/>
      <c r="P37" s="120">
        <f>SUM(P8:P36)</f>
        <v>50295161</v>
      </c>
      <c r="Q37" s="121">
        <f>N37/P37</f>
        <v>1.1837998689376896</v>
      </c>
      <c r="R37" s="120">
        <f>SUM(R8:R36)</f>
        <v>73046940</v>
      </c>
      <c r="S37" s="120"/>
      <c r="T37" s="120">
        <f>SUM(T8:T36)</f>
        <v>49950000</v>
      </c>
      <c r="U37" s="121">
        <f>R37/T37</f>
        <v>1.4624012012012011</v>
      </c>
      <c r="V37" s="120">
        <f>SUM(V8:V36)</f>
        <v>58857840</v>
      </c>
      <c r="W37" s="120"/>
      <c r="X37" s="120">
        <f>SUM(X8:X36)</f>
        <v>46245429</v>
      </c>
      <c r="Y37" s="121">
        <f>V37/X37</f>
        <v>1.2727277327235953</v>
      </c>
      <c r="Z37" s="120">
        <f>SUM(Z8:Z36)</f>
        <v>58245035</v>
      </c>
      <c r="AA37" s="120"/>
      <c r="AB37" s="120">
        <f>SUM(AB8:AB36)</f>
        <v>51430000</v>
      </c>
      <c r="AC37" s="121">
        <f>Z37/AB37</f>
        <v>1.1325108885864281</v>
      </c>
      <c r="AD37" s="120">
        <f>SUM(AD8:AD36)</f>
        <v>38979595</v>
      </c>
      <c r="AE37" s="120"/>
      <c r="AF37" s="122">
        <f>SUM(AF8:AF36)</f>
        <v>42530648</v>
      </c>
      <c r="AG37" s="121">
        <f t="shared" si="1"/>
        <v>0.91650602172814299</v>
      </c>
      <c r="AH37" s="120">
        <f>SUM(AH8:AH36)</f>
        <v>44331380</v>
      </c>
      <c r="AI37" s="120"/>
      <c r="AJ37" s="122">
        <f>SUM(AJ8:AJ36)</f>
        <v>53200000</v>
      </c>
      <c r="AK37" s="121">
        <f>AH37/AJ37</f>
        <v>0.83329661654135334</v>
      </c>
      <c r="AL37" s="120">
        <f>SUM(AL8:AL36)</f>
        <v>0</v>
      </c>
      <c r="AM37" s="120"/>
      <c r="AN37" s="120">
        <f>SUM(AN8:AN36)</f>
        <v>0</v>
      </c>
      <c r="AO37" s="121" t="e">
        <f>AL37/AN37</f>
        <v>#DIV/0!</v>
      </c>
      <c r="AP37" s="120">
        <f>SUM(AP8:AP36)</f>
        <v>0</v>
      </c>
      <c r="AQ37" s="120"/>
      <c r="AR37" s="120">
        <f>SUM(AR8:AR36)</f>
        <v>0</v>
      </c>
      <c r="AS37" s="121" t="e">
        <f>AP37/AR37</f>
        <v>#DIV/0!</v>
      </c>
      <c r="AT37" s="120">
        <f>SUM(AT8:AT36)</f>
        <v>0</v>
      </c>
      <c r="AU37" s="120"/>
      <c r="AV37" s="120">
        <f>SUM(AV8:AV36)</f>
        <v>0</v>
      </c>
      <c r="AW37" s="121" t="e">
        <f>AT37/AV37</f>
        <v>#DIV/0!</v>
      </c>
      <c r="AX37" s="120">
        <f>SUM(AX8:AX36)</f>
        <v>0</v>
      </c>
      <c r="AY37" s="120"/>
      <c r="AZ37" s="120">
        <f>SUM(AZ8:AZ36)</f>
        <v>0</v>
      </c>
      <c r="BA37" s="121" t="e">
        <f>AX37/AZ37</f>
        <v>#DIV/0!</v>
      </c>
      <c r="BB37" s="120">
        <f>SUM(BB8:BB36)</f>
        <v>431458410</v>
      </c>
      <c r="BC37" s="122">
        <f>SUM(BC8:BC36)</f>
        <v>394723558</v>
      </c>
      <c r="BD37" s="121">
        <f t="shared" si="9"/>
        <v>1.0930647569811376</v>
      </c>
      <c r="BE37" s="120">
        <f>BB37/8</f>
        <v>53932301.25</v>
      </c>
      <c r="BI37" s="124">
        <f>SUM(BI8:BI36)</f>
        <v>0</v>
      </c>
      <c r="BJ37" s="125">
        <f>SUM(BJ8:BJ36)</f>
        <v>0</v>
      </c>
      <c r="BK37" s="124">
        <f>SUM(BK8:BK36)</f>
        <v>0</v>
      </c>
      <c r="BL37" s="126">
        <f>SUM(BL8:BL36)</f>
        <v>0</v>
      </c>
      <c r="BM37" s="127" t="e">
        <f>BK37/BL37</f>
        <v>#DIV/0!</v>
      </c>
    </row>
    <row r="38" spans="1:73" s="129" customFormat="1" ht="19">
      <c r="A38" s="128"/>
      <c r="B38" s="128"/>
      <c r="F38" s="130"/>
      <c r="G38" s="130"/>
      <c r="H38" s="130"/>
      <c r="I38" s="131"/>
      <c r="J38" s="130"/>
      <c r="K38" s="130"/>
      <c r="L38" s="130"/>
      <c r="M38" s="132"/>
      <c r="N38" s="130"/>
      <c r="O38" s="130"/>
      <c r="P38" s="130"/>
      <c r="Q38" s="133"/>
      <c r="R38" s="130"/>
      <c r="S38" s="130"/>
      <c r="T38" s="130"/>
      <c r="U38" s="131"/>
      <c r="V38" s="134"/>
      <c r="W38" s="134"/>
      <c r="X38" s="134"/>
      <c r="Y38" s="131"/>
      <c r="Z38" s="130"/>
      <c r="AA38" s="130"/>
      <c r="AB38" s="130"/>
      <c r="AC38" s="131"/>
      <c r="AD38" s="130"/>
      <c r="AE38" s="130"/>
      <c r="AF38" s="130"/>
      <c r="AG38" s="133"/>
      <c r="AH38" s="130"/>
      <c r="AI38" s="130"/>
      <c r="AJ38" s="130"/>
      <c r="AK38" s="132"/>
      <c r="AL38" s="130"/>
      <c r="AM38" s="130"/>
      <c r="AN38" s="130"/>
      <c r="AO38" s="131"/>
      <c r="AP38" s="130"/>
      <c r="AQ38" s="130"/>
      <c r="AR38" s="130"/>
      <c r="AS38" s="131"/>
      <c r="AT38" s="130"/>
      <c r="AU38" s="130"/>
      <c r="AV38" s="130"/>
      <c r="AW38" s="131"/>
      <c r="AX38" s="130"/>
      <c r="AY38" s="130"/>
      <c r="AZ38" s="130"/>
      <c r="BA38" s="131"/>
      <c r="BB38" s="130"/>
      <c r="BC38" s="130"/>
      <c r="BD38" s="131"/>
      <c r="BE38" s="130"/>
      <c r="BI38" s="135"/>
      <c r="BJ38" s="135"/>
      <c r="BK38" s="136"/>
      <c r="BL38" s="137"/>
      <c r="BM38" s="137"/>
    </row>
    <row r="39" spans="1:73" s="129" customFormat="1" ht="19">
      <c r="A39" s="128"/>
      <c r="B39" s="128"/>
      <c r="C39" s="138"/>
      <c r="D39" s="138"/>
      <c r="E39" s="138"/>
      <c r="F39" s="139"/>
      <c r="G39" s="139"/>
      <c r="H39" s="139"/>
      <c r="I39" s="140"/>
      <c r="J39" s="139"/>
      <c r="K39" s="139"/>
      <c r="L39" s="139"/>
      <c r="M39" s="141"/>
      <c r="N39" s="139"/>
      <c r="O39" s="139"/>
      <c r="P39" s="139"/>
      <c r="Q39" s="142"/>
      <c r="R39" s="139"/>
      <c r="S39" s="139"/>
      <c r="T39" s="139"/>
      <c r="U39" s="140"/>
      <c r="V39" s="143"/>
      <c r="W39" s="143"/>
      <c r="X39" s="143"/>
      <c r="Y39" s="140"/>
      <c r="Z39" s="139"/>
      <c r="AA39" s="139"/>
      <c r="AB39" s="139"/>
      <c r="AC39" s="140"/>
      <c r="AD39" s="139"/>
      <c r="AE39" s="139"/>
      <c r="AF39" s="139"/>
      <c r="AG39" s="142"/>
      <c r="AH39" s="139"/>
      <c r="AI39" s="139"/>
      <c r="AJ39" s="139"/>
      <c r="AK39" s="141"/>
      <c r="AL39" s="139"/>
      <c r="AM39" s="139"/>
      <c r="AN39" s="139"/>
      <c r="AO39" s="140"/>
      <c r="AP39" s="139"/>
      <c r="AQ39" s="139"/>
      <c r="AR39" s="139"/>
      <c r="AS39" s="140"/>
      <c r="AT39" s="139"/>
      <c r="AU39" s="139"/>
      <c r="AV39" s="139"/>
      <c r="AW39" s="140"/>
      <c r="AX39" s="139"/>
      <c r="AY39" s="139"/>
      <c r="AZ39" s="139"/>
      <c r="BA39" s="140"/>
      <c r="BB39" s="144"/>
      <c r="BC39" s="139"/>
      <c r="BD39" s="140"/>
      <c r="BE39" s="139"/>
      <c r="BF39" s="138"/>
      <c r="BG39" s="138"/>
      <c r="BH39" s="138"/>
      <c r="BI39" s="145"/>
      <c r="BJ39" s="145"/>
      <c r="BK39" s="146"/>
      <c r="BL39" s="146"/>
      <c r="BM39" s="147"/>
      <c r="BN39" s="138"/>
    </row>
    <row r="40" spans="1:73" s="162" customFormat="1">
      <c r="A40" s="148"/>
      <c r="B40" s="148"/>
      <c r="C40" s="149"/>
      <c r="D40" s="149"/>
      <c r="E40" s="149"/>
      <c r="F40" s="149"/>
      <c r="G40" s="149"/>
      <c r="H40" s="150"/>
      <c r="I40" s="151"/>
      <c r="J40" s="152"/>
      <c r="K40" s="152"/>
      <c r="L40" s="153"/>
      <c r="M40" s="154"/>
      <c r="N40" s="152"/>
      <c r="O40" s="152"/>
      <c r="P40" s="153"/>
      <c r="Q40" s="149"/>
      <c r="R40" s="152"/>
      <c r="S40" s="152"/>
      <c r="T40" s="153"/>
      <c r="U40" s="149"/>
      <c r="V40" s="152"/>
      <c r="W40" s="152"/>
      <c r="X40" s="153"/>
      <c r="Y40" s="154"/>
      <c r="Z40" s="155"/>
      <c r="AA40" s="155"/>
      <c r="AB40" s="156"/>
      <c r="AC40" s="154"/>
      <c r="AD40" s="155"/>
      <c r="AE40" s="155"/>
      <c r="AF40" s="156"/>
      <c r="AG40" s="149"/>
      <c r="AH40" s="152"/>
      <c r="AI40" s="152"/>
      <c r="AJ40" s="153"/>
      <c r="AK40" s="149"/>
      <c r="AL40" s="155"/>
      <c r="AM40" s="155"/>
      <c r="AN40" s="156"/>
      <c r="AO40" s="154"/>
      <c r="AP40" s="155"/>
      <c r="AQ40" s="155"/>
      <c r="AR40" s="156"/>
      <c r="AS40" s="154"/>
      <c r="AT40" s="155"/>
      <c r="AU40" s="155"/>
      <c r="AV40" s="157"/>
      <c r="AW40" s="154"/>
      <c r="AX40" s="154"/>
      <c r="AY40" s="154"/>
      <c r="AZ40" s="158"/>
      <c r="BA40" s="154"/>
      <c r="BB40" s="154"/>
      <c r="BC40" s="158"/>
      <c r="BD40" s="154"/>
      <c r="BE40" s="154"/>
      <c r="BF40" s="149"/>
      <c r="BG40" s="149"/>
      <c r="BH40" s="159"/>
      <c r="BI40" s="160"/>
      <c r="BJ40" s="145"/>
      <c r="BK40" s="161"/>
      <c r="BL40" s="144"/>
      <c r="BM40" s="144"/>
      <c r="BN40" s="159"/>
    </row>
    <row r="41" spans="1:73" s="129" customFormat="1" ht="19.5">
      <c r="A41" s="163"/>
      <c r="B41" s="163"/>
      <c r="C41" s="164" t="s">
        <v>97</v>
      </c>
      <c r="D41" s="165"/>
      <c r="E41" s="166" t="s">
        <v>98</v>
      </c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7"/>
      <c r="AA41" s="167"/>
      <c r="AB41" s="168"/>
      <c r="AC41" s="168"/>
      <c r="AD41" s="169"/>
      <c r="AE41" s="169"/>
      <c r="AF41" s="167"/>
      <c r="AG41" s="168"/>
      <c r="AH41" s="168"/>
      <c r="AI41" s="168"/>
      <c r="AJ41" s="168"/>
      <c r="AK41" s="170"/>
      <c r="AL41" s="168"/>
      <c r="AM41" s="168"/>
      <c r="AN41" s="168"/>
      <c r="AO41" s="168"/>
      <c r="AP41" s="171"/>
      <c r="AQ41" s="171"/>
      <c r="AR41" s="168"/>
      <c r="AS41" s="168"/>
      <c r="AT41" s="168"/>
      <c r="AU41" s="168"/>
      <c r="AV41" s="167"/>
      <c r="AW41" s="168"/>
      <c r="AX41" s="168"/>
      <c r="AY41" s="168"/>
      <c r="AZ41" s="168"/>
      <c r="BA41" s="167"/>
      <c r="BB41" s="168"/>
      <c r="BC41" s="172" t="s">
        <v>99</v>
      </c>
      <c r="BD41" s="172"/>
      <c r="BE41" s="172"/>
      <c r="BF41" s="172"/>
      <c r="BG41" s="172"/>
      <c r="BH41" s="139"/>
      <c r="BI41" s="140"/>
      <c r="BJ41" s="138"/>
      <c r="BK41" s="138"/>
      <c r="BL41" s="138"/>
      <c r="BM41" s="138"/>
      <c r="BN41" s="138"/>
      <c r="BP41" s="130"/>
      <c r="BQ41" s="173"/>
      <c r="BR41" s="173"/>
      <c r="BS41" s="136"/>
      <c r="BT41" s="136"/>
      <c r="BU41" s="173"/>
    </row>
    <row r="42" spans="1:73" s="182" customFormat="1" ht="19.5">
      <c r="A42" s="163"/>
      <c r="B42" s="163"/>
      <c r="C42" s="174"/>
      <c r="D42" s="174"/>
      <c r="E42" s="174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6"/>
      <c r="BD42" s="176"/>
      <c r="BE42" s="177"/>
      <c r="BF42" s="178"/>
      <c r="BG42" s="176"/>
      <c r="BH42" s="179"/>
      <c r="BI42" s="180"/>
      <c r="BJ42" s="181"/>
      <c r="BK42" s="181"/>
      <c r="BL42" s="181"/>
      <c r="BM42" s="181"/>
      <c r="BN42" s="181"/>
      <c r="BP42" s="183"/>
      <c r="BQ42" s="173"/>
      <c r="BR42" s="173"/>
      <c r="BS42" s="184"/>
      <c r="BT42" s="184"/>
      <c r="BU42" s="173"/>
    </row>
    <row r="43" spans="1:73" s="182" customFormat="1" ht="19.5">
      <c r="A43" s="163"/>
      <c r="B43" s="163"/>
      <c r="C43" s="174"/>
      <c r="D43" s="174"/>
      <c r="E43" s="174"/>
      <c r="F43" s="174"/>
      <c r="G43" s="174"/>
      <c r="H43" s="174"/>
      <c r="I43" s="185"/>
      <c r="J43" s="186"/>
      <c r="K43" s="187"/>
      <c r="L43" s="187"/>
      <c r="M43" s="188"/>
      <c r="N43" s="174"/>
      <c r="O43" s="187"/>
      <c r="P43" s="187"/>
      <c r="Q43" s="188"/>
      <c r="R43" s="186"/>
      <c r="S43" s="187"/>
      <c r="T43" s="187"/>
      <c r="U43" s="188"/>
      <c r="V43" s="174"/>
      <c r="W43" s="174"/>
      <c r="X43" s="174"/>
      <c r="Y43" s="188"/>
      <c r="Z43" s="176"/>
      <c r="AA43" s="176"/>
      <c r="AB43" s="189"/>
      <c r="AC43" s="189"/>
      <c r="AD43" s="188"/>
      <c r="AE43" s="188"/>
      <c r="AF43" s="174"/>
      <c r="AG43" s="187"/>
      <c r="AH43" s="187"/>
      <c r="AI43" s="187"/>
      <c r="AJ43" s="188"/>
      <c r="AK43" s="174"/>
      <c r="AL43" s="187"/>
      <c r="AM43" s="187"/>
      <c r="AN43" s="187"/>
      <c r="AO43" s="188"/>
      <c r="AP43" s="174"/>
      <c r="AQ43" s="174"/>
      <c r="AR43" s="189"/>
      <c r="AS43" s="189"/>
      <c r="AT43" s="190"/>
      <c r="AU43" s="190"/>
      <c r="AV43" s="189"/>
      <c r="AW43" s="176"/>
      <c r="AX43" s="176"/>
      <c r="AY43" s="176"/>
      <c r="AZ43" s="176"/>
      <c r="BA43" s="176"/>
      <c r="BB43" s="189"/>
      <c r="BC43" s="176"/>
      <c r="BD43" s="176"/>
      <c r="BE43" s="177"/>
      <c r="BF43" s="191"/>
      <c r="BG43" s="176"/>
      <c r="BH43" s="192"/>
      <c r="BI43" s="193"/>
      <c r="BJ43" s="181"/>
      <c r="BK43" s="181"/>
      <c r="BL43" s="181"/>
      <c r="BM43" s="181"/>
      <c r="BN43" s="181"/>
      <c r="BP43" s="194"/>
      <c r="BQ43" s="173"/>
      <c r="BR43" s="173"/>
      <c r="BS43" s="184"/>
      <c r="BT43" s="184"/>
      <c r="BU43" s="173"/>
    </row>
    <row r="44" spans="1:73" s="182" customFormat="1" ht="19.5">
      <c r="A44" s="163"/>
      <c r="B44" s="163"/>
      <c r="C44" s="164" t="s">
        <v>100</v>
      </c>
      <c r="D44" s="165"/>
      <c r="E44" s="165" t="s">
        <v>101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76"/>
      <c r="AA44" s="176"/>
      <c r="AB44" s="189"/>
      <c r="AC44" s="189"/>
      <c r="AD44" s="188"/>
      <c r="AE44" s="188"/>
      <c r="AF44" s="174"/>
      <c r="AG44" s="187"/>
      <c r="AH44" s="187"/>
      <c r="AI44" s="187"/>
      <c r="AJ44" s="188"/>
      <c r="AK44" s="174"/>
      <c r="AL44" s="187"/>
      <c r="AM44" s="187"/>
      <c r="AN44" s="187"/>
      <c r="AO44" s="188"/>
      <c r="AP44" s="174"/>
      <c r="AQ44" s="174"/>
      <c r="AR44" s="189"/>
      <c r="AS44" s="189"/>
      <c r="AT44" s="190"/>
      <c r="AU44" s="190"/>
      <c r="AV44" s="189"/>
      <c r="AW44" s="176"/>
      <c r="AX44" s="176"/>
      <c r="AY44" s="176"/>
      <c r="AZ44" s="176"/>
      <c r="BA44" s="176"/>
      <c r="BB44" s="189"/>
      <c r="BC44" s="172" t="s">
        <v>102</v>
      </c>
      <c r="BD44" s="172"/>
      <c r="BE44" s="172"/>
      <c r="BF44" s="172"/>
      <c r="BG44" s="172"/>
      <c r="BH44" s="192"/>
      <c r="BI44" s="193"/>
      <c r="BJ44" s="181"/>
      <c r="BK44" s="181"/>
      <c r="BL44" s="181"/>
      <c r="BM44" s="181"/>
      <c r="BN44" s="181"/>
      <c r="BP44" s="194"/>
      <c r="BQ44" s="173"/>
      <c r="BR44" s="173"/>
      <c r="BS44" s="184"/>
      <c r="BT44" s="184"/>
      <c r="BU44" s="173"/>
    </row>
    <row r="45" spans="1:73" s="182" customFormat="1" ht="19.5">
      <c r="A45" s="163"/>
      <c r="B45" s="163"/>
      <c r="C45" s="195" t="s">
        <v>103</v>
      </c>
      <c r="D45" s="196"/>
      <c r="E45" s="196" t="s">
        <v>104</v>
      </c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7" t="s">
        <v>105</v>
      </c>
      <c r="BD45" s="197"/>
      <c r="BE45" s="197"/>
      <c r="BF45" s="197"/>
      <c r="BG45" s="197"/>
      <c r="BH45" s="198"/>
      <c r="BI45" s="198"/>
      <c r="BJ45" s="181"/>
      <c r="BK45" s="181"/>
      <c r="BL45" s="181"/>
      <c r="BM45" s="181"/>
      <c r="BN45" s="181"/>
      <c r="BP45" s="183"/>
      <c r="BQ45" s="173"/>
      <c r="BR45" s="173"/>
      <c r="BS45" s="184"/>
      <c r="BT45" s="184"/>
      <c r="BU45" s="173"/>
    </row>
    <row r="46" spans="1:73">
      <c r="C46" s="181"/>
      <c r="D46" s="181"/>
      <c r="E46" s="181"/>
      <c r="F46" s="181"/>
      <c r="G46" s="181"/>
      <c r="H46" s="200"/>
      <c r="I46" s="201"/>
      <c r="J46" s="202"/>
      <c r="K46" s="202"/>
      <c r="L46" s="203"/>
      <c r="M46" s="193"/>
      <c r="N46" s="202"/>
      <c r="O46" s="202"/>
      <c r="P46" s="200"/>
      <c r="Q46" s="181"/>
      <c r="R46" s="202"/>
      <c r="S46" s="202"/>
      <c r="T46" s="203"/>
      <c r="U46" s="181"/>
      <c r="V46" s="202"/>
      <c r="W46" s="202"/>
      <c r="X46" s="203"/>
      <c r="Y46" s="193"/>
      <c r="Z46" s="204"/>
      <c r="AA46" s="204"/>
      <c r="AB46" s="205"/>
      <c r="AC46" s="193"/>
      <c r="AD46" s="204"/>
      <c r="AE46" s="204"/>
      <c r="AF46" s="205"/>
      <c r="AG46" s="181"/>
      <c r="AH46" s="202"/>
      <c r="AI46" s="202"/>
      <c r="AJ46" s="203"/>
      <c r="AK46" s="181"/>
      <c r="AL46" s="204"/>
      <c r="AM46" s="204"/>
      <c r="AN46" s="205"/>
      <c r="AO46" s="193"/>
      <c r="AP46" s="204"/>
      <c r="AQ46" s="204"/>
      <c r="AR46" s="205"/>
      <c r="AS46" s="193"/>
      <c r="AT46" s="204"/>
      <c r="AU46" s="204"/>
      <c r="AV46" s="206"/>
      <c r="AW46" s="193"/>
      <c r="AX46" s="193"/>
      <c r="AY46" s="193"/>
      <c r="AZ46" s="192"/>
      <c r="BA46" s="193"/>
      <c r="BB46" s="193"/>
      <c r="BC46" s="193"/>
      <c r="BD46" s="193"/>
      <c r="BE46" s="193"/>
      <c r="BF46" s="181"/>
      <c r="BG46" s="181"/>
      <c r="BH46" s="181"/>
      <c r="BI46" s="179"/>
      <c r="BJ46" s="179"/>
      <c r="BK46" s="204"/>
      <c r="BL46" s="193"/>
      <c r="BM46" s="193"/>
      <c r="BN46" s="181"/>
    </row>
    <row r="47" spans="1:73">
      <c r="C47" s="181"/>
      <c r="D47" s="181"/>
      <c r="E47" s="181"/>
      <c r="F47" s="181"/>
      <c r="G47" s="181"/>
      <c r="H47" s="200"/>
      <c r="I47" s="201"/>
      <c r="J47" s="202"/>
      <c r="K47" s="202"/>
      <c r="L47" s="203"/>
      <c r="M47" s="193"/>
      <c r="N47" s="202"/>
      <c r="O47" s="202"/>
      <c r="P47" s="200"/>
      <c r="Q47" s="181"/>
      <c r="R47" s="202"/>
      <c r="S47" s="202"/>
      <c r="T47" s="203"/>
      <c r="U47" s="181"/>
      <c r="V47" s="202"/>
      <c r="W47" s="202"/>
      <c r="X47" s="203"/>
      <c r="Y47" s="193"/>
      <c r="Z47" s="204"/>
      <c r="AA47" s="204"/>
      <c r="AB47" s="205"/>
      <c r="AC47" s="193"/>
      <c r="AD47" s="204"/>
      <c r="AE47" s="204"/>
      <c r="AF47" s="205"/>
      <c r="AG47" s="181"/>
      <c r="AH47" s="202"/>
      <c r="AI47" s="202"/>
      <c r="AJ47" s="203"/>
      <c r="AK47" s="181"/>
      <c r="AL47" s="204"/>
      <c r="AM47" s="204"/>
      <c r="AN47" s="205"/>
      <c r="AO47" s="193"/>
      <c r="AP47" s="204"/>
      <c r="AQ47" s="204"/>
      <c r="AR47" s="205"/>
      <c r="AS47" s="193"/>
      <c r="AT47" s="204"/>
      <c r="AU47" s="204"/>
      <c r="AV47" s="206"/>
      <c r="AW47" s="193"/>
      <c r="AX47" s="193"/>
      <c r="AY47" s="193"/>
      <c r="AZ47" s="192"/>
      <c r="BA47" s="193"/>
      <c r="BB47" s="193"/>
      <c r="BC47" s="193"/>
      <c r="BD47" s="193"/>
      <c r="BE47" s="193"/>
      <c r="BF47" s="181"/>
      <c r="BG47" s="181"/>
      <c r="BH47" s="181"/>
      <c r="BI47" s="179"/>
      <c r="BJ47" s="179"/>
      <c r="BK47" s="204"/>
      <c r="BL47" s="193"/>
      <c r="BM47" s="193"/>
      <c r="BN47" s="181"/>
    </row>
    <row r="48" spans="1:73">
      <c r="C48" s="181"/>
      <c r="D48" s="181"/>
      <c r="E48" s="208"/>
      <c r="F48" s="181"/>
      <c r="G48" s="181"/>
      <c r="H48" s="200"/>
      <c r="I48" s="201"/>
      <c r="J48" s="202"/>
      <c r="K48" s="202"/>
      <c r="L48" s="203"/>
      <c r="M48" s="193"/>
      <c r="N48" s="202"/>
      <c r="O48" s="202"/>
      <c r="P48" s="200"/>
      <c r="Q48" s="181"/>
      <c r="R48" s="202"/>
      <c r="S48" s="202"/>
      <c r="T48" s="203"/>
      <c r="U48" s="181"/>
      <c r="V48" s="202"/>
      <c r="W48" s="202"/>
      <c r="X48" s="203"/>
      <c r="Y48" s="193"/>
      <c r="Z48" s="204"/>
      <c r="AA48" s="204"/>
      <c r="AB48" s="205"/>
      <c r="AC48" s="193"/>
      <c r="AD48" s="204"/>
      <c r="AE48" s="204"/>
      <c r="AF48" s="205"/>
      <c r="AG48" s="181"/>
      <c r="AH48" s="202"/>
      <c r="AI48" s="202"/>
      <c r="AJ48" s="203"/>
      <c r="AK48" s="181"/>
      <c r="AL48" s="204"/>
      <c r="AM48" s="204"/>
      <c r="AN48" s="205"/>
      <c r="AO48" s="193"/>
      <c r="AP48" s="204"/>
      <c r="AQ48" s="204"/>
      <c r="AR48" s="205"/>
      <c r="AS48" s="193"/>
      <c r="AT48" s="204"/>
      <c r="AU48" s="204"/>
      <c r="AV48" s="206"/>
      <c r="AW48" s="193"/>
      <c r="AX48" s="193"/>
      <c r="AY48" s="193"/>
      <c r="AZ48" s="192"/>
      <c r="BA48" s="193"/>
      <c r="BB48" s="193"/>
      <c r="BC48" s="193"/>
      <c r="BD48" s="193"/>
      <c r="BE48" s="193"/>
      <c r="BF48" s="181"/>
      <c r="BG48" s="181"/>
      <c r="BH48" s="181"/>
      <c r="BI48" s="179"/>
      <c r="BJ48" s="179"/>
      <c r="BK48" s="204"/>
      <c r="BL48" s="193"/>
      <c r="BM48" s="193"/>
      <c r="BN48" s="181"/>
    </row>
    <row r="49" spans="16:55">
      <c r="P49" s="209"/>
      <c r="BC49" s="212"/>
    </row>
    <row r="50" spans="16:55">
      <c r="P50" s="209"/>
      <c r="BC50" s="212"/>
    </row>
    <row r="93" spans="5:20">
      <c r="E93" s="217" t="s">
        <v>106</v>
      </c>
      <c r="T93" s="211" t="e">
        <f>VLOOKUP(C93,'[1]filename (26)'!$A$91:$B$91,2,0)</f>
        <v>#N/A</v>
      </c>
    </row>
  </sheetData>
  <mergeCells count="29">
    <mergeCell ref="BC45:BG45"/>
    <mergeCell ref="BK5:BK7"/>
    <mergeCell ref="BL5:BL7"/>
    <mergeCell ref="BM5:BM7"/>
    <mergeCell ref="A37:E37"/>
    <mergeCell ref="BC41:BG41"/>
    <mergeCell ref="BC44:BG44"/>
    <mergeCell ref="AP5:AS6"/>
    <mergeCell ref="AT5:AW6"/>
    <mergeCell ref="AX5:BA6"/>
    <mergeCell ref="BB5:BD6"/>
    <mergeCell ref="BE5:BE7"/>
    <mergeCell ref="BI5:BJ7"/>
    <mergeCell ref="R5:U6"/>
    <mergeCell ref="V5:Y6"/>
    <mergeCell ref="Z5:AC6"/>
    <mergeCell ref="AD5:AG6"/>
    <mergeCell ref="AH5:AK6"/>
    <mergeCell ref="AL5:AO6"/>
    <mergeCell ref="BC3:BE3"/>
    <mergeCell ref="BC4:BE4"/>
    <mergeCell ref="A5:A7"/>
    <mergeCell ref="B5:B7"/>
    <mergeCell ref="C5:C7"/>
    <mergeCell ref="D5:D7"/>
    <mergeCell ref="E5:E7"/>
    <mergeCell ref="F5:I6"/>
    <mergeCell ref="J5:M6"/>
    <mergeCell ref="N5:Q6"/>
  </mergeCells>
  <pageMargins left="0.21" right="0.21" top="0.33" bottom="0.41" header="0.34" footer="0.44"/>
  <pageSetup paperSize="9" scale="6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ANSONS</vt:lpstr>
      <vt:lpstr>ANSONS!Print_Area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</dc:creator>
  <cp:lastModifiedBy>jake</cp:lastModifiedBy>
  <dcterms:created xsi:type="dcterms:W3CDTF">2025-09-09T07:16:57Z</dcterms:created>
  <dcterms:modified xsi:type="dcterms:W3CDTF">2025-09-09T07:17:13Z</dcterms:modified>
</cp:coreProperties>
</file>