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705" windowWidth="19575" windowHeight="6870" activeTab="5"/>
  </bookViews>
  <sheets>
    <sheet name="CAGAYAN" sheetId="2" r:id="rId1"/>
    <sheet name="CSI" sheetId="3" r:id="rId2"/>
    <sheet name="NEW TARLAC" sheetId="4" r:id="rId3"/>
    <sheet name="1MS" sheetId="5" r:id="rId4"/>
    <sheet name="SAVERS" sheetId="6" r:id="rId5"/>
    <sheet name="ASIAN HOME" sheetId="7" r:id="rId6"/>
    <sheet name="BOHOL" sheetId="8" r:id="rId7"/>
    <sheet name="ECHO" sheetId="9" r:id="rId8"/>
    <sheet name="RL APP" sheetId="10" r:id="rId9"/>
    <sheet name="THE 1ST FAM (2)" sheetId="11" r:id="rId10"/>
  </sheets>
  <calcPr calcId="124519"/>
</workbook>
</file>

<file path=xl/calcChain.xml><?xml version="1.0" encoding="utf-8"?>
<calcChain xmlns="http://schemas.openxmlformats.org/spreadsheetml/2006/main">
  <c r="D7" i="11"/>
  <c r="C7"/>
  <c r="B7"/>
  <c r="D5"/>
  <c r="D3"/>
  <c r="D12" i="10"/>
  <c r="C12"/>
  <c r="B12"/>
  <c r="D10"/>
  <c r="C10"/>
  <c r="B10"/>
  <c r="D6"/>
  <c r="D9"/>
  <c r="D3"/>
  <c r="D5"/>
  <c r="D7"/>
  <c r="D8"/>
  <c r="D12" i="9"/>
  <c r="C12"/>
  <c r="B12"/>
  <c r="D10"/>
  <c r="C10"/>
  <c r="B10"/>
  <c r="D4"/>
  <c r="C4"/>
  <c r="B4"/>
  <c r="D5"/>
  <c r="D7"/>
  <c r="D2"/>
  <c r="D8"/>
  <c r="D9"/>
  <c r="D3"/>
  <c r="D6"/>
  <c r="D2" i="8"/>
  <c r="G31" i="7"/>
  <c r="F31"/>
  <c r="E31"/>
  <c r="G29"/>
  <c r="F29"/>
  <c r="E29"/>
  <c r="G12"/>
  <c r="F12"/>
  <c r="E12"/>
  <c r="G23"/>
  <c r="G24"/>
  <c r="G2"/>
  <c r="G13"/>
  <c r="G5"/>
  <c r="G8"/>
  <c r="G9"/>
  <c r="G10"/>
  <c r="G11"/>
  <c r="G20"/>
  <c r="G14"/>
  <c r="G17"/>
  <c r="G25"/>
  <c r="G22"/>
  <c r="G26"/>
  <c r="G19"/>
  <c r="G27"/>
  <c r="G15"/>
  <c r="G7"/>
  <c r="G16"/>
  <c r="G4"/>
  <c r="G6"/>
  <c r="G3"/>
  <c r="G28"/>
  <c r="G21"/>
  <c r="G18"/>
  <c r="G25" i="6"/>
  <c r="F25"/>
  <c r="E25"/>
  <c r="G23"/>
  <c r="F23"/>
  <c r="E23"/>
  <c r="G10"/>
  <c r="F10"/>
  <c r="E10"/>
  <c r="G7"/>
  <c r="G19"/>
  <c r="G3"/>
  <c r="G8"/>
  <c r="G12"/>
  <c r="G2"/>
  <c r="G5"/>
  <c r="G11"/>
  <c r="G20"/>
  <c r="G21"/>
  <c r="G9"/>
  <c r="G22"/>
  <c r="G16"/>
  <c r="G13"/>
  <c r="G6"/>
  <c r="G15"/>
  <c r="G17"/>
  <c r="G14"/>
  <c r="G18"/>
  <c r="G4"/>
  <c r="G36" i="5"/>
  <c r="G38"/>
  <c r="F38"/>
  <c r="E38"/>
  <c r="F36"/>
  <c r="E36"/>
  <c r="G18"/>
  <c r="F18"/>
  <c r="E18"/>
  <c r="B6" i="4"/>
  <c r="C6"/>
  <c r="D6"/>
  <c r="G17" i="3"/>
  <c r="F17"/>
  <c r="E17"/>
  <c r="G15"/>
  <c r="F15"/>
  <c r="E15"/>
  <c r="G7"/>
  <c r="F7"/>
  <c r="E7"/>
  <c r="G10" i="5"/>
  <c r="G27"/>
  <c r="G9"/>
  <c r="G23"/>
  <c r="G15"/>
  <c r="G2"/>
  <c r="G12"/>
  <c r="G26"/>
  <c r="G21"/>
  <c r="G19"/>
  <c r="G14"/>
  <c r="G4"/>
  <c r="G11"/>
  <c r="G8"/>
  <c r="G16"/>
  <c r="G30"/>
  <c r="G7"/>
  <c r="G24"/>
  <c r="G5"/>
  <c r="G29"/>
  <c r="G3"/>
  <c r="G31"/>
  <c r="G13"/>
  <c r="G6"/>
  <c r="G32"/>
  <c r="G33"/>
  <c r="G34"/>
  <c r="G25"/>
  <c r="G17"/>
  <c r="G35"/>
  <c r="G20"/>
  <c r="G28"/>
  <c r="G22"/>
  <c r="H3"/>
  <c r="H4"/>
  <c r="H5"/>
  <c r="H6"/>
  <c r="H7"/>
  <c r="H8"/>
  <c r="H9"/>
  <c r="H10"/>
  <c r="H11"/>
  <c r="H12"/>
  <c r="H13"/>
  <c r="H14"/>
  <c r="H15"/>
  <c r="H16"/>
  <c r="H17"/>
  <c r="H19"/>
  <c r="H20"/>
  <c r="H21"/>
  <c r="H22"/>
  <c r="H23"/>
  <c r="H24"/>
  <c r="H25"/>
  <c r="H26"/>
  <c r="H27"/>
  <c r="H28"/>
  <c r="H29"/>
  <c r="H30"/>
  <c r="H31"/>
  <c r="H32"/>
  <c r="H33"/>
  <c r="H34"/>
  <c r="H35"/>
  <c r="H2"/>
  <c r="D4" i="4"/>
  <c r="D2"/>
  <c r="G3" i="3"/>
  <c r="G14"/>
  <c r="G9"/>
  <c r="G5"/>
  <c r="G10"/>
  <c r="G13"/>
  <c r="G12"/>
  <c r="G11"/>
  <c r="G4"/>
  <c r="G2"/>
  <c r="G8"/>
  <c r="G6"/>
  <c r="H14"/>
  <c r="H9"/>
  <c r="H5"/>
  <c r="H10"/>
  <c r="H13"/>
  <c r="H12"/>
  <c r="H11"/>
  <c r="H4"/>
  <c r="H2"/>
  <c r="H8"/>
  <c r="H3"/>
  <c r="H6"/>
  <c r="C4" i="2"/>
  <c r="B4"/>
  <c r="D3"/>
  <c r="D2"/>
  <c r="D4" s="1"/>
</calcChain>
</file>

<file path=xl/sharedStrings.xml><?xml version="1.0" encoding="utf-8"?>
<sst xmlns="http://schemas.openxmlformats.org/spreadsheetml/2006/main" count="185" uniqueCount="122">
  <si>
    <t>BRANCH</t>
  </si>
  <si>
    <t>TOTAL TARGET</t>
  </si>
  <si>
    <t>TOTAL SALES</t>
  </si>
  <si>
    <t>PERF</t>
  </si>
  <si>
    <t>TOTAL</t>
  </si>
  <si>
    <t>GRAND TOTAL</t>
  </si>
  <si>
    <t>ACT-APR</t>
  </si>
  <si>
    <t>TGT-APR</t>
  </si>
  <si>
    <t>PRF-APR</t>
  </si>
  <si>
    <t>CAGAYAN APP MAIN</t>
  </si>
  <si>
    <t>CAGAYAN APP STA. ANA</t>
  </si>
  <si>
    <t>CSI AGOO LA UNION</t>
  </si>
  <si>
    <t>CSI ALAMINOS</t>
  </si>
  <si>
    <t>CSI CANDON</t>
  </si>
  <si>
    <t>CSI LA UNION</t>
  </si>
  <si>
    <t>CSI LUCAO</t>
  </si>
  <si>
    <t>CSI MANAOAG</t>
  </si>
  <si>
    <t>CSI MANGALDAN</t>
  </si>
  <si>
    <t>CSI MARKET SQUARE</t>
  </si>
  <si>
    <t>CSI SAN CARLOS</t>
  </si>
  <si>
    <t>CSI TAYUG</t>
  </si>
  <si>
    <t>CSI URDANETA</t>
  </si>
  <si>
    <t>CSI ZAMBALES</t>
  </si>
  <si>
    <t>NEW TARLAC HI WAY</t>
  </si>
  <si>
    <t>NEW TARLAC MAIN</t>
  </si>
  <si>
    <t>1ST MEGA SAVER ANGELES</t>
  </si>
  <si>
    <t>1ST MEGA SAVER BALIUAG</t>
  </si>
  <si>
    <t>1ST MEGA SAVER BATAAN</t>
  </si>
  <si>
    <t>1ST MEGA SAVER CABANATUAN</t>
  </si>
  <si>
    <t>1ST MEGA SAVER CAMILING</t>
  </si>
  <si>
    <t>1ST MEGA SAVER DAU</t>
  </si>
  <si>
    <t>1ST MEGA SAVER GUAGUA</t>
  </si>
  <si>
    <t>1ST MEGA SAVER HENSON</t>
  </si>
  <si>
    <t>1ST MEGA SAVER ILAGAN</t>
  </si>
  <si>
    <t>1ST MEGA SAVER LA UNION</t>
  </si>
  <si>
    <t>1ST MEGA SAVER LUISITA</t>
  </si>
  <si>
    <t>1ST MEGA SAVER MAGALANG</t>
  </si>
  <si>
    <t>1ST MEGA SAVER PAMPANGA</t>
  </si>
  <si>
    <t>1ST MEGA SAVER PAMPANGA DOWNTOWN</t>
  </si>
  <si>
    <t>1ST MEGA SAVER PANIQUI ANNEX</t>
  </si>
  <si>
    <t>1ST MEGA SAVER PANIQUI PRIME</t>
  </si>
  <si>
    <t>1ST MEGA SAVER SAN JOSE DM</t>
  </si>
  <si>
    <t>1ST MEGA SAVER SAN JOSE NE</t>
  </si>
  <si>
    <t>1ST MEGA SAVER SANTIAGO</t>
  </si>
  <si>
    <t>1ST MEGA SAVER SINDALAN</t>
  </si>
  <si>
    <t>1ST MEGA SAVER STA MARIA</t>
  </si>
  <si>
    <t>1ST MEGA SAVER STO. ROSARIO</t>
  </si>
  <si>
    <t>1ST MEGA SAVER TALAVERA</t>
  </si>
  <si>
    <t>1ST MEGA SAVER TARLAC</t>
  </si>
  <si>
    <t>1ST MEGA SAVER TUGUEGARAO</t>
  </si>
  <si>
    <t>1ST MEGA SAVER URDANETA</t>
  </si>
  <si>
    <t>1ST MEGA SAVER VALENZUELA</t>
  </si>
  <si>
    <t>1ST MEGA SAVER VIGAN</t>
  </si>
  <si>
    <t>1ST MEGA SAVER PASIG</t>
  </si>
  <si>
    <t>1ST MEGA SAVER GAPAN</t>
  </si>
  <si>
    <t>1ST MEGA SAVER CONCEPCION</t>
  </si>
  <si>
    <t>1ST MEGA SAVER SAN MIGUEL</t>
  </si>
  <si>
    <t>1ST MEGA SAVER SAN PABLO</t>
  </si>
  <si>
    <t>SAVERS BALIBAGO</t>
  </si>
  <si>
    <t>SAVERS BARRETO</t>
  </si>
  <si>
    <t>SAVERS BATAAN 1</t>
  </si>
  <si>
    <t>SAVERS CABANATUAN</t>
  </si>
  <si>
    <t>SAVERS DON BONI</t>
  </si>
  <si>
    <t>SAVERS HENSON</t>
  </si>
  <si>
    <t>SAVERS HIWAY BATAAN</t>
  </si>
  <si>
    <t>SAVERS ILAGAN</t>
  </si>
  <si>
    <t>SAVERS LA UNION</t>
  </si>
  <si>
    <t>SAVERS SAN FERNANDO</t>
  </si>
  <si>
    <t>SAVERS SOUTH CALOOCAN</t>
  </si>
  <si>
    <t>SAVERS STA. CRUZ</t>
  </si>
  <si>
    <t>SAVERS UGAC</t>
  </si>
  <si>
    <t>SAVERS VISAYAS AVE.,</t>
  </si>
  <si>
    <t>SAVERS MABALACAT</t>
  </si>
  <si>
    <t>SAVERS NORTH CALOOCAN</t>
  </si>
  <si>
    <t>SAVERS PENGUE</t>
  </si>
  <si>
    <t>SAVERS GUIGUINTO</t>
  </si>
  <si>
    <t>SAVERS OLONGAPO</t>
  </si>
  <si>
    <t>SAVERS PLARIDEL</t>
  </si>
  <si>
    <t>ASIAN HOME AYALA CEBU</t>
  </si>
  <si>
    <t>ASIAN HOME BACOLOD</t>
  </si>
  <si>
    <t>ASIAN HOME BOGO</t>
  </si>
  <si>
    <t>ASIAN HOME CDO DIVI</t>
  </si>
  <si>
    <t>ASIAN HOME CENTRIO AYALA</t>
  </si>
  <si>
    <t>ASIAN HOME COUNTRY MALL</t>
  </si>
  <si>
    <t>ASIAN HOME DANAO</t>
  </si>
  <si>
    <t>ASIAN HOME DISTRICT TALISAY</t>
  </si>
  <si>
    <t>ASIAN HOME GRAND MALL MACTAN</t>
  </si>
  <si>
    <t>ASIAN HOME JUAN LUNA</t>
  </si>
  <si>
    <t>ASIAN HOME LAPU-LAPU</t>
  </si>
  <si>
    <t xml:space="preserve">ASIAN HOME LILOAN </t>
  </si>
  <si>
    <t>ASIAN HOME MAGALLANES</t>
  </si>
  <si>
    <t>ASIAN HOME MANDAUE</t>
  </si>
  <si>
    <t>ASIAN HOME SMARTZONE</t>
  </si>
  <si>
    <t>ASIAN HOME STO NINO</t>
  </si>
  <si>
    <t>ASIAN HOME ILOILO</t>
  </si>
  <si>
    <t>ASIAN HOME DAVAO</t>
  </si>
  <si>
    <t>ASIAN HOME CENTRAL BLOC</t>
  </si>
  <si>
    <t>ASIAN HOME CARCAR</t>
  </si>
  <si>
    <t>ASIAN HOME MOALBOAL</t>
  </si>
  <si>
    <t>ASIAN HOME BALAMBAN</t>
  </si>
  <si>
    <t>ASIAN HOME DIPOLOG</t>
  </si>
  <si>
    <t>ASIAN HOME TALISAY CEBU</t>
  </si>
  <si>
    <t>ASIAN HOME TOLEDO</t>
  </si>
  <si>
    <t>ASIAN HOME MINGLANILLA</t>
  </si>
  <si>
    <t>BOHOL QUALITY TAGBILARAN</t>
  </si>
  <si>
    <t>ECHO CARCAR</t>
  </si>
  <si>
    <t>ECHO DANAO</t>
  </si>
  <si>
    <t>ECHO LAPU-LAPU</t>
  </si>
  <si>
    <t>ECHO MAGALLANES</t>
  </si>
  <si>
    <t>ECHO BANILAD &amp; ECHO SAVERS MACTAN</t>
  </si>
  <si>
    <t>ECHO TABUNOK</t>
  </si>
  <si>
    <t>ECHO MANDAUE</t>
  </si>
  <si>
    <t>RL APP NAVAL</t>
  </si>
  <si>
    <t>RL APP ORMOC</t>
  </si>
  <si>
    <t>RL APP SOGOD</t>
  </si>
  <si>
    <t xml:space="preserve">RL APP TACLOBAN   </t>
  </si>
  <si>
    <t>RL APP BAYBAY</t>
  </si>
  <si>
    <t>RL APP MAASIN</t>
  </si>
  <si>
    <t>THE 1ST FAMILY BANILAD</t>
  </si>
  <si>
    <t>THE 1ST FAMILY PARKMALL</t>
  </si>
  <si>
    <t>VARIANCE</t>
  </si>
  <si>
    <t xml:space="preserve">TOTAL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</si>
</sst>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3" fontId="0" fillId="0" borderId="0" xfId="0" applyNumberFormat="1"/>
    <xf numFmtId="9" fontId="0" fillId="0" borderId="0" xfId="0" applyNumberFormat="1"/>
    <xf numFmtId="0" fontId="0" fillId="0" borderId="0" xfId="0" applyAlignment="1">
      <alignment horizontal="center"/>
    </xf>
    <xf numFmtId="0" fontId="0" fillId="4" borderId="0" xfId="0" applyFill="1"/>
    <xf numFmtId="0" fontId="0" fillId="4" borderId="0" xfId="0" applyFill="1" applyAlignment="1">
      <alignment horizontal="center"/>
    </xf>
    <xf numFmtId="0" fontId="0" fillId="3" borderId="0" xfId="0" applyFill="1"/>
    <xf numFmtId="3" fontId="0" fillId="3" borderId="0" xfId="0" applyNumberFormat="1" applyFill="1"/>
    <xf numFmtId="9" fontId="0" fillId="3" borderId="0" xfId="0" applyNumberFormat="1" applyFill="1"/>
    <xf numFmtId="3" fontId="0" fillId="0" borderId="0" xfId="0" applyNumberFormat="1" applyAlignment="1">
      <alignment horizontal="center"/>
    </xf>
    <xf numFmtId="0" fontId="0" fillId="3" borderId="0" xfId="0" applyFill="1" applyAlignment="1">
      <alignment horizontal="center"/>
    </xf>
    <xf numFmtId="3" fontId="0" fillId="3" borderId="0" xfId="0" applyNumberFormat="1" applyFill="1" applyAlignment="1">
      <alignment horizontal="center"/>
    </xf>
    <xf numFmtId="9" fontId="0" fillId="3" borderId="0" xfId="0" applyNumberFormat="1" applyFill="1" applyAlignment="1">
      <alignment horizontal="center"/>
    </xf>
    <xf numFmtId="0" fontId="0" fillId="0" borderId="0" xfId="0" applyFill="1"/>
    <xf numFmtId="0" fontId="0" fillId="2" borderId="0" xfId="0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4"/>
  <sheetViews>
    <sheetView workbookViewId="0">
      <selection activeCell="C7" activeCellId="1" sqref="D6 C7"/>
    </sheetView>
  </sheetViews>
  <sheetFormatPr defaultRowHeight="15"/>
  <cols>
    <col min="1" max="1" width="23.85546875" bestFit="1" customWidth="1"/>
    <col min="2" max="2" width="13.85546875" bestFit="1" customWidth="1"/>
    <col min="3" max="3" width="12.140625" bestFit="1" customWidth="1"/>
  </cols>
  <sheetData>
    <row r="1" spans="1:4">
      <c r="A1" s="4" t="s">
        <v>0</v>
      </c>
      <c r="B1" s="4" t="s">
        <v>1</v>
      </c>
      <c r="C1" s="4" t="s">
        <v>2</v>
      </c>
      <c r="D1" s="5" t="s">
        <v>3</v>
      </c>
    </row>
    <row r="2" spans="1:4">
      <c r="A2" t="s">
        <v>9</v>
      </c>
      <c r="B2" s="1">
        <v>550000</v>
      </c>
      <c r="C2">
        <v>0</v>
      </c>
      <c r="D2" s="2">
        <f>C2/B2</f>
        <v>0</v>
      </c>
    </row>
    <row r="3" spans="1:4">
      <c r="A3" t="s">
        <v>10</v>
      </c>
      <c r="B3" s="1">
        <v>550000</v>
      </c>
      <c r="C3">
        <v>0</v>
      </c>
      <c r="D3" s="2">
        <f>C3/B3</f>
        <v>0</v>
      </c>
    </row>
    <row r="4" spans="1:4">
      <c r="A4" s="6" t="s">
        <v>5</v>
      </c>
      <c r="B4" s="7">
        <f>SUM(B2:B3)</f>
        <v>1100000</v>
      </c>
      <c r="C4" s="7">
        <f t="shared" ref="C4:D4" si="0">SUM(C2:C3)</f>
        <v>0</v>
      </c>
      <c r="D4" s="8">
        <f t="shared" si="0"/>
        <v>0</v>
      </c>
    </row>
  </sheetData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C10" sqref="C10"/>
    </sheetView>
  </sheetViews>
  <sheetFormatPr defaultRowHeight="15"/>
  <cols>
    <col min="1" max="1" width="24.85546875" bestFit="1" customWidth="1"/>
    <col min="2" max="2" width="13.85546875" bestFit="1" customWidth="1"/>
    <col min="3" max="3" width="12.140625" bestFit="1" customWidth="1"/>
  </cols>
  <sheetData>
    <row r="1" spans="1:4">
      <c r="A1" s="14" t="s">
        <v>0</v>
      </c>
      <c r="B1" s="14" t="s">
        <v>1</v>
      </c>
      <c r="C1" s="14" t="s">
        <v>2</v>
      </c>
      <c r="D1" s="14" t="s">
        <v>3</v>
      </c>
    </row>
    <row r="2" spans="1:4" s="13" customFormat="1"/>
    <row r="3" spans="1:4">
      <c r="A3" s="6" t="s">
        <v>118</v>
      </c>
      <c r="B3" s="7">
        <v>550000</v>
      </c>
      <c r="C3" s="7">
        <v>55985</v>
      </c>
      <c r="D3" s="8">
        <f>C3/B3</f>
        <v>0.10179090909090908</v>
      </c>
    </row>
    <row r="4" spans="1:4">
      <c r="B4" s="1"/>
      <c r="C4" s="1"/>
      <c r="D4" s="2"/>
    </row>
    <row r="5" spans="1:4">
      <c r="A5" t="s">
        <v>119</v>
      </c>
      <c r="B5" s="1">
        <v>1800000</v>
      </c>
      <c r="C5">
        <v>0</v>
      </c>
      <c r="D5" s="2">
        <f>C5/B5</f>
        <v>0</v>
      </c>
    </row>
    <row r="7" spans="1:4">
      <c r="A7" s="6" t="s">
        <v>5</v>
      </c>
      <c r="B7" s="7">
        <f>SUM(B3+B5)</f>
        <v>2350000</v>
      </c>
      <c r="C7" s="7">
        <f>SUM(C3+C5)</f>
        <v>55985</v>
      </c>
      <c r="D7" s="8">
        <f>C7/B7</f>
        <v>2.3823404255319151E-2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7"/>
  <sheetViews>
    <sheetView workbookViewId="0">
      <selection activeCell="K17" sqref="K17"/>
    </sheetView>
  </sheetViews>
  <sheetFormatPr defaultRowHeight="15"/>
  <cols>
    <col min="1" max="1" width="19.28515625" bestFit="1" customWidth="1"/>
    <col min="2" max="2" width="8.7109375" hidden="1" customWidth="1"/>
    <col min="3" max="3" width="0" hidden="1" customWidth="1"/>
    <col min="4" max="4" width="8.5703125" hidden="1" customWidth="1"/>
    <col min="5" max="5" width="13.85546875" bestFit="1" customWidth="1"/>
    <col min="6" max="6" width="12.140625" bestFit="1" customWidth="1"/>
    <col min="8" max="8" width="0" hidden="1" customWidth="1"/>
  </cols>
  <sheetData>
    <row r="1" spans="1:8">
      <c r="A1" s="4" t="s">
        <v>0</v>
      </c>
      <c r="B1" s="4" t="s">
        <v>6</v>
      </c>
      <c r="C1" s="4" t="s">
        <v>7</v>
      </c>
      <c r="D1" s="4" t="s">
        <v>8</v>
      </c>
      <c r="E1" s="4" t="s">
        <v>1</v>
      </c>
      <c r="F1" s="4" t="s">
        <v>2</v>
      </c>
      <c r="G1" s="5" t="s">
        <v>3</v>
      </c>
      <c r="H1" t="s">
        <v>120</v>
      </c>
    </row>
    <row r="2" spans="1:8">
      <c r="A2" t="s">
        <v>20</v>
      </c>
      <c r="B2" s="1">
        <v>319435</v>
      </c>
      <c r="C2" s="1">
        <v>600000</v>
      </c>
      <c r="D2" s="2">
        <v>0.53</v>
      </c>
      <c r="E2" s="1">
        <v>600000</v>
      </c>
      <c r="F2" s="1">
        <v>271945</v>
      </c>
      <c r="G2" s="2">
        <f>F2/E2</f>
        <v>0.45324166666666665</v>
      </c>
      <c r="H2" s="1">
        <f>F1:F2-B2</f>
        <v>-47490</v>
      </c>
    </row>
    <row r="3" spans="1:8">
      <c r="A3" t="s">
        <v>22</v>
      </c>
      <c r="B3" s="1">
        <v>666670</v>
      </c>
      <c r="C3" s="1">
        <v>1850000</v>
      </c>
      <c r="D3" s="2">
        <v>0.36</v>
      </c>
      <c r="E3" s="1">
        <v>1850000</v>
      </c>
      <c r="F3" s="1">
        <v>411425</v>
      </c>
      <c r="G3" s="2">
        <f>F3/E3</f>
        <v>0.2223918918918919</v>
      </c>
      <c r="H3" s="1">
        <f>F2:F3-B3</f>
        <v>-255245</v>
      </c>
    </row>
    <row r="4" spans="1:8">
      <c r="A4" t="s">
        <v>19</v>
      </c>
      <c r="B4" s="1">
        <v>454645</v>
      </c>
      <c r="C4" s="1">
        <v>1650000</v>
      </c>
      <c r="D4" s="2">
        <v>0.28000000000000003</v>
      </c>
      <c r="E4" s="1">
        <v>1650000</v>
      </c>
      <c r="F4" s="1">
        <v>349660</v>
      </c>
      <c r="G4" s="2">
        <f>F4/E4</f>
        <v>0.21191515151515153</v>
      </c>
      <c r="H4" s="1">
        <f>F4:F4-B4</f>
        <v>-104985</v>
      </c>
    </row>
    <row r="5" spans="1:8">
      <c r="A5" t="s">
        <v>14</v>
      </c>
      <c r="B5" s="1">
        <v>498785</v>
      </c>
      <c r="C5" s="1">
        <v>3050000</v>
      </c>
      <c r="D5" s="2">
        <v>0.16</v>
      </c>
      <c r="E5" s="1">
        <v>3050000</v>
      </c>
      <c r="F5" s="1">
        <v>387115</v>
      </c>
      <c r="G5" s="2">
        <f>F5/E5</f>
        <v>0.12692295081967214</v>
      </c>
      <c r="H5" s="1">
        <f>F4:F5-B5</f>
        <v>-111670</v>
      </c>
    </row>
    <row r="6" spans="1:8">
      <c r="A6" t="s">
        <v>11</v>
      </c>
      <c r="B6" s="1">
        <v>171760</v>
      </c>
      <c r="C6" s="1">
        <v>1000000</v>
      </c>
      <c r="D6" s="2">
        <v>0.17</v>
      </c>
      <c r="E6" s="1">
        <v>1000000</v>
      </c>
      <c r="F6" s="1">
        <v>97575</v>
      </c>
      <c r="G6" s="2">
        <f>F6/E6</f>
        <v>9.7574999999999995E-2</v>
      </c>
      <c r="H6" s="1">
        <f>F5:F6-B6</f>
        <v>-74185</v>
      </c>
    </row>
    <row r="7" spans="1:8">
      <c r="A7" s="10" t="s">
        <v>4</v>
      </c>
      <c r="B7" s="11"/>
      <c r="C7" s="11"/>
      <c r="D7" s="12"/>
      <c r="E7" s="11">
        <f>SUM(E2:E6)</f>
        <v>8150000</v>
      </c>
      <c r="F7" s="11">
        <f>SUM(F2:F6)</f>
        <v>1517720</v>
      </c>
      <c r="G7" s="12">
        <f>F7/E7</f>
        <v>0.18622331288343558</v>
      </c>
      <c r="H7" s="1"/>
    </row>
    <row r="8" spans="1:8">
      <c r="A8" t="s">
        <v>21</v>
      </c>
      <c r="B8" s="1">
        <v>56885</v>
      </c>
      <c r="C8" s="1">
        <v>600000</v>
      </c>
      <c r="D8" s="2">
        <v>0.09</v>
      </c>
      <c r="E8" s="1">
        <v>600000</v>
      </c>
      <c r="F8" s="1">
        <v>40690</v>
      </c>
      <c r="G8" s="2">
        <f>F8/E8</f>
        <v>6.7816666666666664E-2</v>
      </c>
      <c r="H8" s="1">
        <f>F6:F8-B8</f>
        <v>-16195</v>
      </c>
    </row>
    <row r="9" spans="1:8">
      <c r="A9" t="s">
        <v>13</v>
      </c>
      <c r="B9" s="1">
        <v>192465</v>
      </c>
      <c r="C9" s="1">
        <v>900000</v>
      </c>
      <c r="D9" s="2">
        <v>0.21</v>
      </c>
      <c r="E9" s="1">
        <v>900000</v>
      </c>
      <c r="F9" s="1">
        <v>51190</v>
      </c>
      <c r="G9" s="2">
        <f>F9/E9</f>
        <v>5.6877777777777777E-2</v>
      </c>
      <c r="H9" s="1">
        <f>F8:F9-B9</f>
        <v>-141275</v>
      </c>
    </row>
    <row r="10" spans="1:8">
      <c r="A10" t="s">
        <v>15</v>
      </c>
      <c r="B10" s="1">
        <v>162065</v>
      </c>
      <c r="C10" s="1">
        <v>2900000</v>
      </c>
      <c r="D10" s="2">
        <v>0.06</v>
      </c>
      <c r="E10" s="1">
        <v>2900000</v>
      </c>
      <c r="F10" s="1">
        <v>162065</v>
      </c>
      <c r="G10" s="2">
        <f>F10/E10</f>
        <v>5.5884482758620686E-2</v>
      </c>
      <c r="H10" s="1">
        <f>F9:F10-B10</f>
        <v>0</v>
      </c>
    </row>
    <row r="11" spans="1:8">
      <c r="A11" t="s">
        <v>18</v>
      </c>
      <c r="B11" s="1">
        <v>41190</v>
      </c>
      <c r="C11" s="1">
        <v>850000</v>
      </c>
      <c r="D11" s="2">
        <v>0.05</v>
      </c>
      <c r="E11" s="1">
        <v>850000</v>
      </c>
      <c r="F11" s="1">
        <v>41190</v>
      </c>
      <c r="G11" s="2">
        <f>F11/E11</f>
        <v>4.8458823529411763E-2</v>
      </c>
      <c r="H11" s="1">
        <f>F10:F11-B11</f>
        <v>0</v>
      </c>
    </row>
    <row r="12" spans="1:8">
      <c r="A12" t="s">
        <v>17</v>
      </c>
      <c r="B12" s="1">
        <v>22495</v>
      </c>
      <c r="C12" s="1">
        <v>600000</v>
      </c>
      <c r="D12" s="2">
        <v>0.04</v>
      </c>
      <c r="E12" s="1">
        <v>600000</v>
      </c>
      <c r="F12" s="1">
        <v>22495</v>
      </c>
      <c r="G12" s="2">
        <f>F12/E12</f>
        <v>3.7491666666666666E-2</v>
      </c>
      <c r="H12" s="1">
        <f>F11:F12-B12</f>
        <v>0</v>
      </c>
    </row>
    <row r="13" spans="1:8">
      <c r="A13" t="s">
        <v>16</v>
      </c>
      <c r="B13" s="1">
        <v>168775</v>
      </c>
      <c r="C13" s="1">
        <v>700000</v>
      </c>
      <c r="D13" s="2">
        <v>0.24</v>
      </c>
      <c r="E13" s="1">
        <v>700000</v>
      </c>
      <c r="F13" s="1">
        <v>26195</v>
      </c>
      <c r="G13" s="2">
        <f>F13/E13</f>
        <v>3.7421428571428571E-2</v>
      </c>
      <c r="H13" s="1">
        <f>F12:F13-B13</f>
        <v>-142580</v>
      </c>
    </row>
    <row r="14" spans="1:8">
      <c r="A14" t="s">
        <v>12</v>
      </c>
      <c r="B14" s="1">
        <v>150975</v>
      </c>
      <c r="C14" s="1">
        <v>950000</v>
      </c>
      <c r="D14" s="2">
        <v>0.16</v>
      </c>
      <c r="E14" s="1">
        <v>950000</v>
      </c>
      <c r="F14" s="1">
        <v>0</v>
      </c>
      <c r="G14" s="2">
        <f>F14/E14</f>
        <v>0</v>
      </c>
      <c r="H14" s="1">
        <f>F13:F14-B14</f>
        <v>-150975</v>
      </c>
    </row>
    <row r="15" spans="1:8">
      <c r="A15" s="10" t="s">
        <v>4</v>
      </c>
      <c r="B15" s="10"/>
      <c r="C15" s="10"/>
      <c r="D15" s="10"/>
      <c r="E15" s="11">
        <f>SUM(E8:E14)</f>
        <v>7500000</v>
      </c>
      <c r="F15" s="11">
        <f>SUM(F8:F14)</f>
        <v>343825</v>
      </c>
      <c r="G15" s="12">
        <f>F15/E15</f>
        <v>4.5843333333333333E-2</v>
      </c>
    </row>
    <row r="17" spans="1:7">
      <c r="A17" s="6" t="s">
        <v>5</v>
      </c>
      <c r="B17" s="6"/>
      <c r="C17" s="6"/>
      <c r="D17" s="6"/>
      <c r="E17" s="7">
        <f>SUM(E7+E15)</f>
        <v>15650000</v>
      </c>
      <c r="F17" s="7">
        <f>SUM(F7+F15)</f>
        <v>1861545</v>
      </c>
      <c r="G17" s="8">
        <f>F17/E17</f>
        <v>0.11894856230031949</v>
      </c>
    </row>
  </sheetData>
  <sortState ref="A2:H13">
    <sortCondition descending="1" ref="G2:G13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D7"/>
  <sheetViews>
    <sheetView workbookViewId="0">
      <selection activeCell="D10" sqref="D10"/>
    </sheetView>
  </sheetViews>
  <sheetFormatPr defaultRowHeight="15"/>
  <cols>
    <col min="1" max="1" width="19.5703125" bestFit="1" customWidth="1"/>
    <col min="2" max="2" width="13.85546875" bestFit="1" customWidth="1"/>
    <col min="3" max="3" width="12.140625" bestFit="1" customWidth="1"/>
  </cols>
  <sheetData>
    <row r="1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t="s">
        <v>23</v>
      </c>
      <c r="B2" s="1">
        <v>550000</v>
      </c>
      <c r="C2" s="1">
        <v>96375</v>
      </c>
      <c r="D2" s="2">
        <f>C2/B2</f>
        <v>0.17522727272727273</v>
      </c>
    </row>
    <row r="3" spans="1:4">
      <c r="B3" s="1"/>
      <c r="C3" s="1"/>
      <c r="D3" s="2"/>
    </row>
    <row r="4" spans="1:4">
      <c r="A4" t="s">
        <v>24</v>
      </c>
      <c r="B4" s="1">
        <v>1700000</v>
      </c>
      <c r="C4" s="1">
        <v>160680</v>
      </c>
      <c r="D4" s="2">
        <f>C4/B4</f>
        <v>9.4517647058823526E-2</v>
      </c>
    </row>
    <row r="6" spans="1:4">
      <c r="A6" s="10" t="s">
        <v>5</v>
      </c>
      <c r="B6" s="11">
        <f>SUM(B2:B4)</f>
        <v>2250000</v>
      </c>
      <c r="C6" s="11">
        <f>SUM(C2:C4)</f>
        <v>257055</v>
      </c>
      <c r="D6" s="12">
        <f>C6/B6</f>
        <v>0.11424666666666666</v>
      </c>
    </row>
    <row r="7" spans="1:4">
      <c r="B7" s="1"/>
      <c r="C7" s="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J38"/>
  <sheetViews>
    <sheetView topLeftCell="A22" workbookViewId="0">
      <selection activeCell="A40" sqref="A40"/>
    </sheetView>
  </sheetViews>
  <sheetFormatPr defaultRowHeight="15"/>
  <cols>
    <col min="1" max="1" width="40" bestFit="1" customWidth="1"/>
    <col min="2" max="4" width="0" hidden="1" customWidth="1"/>
    <col min="5" max="5" width="13.85546875" bestFit="1" customWidth="1"/>
    <col min="6" max="6" width="12.140625" bestFit="1" customWidth="1"/>
    <col min="8" max="8" width="0" hidden="1" customWidth="1"/>
  </cols>
  <sheetData>
    <row r="1" spans="1:10">
      <c r="A1" s="4" t="s">
        <v>0</v>
      </c>
      <c r="B1" s="4" t="s">
        <v>6</v>
      </c>
      <c r="C1" s="4" t="s">
        <v>7</v>
      </c>
      <c r="D1" s="4" t="s">
        <v>8</v>
      </c>
      <c r="E1" s="4" t="s">
        <v>1</v>
      </c>
      <c r="F1" s="4" t="s">
        <v>2</v>
      </c>
      <c r="G1" s="4" t="s">
        <v>3</v>
      </c>
      <c r="H1" t="s">
        <v>120</v>
      </c>
    </row>
    <row r="2" spans="1:10">
      <c r="A2" t="s">
        <v>31</v>
      </c>
      <c r="B2" s="1">
        <v>537920</v>
      </c>
      <c r="C2" s="1">
        <v>600000</v>
      </c>
      <c r="D2" s="2">
        <v>0.9</v>
      </c>
      <c r="E2" s="1">
        <v>600000</v>
      </c>
      <c r="F2" s="1">
        <v>397445</v>
      </c>
      <c r="G2" s="2">
        <f>F2/E2</f>
        <v>0.66240833333333338</v>
      </c>
      <c r="H2" s="1">
        <f>F2-B2</f>
        <v>-140475</v>
      </c>
    </row>
    <row r="3" spans="1:10">
      <c r="A3" t="s">
        <v>46</v>
      </c>
      <c r="B3" s="1">
        <v>293850</v>
      </c>
      <c r="C3" s="1">
        <v>550000</v>
      </c>
      <c r="D3" s="2">
        <v>0.53</v>
      </c>
      <c r="E3" s="1">
        <v>550000</v>
      </c>
      <c r="F3" s="1">
        <v>277655</v>
      </c>
      <c r="G3" s="2">
        <f>F3/E3</f>
        <v>0.50482727272727268</v>
      </c>
      <c r="H3" s="1">
        <f t="shared" ref="H3:H35" si="0">F3-B3</f>
        <v>-16195</v>
      </c>
    </row>
    <row r="4" spans="1:10">
      <c r="A4" t="s">
        <v>37</v>
      </c>
      <c r="B4" s="1">
        <v>1182485</v>
      </c>
      <c r="C4" s="1">
        <v>1650000</v>
      </c>
      <c r="D4" s="2">
        <v>0.72</v>
      </c>
      <c r="E4" s="1">
        <v>1650000</v>
      </c>
      <c r="F4" s="1">
        <v>799130</v>
      </c>
      <c r="G4" s="2">
        <f>F4/E4</f>
        <v>0.4843212121212121</v>
      </c>
      <c r="H4" s="1">
        <f t="shared" si="0"/>
        <v>-383355</v>
      </c>
    </row>
    <row r="5" spans="1:10">
      <c r="A5" t="s">
        <v>44</v>
      </c>
      <c r="B5" s="1">
        <v>364450</v>
      </c>
      <c r="C5" s="1">
        <v>600000</v>
      </c>
      <c r="D5" s="2">
        <v>0.61</v>
      </c>
      <c r="E5" s="1">
        <v>600000</v>
      </c>
      <c r="F5" s="1">
        <v>250575</v>
      </c>
      <c r="G5" s="2">
        <f>F5/E5</f>
        <v>0.41762500000000002</v>
      </c>
      <c r="H5" s="1">
        <f t="shared" si="0"/>
        <v>-113875</v>
      </c>
    </row>
    <row r="6" spans="1:10">
      <c r="A6" t="s">
        <v>49</v>
      </c>
      <c r="B6" s="1">
        <v>364765</v>
      </c>
      <c r="C6" s="1">
        <v>1100000</v>
      </c>
      <c r="D6" s="2">
        <v>0.33</v>
      </c>
      <c r="E6" s="1">
        <v>1100000</v>
      </c>
      <c r="F6" s="1">
        <v>364765</v>
      </c>
      <c r="G6" s="2">
        <f>F6/E6</f>
        <v>0.33160454545454543</v>
      </c>
      <c r="H6" s="1">
        <f t="shared" si="0"/>
        <v>0</v>
      </c>
      <c r="J6" s="13"/>
    </row>
    <row r="7" spans="1:10">
      <c r="A7" t="s">
        <v>42</v>
      </c>
      <c r="B7" s="1">
        <v>145570</v>
      </c>
      <c r="C7" s="1">
        <v>550000</v>
      </c>
      <c r="D7" s="2">
        <v>0.26</v>
      </c>
      <c r="E7" s="1">
        <v>550000</v>
      </c>
      <c r="F7" s="1">
        <v>127575</v>
      </c>
      <c r="G7" s="2">
        <f>F7/E7</f>
        <v>0.23195454545454544</v>
      </c>
      <c r="H7" s="1">
        <f t="shared" si="0"/>
        <v>-17995</v>
      </c>
    </row>
    <row r="8" spans="1:10">
      <c r="A8" t="s">
        <v>39</v>
      </c>
      <c r="B8" s="1">
        <v>196575</v>
      </c>
      <c r="C8" s="1">
        <v>600000</v>
      </c>
      <c r="D8" s="2">
        <v>0.33</v>
      </c>
      <c r="E8" s="1">
        <v>600000</v>
      </c>
      <c r="F8" s="1">
        <v>119980</v>
      </c>
      <c r="G8" s="2">
        <f>F8/E8</f>
        <v>0.19996666666666665</v>
      </c>
      <c r="H8" s="1">
        <f t="shared" si="0"/>
        <v>-76595</v>
      </c>
    </row>
    <row r="9" spans="1:10">
      <c r="A9" t="s">
        <v>28</v>
      </c>
      <c r="B9" s="1">
        <v>464335</v>
      </c>
      <c r="C9" s="1">
        <v>950000</v>
      </c>
      <c r="D9" s="2">
        <v>0.49</v>
      </c>
      <c r="E9" s="1">
        <v>950000</v>
      </c>
      <c r="F9" s="1">
        <v>189175</v>
      </c>
      <c r="G9" s="2">
        <f>F9/E9</f>
        <v>0.19913157894736841</v>
      </c>
      <c r="H9" s="1">
        <f t="shared" si="0"/>
        <v>-275160</v>
      </c>
    </row>
    <row r="10" spans="1:10">
      <c r="A10" t="s">
        <v>26</v>
      </c>
      <c r="B10" s="1">
        <v>113195</v>
      </c>
      <c r="C10" s="1">
        <v>600000</v>
      </c>
      <c r="D10" s="2">
        <v>0.19</v>
      </c>
      <c r="E10" s="1">
        <v>600000</v>
      </c>
      <c r="F10" s="1">
        <v>113195</v>
      </c>
      <c r="G10" s="2">
        <f>F10/E10</f>
        <v>0.18865833333333334</v>
      </c>
      <c r="H10" s="1">
        <f t="shared" si="0"/>
        <v>0</v>
      </c>
    </row>
    <row r="11" spans="1:10">
      <c r="A11" t="s">
        <v>38</v>
      </c>
      <c r="B11" s="1">
        <v>249255</v>
      </c>
      <c r="C11" s="1">
        <v>550000</v>
      </c>
      <c r="D11" s="2">
        <v>0.45</v>
      </c>
      <c r="E11" s="1">
        <v>550000</v>
      </c>
      <c r="F11" s="1">
        <v>100280</v>
      </c>
      <c r="G11" s="2">
        <f>F11/E11</f>
        <v>0.18232727272727273</v>
      </c>
      <c r="H11" s="1">
        <f t="shared" si="0"/>
        <v>-148975</v>
      </c>
    </row>
    <row r="12" spans="1:10">
      <c r="A12" t="s">
        <v>32</v>
      </c>
      <c r="B12" s="1">
        <v>133975</v>
      </c>
      <c r="C12" s="1">
        <v>700000</v>
      </c>
      <c r="D12" s="2">
        <v>0.19</v>
      </c>
      <c r="E12" s="1">
        <v>700000</v>
      </c>
      <c r="F12" s="1">
        <v>123280</v>
      </c>
      <c r="G12" s="2">
        <f>F12/E12</f>
        <v>0.17611428571428572</v>
      </c>
      <c r="H12" s="1">
        <f t="shared" si="0"/>
        <v>-10695</v>
      </c>
    </row>
    <row r="13" spans="1:10">
      <c r="A13" t="s">
        <v>48</v>
      </c>
      <c r="B13" s="1">
        <v>540110</v>
      </c>
      <c r="C13" s="1">
        <v>1300000</v>
      </c>
      <c r="D13" s="2">
        <v>0.42</v>
      </c>
      <c r="E13" s="1">
        <v>1300000</v>
      </c>
      <c r="F13" s="1">
        <v>185470</v>
      </c>
      <c r="G13" s="2">
        <f>F13/E13</f>
        <v>0.14266923076923077</v>
      </c>
      <c r="H13" s="1">
        <f t="shared" si="0"/>
        <v>-354640</v>
      </c>
    </row>
    <row r="14" spans="1:10">
      <c r="A14" t="s">
        <v>36</v>
      </c>
      <c r="B14" s="1">
        <v>276855</v>
      </c>
      <c r="C14" s="1">
        <v>600000</v>
      </c>
      <c r="D14" s="2">
        <v>0.46</v>
      </c>
      <c r="E14" s="1">
        <v>600000</v>
      </c>
      <c r="F14" s="1">
        <v>80685</v>
      </c>
      <c r="G14" s="2">
        <f>F14/E14</f>
        <v>0.13447500000000001</v>
      </c>
      <c r="H14" s="1">
        <f t="shared" si="0"/>
        <v>-196170</v>
      </c>
    </row>
    <row r="15" spans="1:10">
      <c r="A15" t="s">
        <v>30</v>
      </c>
      <c r="B15" s="1">
        <v>139070</v>
      </c>
      <c r="C15" s="1">
        <v>650000</v>
      </c>
      <c r="D15" s="2">
        <v>0.21</v>
      </c>
      <c r="E15" s="1">
        <v>650000</v>
      </c>
      <c r="F15" s="1">
        <v>86080</v>
      </c>
      <c r="G15" s="2">
        <f>F15/E15</f>
        <v>0.13243076923076924</v>
      </c>
      <c r="H15" s="1">
        <f t="shared" si="0"/>
        <v>-52990</v>
      </c>
    </row>
    <row r="16" spans="1:10">
      <c r="A16" t="s">
        <v>40</v>
      </c>
      <c r="B16" s="1">
        <v>120175</v>
      </c>
      <c r="C16" s="1">
        <v>600000</v>
      </c>
      <c r="D16" s="2">
        <v>0.2</v>
      </c>
      <c r="E16" s="1">
        <v>600000</v>
      </c>
      <c r="F16" s="1">
        <v>72685</v>
      </c>
      <c r="G16" s="2">
        <f>F16/E16</f>
        <v>0.12114166666666666</v>
      </c>
      <c r="H16" s="1">
        <f t="shared" si="0"/>
        <v>-47490</v>
      </c>
    </row>
    <row r="17" spans="1:8">
      <c r="A17" t="s">
        <v>54</v>
      </c>
      <c r="B17" s="1">
        <v>287460</v>
      </c>
      <c r="C17" s="1">
        <v>700000</v>
      </c>
      <c r="D17" s="2">
        <v>0.41</v>
      </c>
      <c r="E17" s="1">
        <v>700000</v>
      </c>
      <c r="F17" s="1">
        <v>82485</v>
      </c>
      <c r="G17" s="2">
        <f>F17/E17</f>
        <v>0.11783571428571428</v>
      </c>
      <c r="H17" s="1">
        <f t="shared" si="0"/>
        <v>-204975</v>
      </c>
    </row>
    <row r="18" spans="1:8" s="3" customFormat="1">
      <c r="A18" s="10" t="s">
        <v>4</v>
      </c>
      <c r="B18" s="11"/>
      <c r="C18" s="11"/>
      <c r="D18" s="12"/>
      <c r="E18" s="11">
        <f>SUM(E2:E17)</f>
        <v>12300000</v>
      </c>
      <c r="F18" s="11">
        <f>SUM(F2:F17)</f>
        <v>3370460</v>
      </c>
      <c r="G18" s="12">
        <f>F18/E18</f>
        <v>0.27402113821138213</v>
      </c>
      <c r="H18" s="9"/>
    </row>
    <row r="19" spans="1:8">
      <c r="A19" t="s">
        <v>35</v>
      </c>
      <c r="B19" s="1">
        <v>151670</v>
      </c>
      <c r="C19" s="1">
        <v>650000</v>
      </c>
      <c r="D19" s="2">
        <v>0.23</v>
      </c>
      <c r="E19" s="1">
        <v>650000</v>
      </c>
      <c r="F19" s="1">
        <v>57990</v>
      </c>
      <c r="G19" s="2">
        <f>F19/E19</f>
        <v>8.9215384615384613E-2</v>
      </c>
      <c r="H19" s="1">
        <f t="shared" si="0"/>
        <v>-93680</v>
      </c>
    </row>
    <row r="20" spans="1:8">
      <c r="A20" t="s">
        <v>56</v>
      </c>
      <c r="B20" s="1">
        <v>43690</v>
      </c>
      <c r="C20" s="1">
        <v>550000</v>
      </c>
      <c r="D20" s="2">
        <v>0.08</v>
      </c>
      <c r="E20" s="1">
        <v>550000</v>
      </c>
      <c r="F20" s="1">
        <v>43690</v>
      </c>
      <c r="G20" s="2">
        <f>F20/E20</f>
        <v>7.9436363636363638E-2</v>
      </c>
      <c r="H20" s="1">
        <f t="shared" si="0"/>
        <v>0</v>
      </c>
    </row>
    <row r="21" spans="1:8">
      <c r="A21" t="s">
        <v>34</v>
      </c>
      <c r="B21" s="1">
        <v>233970</v>
      </c>
      <c r="C21" s="1">
        <v>1450000</v>
      </c>
      <c r="D21" s="2">
        <v>0.16</v>
      </c>
      <c r="E21" s="1">
        <v>1450000</v>
      </c>
      <c r="F21" s="1">
        <v>111185</v>
      </c>
      <c r="G21" s="2">
        <f>F21/E21</f>
        <v>7.6679310344827584E-2</v>
      </c>
      <c r="H21" s="1">
        <f t="shared" si="0"/>
        <v>-122785</v>
      </c>
    </row>
    <row r="22" spans="1:8">
      <c r="A22" t="s">
        <v>25</v>
      </c>
      <c r="B22" s="1">
        <v>177670</v>
      </c>
      <c r="C22" s="1">
        <v>850000</v>
      </c>
      <c r="D22" s="2">
        <v>0.21</v>
      </c>
      <c r="E22" s="1">
        <v>850000</v>
      </c>
      <c r="F22" s="1">
        <v>63990</v>
      </c>
      <c r="G22" s="2">
        <f>F22/E22</f>
        <v>7.5282352941176467E-2</v>
      </c>
      <c r="H22" s="1">
        <f t="shared" si="0"/>
        <v>-113680</v>
      </c>
    </row>
    <row r="23" spans="1:8">
      <c r="A23" t="s">
        <v>29</v>
      </c>
      <c r="B23" s="1">
        <v>110680</v>
      </c>
      <c r="C23" s="1">
        <v>600000</v>
      </c>
      <c r="D23" s="2">
        <v>0.18</v>
      </c>
      <c r="E23" s="1">
        <v>600000</v>
      </c>
      <c r="F23" s="1">
        <v>35690</v>
      </c>
      <c r="G23" s="2">
        <f>F23/E23</f>
        <v>5.9483333333333333E-2</v>
      </c>
      <c r="H23" s="1">
        <f t="shared" si="0"/>
        <v>-74990</v>
      </c>
    </row>
    <row r="24" spans="1:8">
      <c r="A24" t="s">
        <v>43</v>
      </c>
      <c r="B24" s="1">
        <v>107885</v>
      </c>
      <c r="C24" s="1">
        <v>600000</v>
      </c>
      <c r="D24" s="2">
        <v>0.18</v>
      </c>
      <c r="E24" s="1">
        <v>600000</v>
      </c>
      <c r="F24" s="1">
        <v>32995</v>
      </c>
      <c r="G24" s="2">
        <f>F24/E24</f>
        <v>5.4991666666666668E-2</v>
      </c>
      <c r="H24" s="1">
        <f t="shared" si="0"/>
        <v>-74890</v>
      </c>
    </row>
    <row r="25" spans="1:8">
      <c r="A25" t="s">
        <v>53</v>
      </c>
      <c r="B25" s="1">
        <v>279650</v>
      </c>
      <c r="C25" s="1">
        <v>1850000</v>
      </c>
      <c r="D25" s="2">
        <v>0.15</v>
      </c>
      <c r="E25" s="1">
        <v>1850000</v>
      </c>
      <c r="F25" s="1">
        <v>89985</v>
      </c>
      <c r="G25" s="2">
        <f>F25/E25</f>
        <v>4.8640540540540539E-2</v>
      </c>
      <c r="H25" s="1">
        <f t="shared" si="0"/>
        <v>-189665</v>
      </c>
    </row>
    <row r="26" spans="1:8">
      <c r="A26" t="s">
        <v>33</v>
      </c>
      <c r="B26" s="1">
        <v>49490</v>
      </c>
      <c r="C26" s="1">
        <v>550000</v>
      </c>
      <c r="D26" s="2">
        <v>0.09</v>
      </c>
      <c r="E26" s="1">
        <v>550000</v>
      </c>
      <c r="F26" s="1">
        <v>16495</v>
      </c>
      <c r="G26" s="2">
        <f>F26/E26</f>
        <v>2.9990909090909092E-2</v>
      </c>
      <c r="H26" s="1">
        <f t="shared" si="0"/>
        <v>-32995</v>
      </c>
    </row>
    <row r="27" spans="1:8">
      <c r="A27" t="s">
        <v>27</v>
      </c>
      <c r="B27" s="1">
        <v>161075</v>
      </c>
      <c r="C27" s="1">
        <v>700000</v>
      </c>
      <c r="D27" s="2">
        <v>0.23</v>
      </c>
      <c r="E27" s="1">
        <v>700000</v>
      </c>
      <c r="F27" s="1">
        <v>20495</v>
      </c>
      <c r="G27" s="2">
        <f>F27/E27</f>
        <v>2.9278571428571428E-2</v>
      </c>
      <c r="H27" s="1">
        <f t="shared" si="0"/>
        <v>-140580</v>
      </c>
    </row>
    <row r="28" spans="1:8">
      <c r="A28" t="s">
        <v>57</v>
      </c>
      <c r="B28" s="1">
        <v>10695</v>
      </c>
      <c r="C28">
        <v>0</v>
      </c>
      <c r="E28" s="1">
        <v>550000</v>
      </c>
      <c r="F28" s="1">
        <v>10695</v>
      </c>
      <c r="G28" s="2">
        <f>F28/E28</f>
        <v>1.9445454545454547E-2</v>
      </c>
      <c r="H28" s="1">
        <f t="shared" si="0"/>
        <v>0</v>
      </c>
    </row>
    <row r="29" spans="1:8">
      <c r="A29" t="s">
        <v>45</v>
      </c>
      <c r="B29" s="1">
        <v>66190</v>
      </c>
      <c r="C29" s="1">
        <v>900000</v>
      </c>
      <c r="D29" s="2">
        <v>7.0000000000000007E-2</v>
      </c>
      <c r="E29" s="1">
        <v>900000</v>
      </c>
      <c r="F29" s="1">
        <v>16195</v>
      </c>
      <c r="G29" s="2">
        <f>F29/E29</f>
        <v>1.7994444444444445E-2</v>
      </c>
      <c r="H29" s="1">
        <f t="shared" si="0"/>
        <v>-49995</v>
      </c>
    </row>
    <row r="30" spans="1:8">
      <c r="A30" t="s">
        <v>41</v>
      </c>
      <c r="B30">
        <v>0</v>
      </c>
      <c r="C30" s="1">
        <v>550000</v>
      </c>
      <c r="D30" s="2">
        <v>0</v>
      </c>
      <c r="E30" s="1">
        <v>550000</v>
      </c>
      <c r="G30" s="2">
        <f>F30/E30</f>
        <v>0</v>
      </c>
      <c r="H30" s="1">
        <f t="shared" si="0"/>
        <v>0</v>
      </c>
    </row>
    <row r="31" spans="1:8">
      <c r="A31" t="s">
        <v>47</v>
      </c>
      <c r="B31">
        <v>0</v>
      </c>
      <c r="C31" s="1">
        <v>650000</v>
      </c>
      <c r="D31" s="2">
        <v>0</v>
      </c>
      <c r="E31" s="1">
        <v>650000</v>
      </c>
      <c r="G31" s="2">
        <f>F31/E31</f>
        <v>0</v>
      </c>
      <c r="H31" s="1">
        <f t="shared" si="0"/>
        <v>0</v>
      </c>
    </row>
    <row r="32" spans="1:8">
      <c r="A32" t="s">
        <v>50</v>
      </c>
      <c r="B32">
        <v>0</v>
      </c>
      <c r="C32" s="1">
        <v>550000</v>
      </c>
      <c r="D32" s="2">
        <v>0</v>
      </c>
      <c r="E32" s="1">
        <v>550000</v>
      </c>
      <c r="G32" s="2">
        <f>F32/E32</f>
        <v>0</v>
      </c>
      <c r="H32" s="1">
        <f t="shared" si="0"/>
        <v>0</v>
      </c>
    </row>
    <row r="33" spans="1:8">
      <c r="A33" t="s">
        <v>51</v>
      </c>
      <c r="B33">
        <v>0</v>
      </c>
      <c r="C33" s="1">
        <v>750000</v>
      </c>
      <c r="D33" s="2">
        <v>0</v>
      </c>
      <c r="E33" s="1">
        <v>750000</v>
      </c>
      <c r="G33" s="2">
        <f>F33/E33</f>
        <v>0</v>
      </c>
      <c r="H33" s="1">
        <f t="shared" si="0"/>
        <v>0</v>
      </c>
    </row>
    <row r="34" spans="1:8">
      <c r="A34" t="s">
        <v>52</v>
      </c>
      <c r="B34">
        <v>0</v>
      </c>
      <c r="C34" s="1">
        <v>550000</v>
      </c>
      <c r="D34" s="2">
        <v>0</v>
      </c>
      <c r="E34" s="1">
        <v>550000</v>
      </c>
      <c r="G34" s="2">
        <f>F34/E34</f>
        <v>0</v>
      </c>
      <c r="H34" s="1">
        <f t="shared" si="0"/>
        <v>0</v>
      </c>
    </row>
    <row r="35" spans="1:8">
      <c r="A35" t="s">
        <v>55</v>
      </c>
      <c r="B35">
        <v>0</v>
      </c>
      <c r="C35" s="1">
        <v>550000</v>
      </c>
      <c r="D35" s="2">
        <v>0</v>
      </c>
      <c r="E35" s="1">
        <v>550000</v>
      </c>
      <c r="G35" s="2">
        <f>F35/E35</f>
        <v>0</v>
      </c>
      <c r="H35" s="1">
        <f t="shared" si="0"/>
        <v>0</v>
      </c>
    </row>
    <row r="36" spans="1:8">
      <c r="A36" s="10" t="s">
        <v>4</v>
      </c>
      <c r="B36" s="10"/>
      <c r="C36" s="10"/>
      <c r="D36" s="10"/>
      <c r="E36" s="11">
        <f>SUM(E19:E35)</f>
        <v>12850000</v>
      </c>
      <c r="F36" s="11">
        <f>SUM(F19:F35)</f>
        <v>499405</v>
      </c>
      <c r="G36" s="12">
        <f>F36/E36</f>
        <v>3.8864202334630352E-2</v>
      </c>
    </row>
    <row r="38" spans="1:8">
      <c r="A38" s="6" t="s">
        <v>5</v>
      </c>
      <c r="B38" s="6"/>
      <c r="C38" s="6"/>
      <c r="D38" s="6"/>
      <c r="E38" s="7">
        <f>SUM(E18+E36)</f>
        <v>25150000</v>
      </c>
      <c r="F38" s="7">
        <f>SUM(F18+F36)</f>
        <v>3869865</v>
      </c>
      <c r="G38" s="8">
        <f>F38/E38</f>
        <v>0.1538713717693837</v>
      </c>
    </row>
  </sheetData>
  <sortState ref="A2:G34">
    <sortCondition descending="1" ref="G2:G34"/>
  </sortState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H25"/>
  <sheetViews>
    <sheetView topLeftCell="A7" workbookViewId="0">
      <selection activeCell="G18" sqref="G18"/>
    </sheetView>
  </sheetViews>
  <sheetFormatPr defaultRowHeight="15"/>
  <cols>
    <col min="1" max="1" width="25.28515625" bestFit="1" customWidth="1"/>
    <col min="2" max="4" width="0" hidden="1" customWidth="1"/>
    <col min="5" max="5" width="13.85546875" bestFit="1" customWidth="1"/>
    <col min="6" max="6" width="12.140625" bestFit="1" customWidth="1"/>
  </cols>
  <sheetData>
    <row r="1" spans="1:7">
      <c r="A1" s="4" t="s">
        <v>0</v>
      </c>
      <c r="B1" s="4" t="s">
        <v>6</v>
      </c>
      <c r="C1" s="4" t="s">
        <v>7</v>
      </c>
      <c r="D1" s="4" t="s">
        <v>8</v>
      </c>
      <c r="E1" s="4" t="s">
        <v>1</v>
      </c>
      <c r="F1" s="4" t="s">
        <v>2</v>
      </c>
      <c r="G1" s="4" t="s">
        <v>3</v>
      </c>
    </row>
    <row r="2" spans="1:7">
      <c r="A2" t="s">
        <v>63</v>
      </c>
      <c r="B2" s="1">
        <v>161175</v>
      </c>
      <c r="C2" s="1">
        <v>550000</v>
      </c>
      <c r="D2" s="2">
        <v>0.28999999999999998</v>
      </c>
      <c r="E2" s="1">
        <v>550000</v>
      </c>
      <c r="F2" s="1">
        <v>161175</v>
      </c>
      <c r="G2" s="2">
        <f>F2/E2</f>
        <v>0.29304545454545455</v>
      </c>
    </row>
    <row r="3" spans="1:7">
      <c r="A3" t="s">
        <v>60</v>
      </c>
      <c r="B3" s="1">
        <v>122585</v>
      </c>
      <c r="C3" s="1">
        <v>550000</v>
      </c>
      <c r="D3" s="2">
        <v>0.22</v>
      </c>
      <c r="E3" s="1">
        <v>550000</v>
      </c>
      <c r="F3" s="1">
        <v>122585</v>
      </c>
      <c r="G3" s="2">
        <f>F3/E3</f>
        <v>0.22288181818181818</v>
      </c>
    </row>
    <row r="4" spans="1:7">
      <c r="A4" t="s">
        <v>58</v>
      </c>
      <c r="B4" s="1">
        <v>165575</v>
      </c>
      <c r="C4" s="1">
        <v>550000</v>
      </c>
      <c r="D4" s="2">
        <v>0.3</v>
      </c>
      <c r="E4" s="1">
        <v>550000</v>
      </c>
      <c r="F4" s="1">
        <v>99385</v>
      </c>
      <c r="G4" s="2">
        <f>F4/E4</f>
        <v>0.1807</v>
      </c>
    </row>
    <row r="5" spans="1:7">
      <c r="A5" t="s">
        <v>64</v>
      </c>
      <c r="B5" s="1">
        <v>145475</v>
      </c>
      <c r="C5" s="1">
        <v>550000</v>
      </c>
      <c r="D5" s="2">
        <v>0.26</v>
      </c>
      <c r="E5" s="1">
        <v>550000</v>
      </c>
      <c r="F5" s="1">
        <v>94285</v>
      </c>
      <c r="G5" s="2">
        <f>F5/E5</f>
        <v>0.17142727272727273</v>
      </c>
    </row>
    <row r="6" spans="1:7">
      <c r="A6" t="s">
        <v>72</v>
      </c>
      <c r="B6" s="1">
        <v>144765</v>
      </c>
      <c r="C6" s="1">
        <v>550000</v>
      </c>
      <c r="D6" s="2">
        <v>0.26</v>
      </c>
      <c r="E6" s="1">
        <v>550000</v>
      </c>
      <c r="F6" s="1">
        <v>82480</v>
      </c>
      <c r="G6" s="2">
        <f>F6/E6</f>
        <v>0.14996363636363635</v>
      </c>
    </row>
    <row r="7" spans="1:7">
      <c r="A7" t="s">
        <v>77</v>
      </c>
      <c r="B7" s="1">
        <v>156565</v>
      </c>
      <c r="C7" s="1">
        <v>600000</v>
      </c>
      <c r="D7" s="2">
        <v>0.26</v>
      </c>
      <c r="E7" s="1">
        <v>600000</v>
      </c>
      <c r="F7" s="1">
        <v>73380</v>
      </c>
      <c r="G7" s="2">
        <f>F7/E7</f>
        <v>0.12230000000000001</v>
      </c>
    </row>
    <row r="8" spans="1:7">
      <c r="A8" t="s">
        <v>61</v>
      </c>
      <c r="B8" s="1">
        <v>113575</v>
      </c>
      <c r="C8" s="1">
        <v>550000</v>
      </c>
      <c r="D8" s="2">
        <v>0.21</v>
      </c>
      <c r="E8" s="1">
        <v>550000</v>
      </c>
      <c r="F8" s="1">
        <v>59190</v>
      </c>
      <c r="G8" s="2">
        <f>F8/E8</f>
        <v>0.10761818181818182</v>
      </c>
    </row>
    <row r="9" spans="1:7">
      <c r="A9" t="s">
        <v>68</v>
      </c>
      <c r="B9" s="1">
        <v>57590</v>
      </c>
      <c r="C9" s="1">
        <v>600000</v>
      </c>
      <c r="D9" s="2">
        <v>0.1</v>
      </c>
      <c r="E9" s="1">
        <v>600000</v>
      </c>
      <c r="F9" s="1">
        <v>57590</v>
      </c>
      <c r="G9" s="2">
        <f>F9/E9</f>
        <v>9.5983333333333337E-2</v>
      </c>
    </row>
    <row r="10" spans="1:7">
      <c r="A10" s="10" t="s">
        <v>4</v>
      </c>
      <c r="B10" s="11"/>
      <c r="C10" s="11"/>
      <c r="D10" s="12"/>
      <c r="E10" s="11">
        <f>SUM(E2:E9)</f>
        <v>4500000</v>
      </c>
      <c r="F10" s="11">
        <f>SUM(F2:F9)</f>
        <v>750070</v>
      </c>
      <c r="G10" s="12">
        <f>F10/E10</f>
        <v>0.16668222222222223</v>
      </c>
    </row>
    <row r="11" spans="1:7">
      <c r="A11" t="s">
        <v>65</v>
      </c>
      <c r="B11" s="1">
        <v>117180</v>
      </c>
      <c r="C11" s="1">
        <v>550000</v>
      </c>
      <c r="D11" s="2">
        <v>0.21</v>
      </c>
      <c r="E11" s="1">
        <v>550000</v>
      </c>
      <c r="F11" s="1">
        <v>41995</v>
      </c>
      <c r="G11" s="2">
        <f>F11/E11</f>
        <v>7.6354545454545453E-2</v>
      </c>
    </row>
    <row r="12" spans="1:7">
      <c r="A12" t="s">
        <v>62</v>
      </c>
      <c r="B12" s="1">
        <v>56980</v>
      </c>
      <c r="C12" s="1">
        <v>550000</v>
      </c>
      <c r="D12" s="2">
        <v>0.1</v>
      </c>
      <c r="E12" s="1">
        <v>550000</v>
      </c>
      <c r="F12" s="1">
        <v>38985</v>
      </c>
      <c r="G12" s="2">
        <f>F12/E12</f>
        <v>7.0881818181818185E-2</v>
      </c>
    </row>
    <row r="13" spans="1:7">
      <c r="A13" t="s">
        <v>71</v>
      </c>
      <c r="B13" s="1">
        <v>77685</v>
      </c>
      <c r="C13" s="1">
        <v>600000</v>
      </c>
      <c r="D13" s="2">
        <v>0.13</v>
      </c>
      <c r="E13" s="1">
        <v>600000</v>
      </c>
      <c r="F13" s="1">
        <v>41995</v>
      </c>
      <c r="G13" s="2">
        <f>F13/E13</f>
        <v>6.999166666666666E-2</v>
      </c>
    </row>
    <row r="14" spans="1:7">
      <c r="A14" t="s">
        <v>75</v>
      </c>
      <c r="B14" s="1">
        <v>82990</v>
      </c>
      <c r="C14" s="1">
        <v>600000</v>
      </c>
      <c r="D14" s="2">
        <v>0.14000000000000001</v>
      </c>
      <c r="E14" s="1">
        <v>600000</v>
      </c>
      <c r="F14" s="1">
        <v>32995</v>
      </c>
      <c r="G14" s="2">
        <f>F14/E14</f>
        <v>5.4991666666666668E-2</v>
      </c>
    </row>
    <row r="15" spans="1:7">
      <c r="A15" t="s">
        <v>73</v>
      </c>
      <c r="B15" s="1">
        <v>16195</v>
      </c>
      <c r="C15" s="1">
        <v>550000</v>
      </c>
      <c r="D15" s="2">
        <v>0.03</v>
      </c>
      <c r="E15" s="1">
        <v>550000</v>
      </c>
      <c r="F15" s="1">
        <v>16195</v>
      </c>
      <c r="G15" s="2">
        <f>F15/E15</f>
        <v>2.9445454545454545E-2</v>
      </c>
    </row>
    <row r="16" spans="1:7">
      <c r="A16" t="s">
        <v>70</v>
      </c>
      <c r="B16" s="1">
        <v>170570</v>
      </c>
      <c r="C16" s="1">
        <v>550000</v>
      </c>
      <c r="D16" s="2">
        <v>0.31</v>
      </c>
      <c r="E16" s="1">
        <v>550000</v>
      </c>
      <c r="F16" s="1">
        <v>10695</v>
      </c>
      <c r="G16" s="2">
        <f>F16/E16</f>
        <v>1.9445454545454547E-2</v>
      </c>
    </row>
    <row r="17" spans="1:8">
      <c r="A17" t="s">
        <v>74</v>
      </c>
      <c r="B17" s="1">
        <v>143575</v>
      </c>
      <c r="C17" s="1">
        <v>600000</v>
      </c>
      <c r="D17" s="2">
        <v>0.24</v>
      </c>
      <c r="E17" s="1">
        <v>600000</v>
      </c>
      <c r="F17" s="1">
        <v>10695</v>
      </c>
      <c r="G17" s="2">
        <f>F17/E17</f>
        <v>1.7825000000000001E-2</v>
      </c>
    </row>
    <row r="18" spans="1:8">
      <c r="A18" t="s">
        <v>76</v>
      </c>
      <c r="B18" s="1">
        <v>21390</v>
      </c>
      <c r="C18" s="1">
        <v>650000</v>
      </c>
      <c r="D18" s="2">
        <v>0.03</v>
      </c>
      <c r="E18" s="1">
        <v>650000</v>
      </c>
      <c r="F18" s="1">
        <v>10695</v>
      </c>
      <c r="G18" s="2">
        <f>F18/E18</f>
        <v>1.6453846153846152E-2</v>
      </c>
    </row>
    <row r="19" spans="1:8">
      <c r="A19" t="s">
        <v>59</v>
      </c>
      <c r="B19">
        <v>0</v>
      </c>
      <c r="C19" s="1">
        <v>650000</v>
      </c>
      <c r="D19" s="2">
        <v>0</v>
      </c>
      <c r="E19" s="1">
        <v>650000</v>
      </c>
      <c r="G19" s="2">
        <f>F19/E19</f>
        <v>0</v>
      </c>
    </row>
    <row r="20" spans="1:8">
      <c r="A20" t="s">
        <v>66</v>
      </c>
      <c r="B20">
        <v>0</v>
      </c>
      <c r="C20" s="1">
        <v>550000</v>
      </c>
      <c r="D20" s="2">
        <v>0</v>
      </c>
      <c r="E20" s="1">
        <v>550000</v>
      </c>
      <c r="G20" s="2">
        <f>F20/E20</f>
        <v>0</v>
      </c>
    </row>
    <row r="21" spans="1:8">
      <c r="A21" t="s">
        <v>67</v>
      </c>
      <c r="B21">
        <v>0</v>
      </c>
      <c r="C21" s="1">
        <v>550000</v>
      </c>
      <c r="D21" s="2">
        <v>0</v>
      </c>
      <c r="E21" s="1">
        <v>550000</v>
      </c>
      <c r="G21" s="2">
        <f>F21/E21</f>
        <v>0</v>
      </c>
    </row>
    <row r="22" spans="1:8">
      <c r="A22" t="s">
        <v>69</v>
      </c>
      <c r="B22" s="1">
        <v>46990</v>
      </c>
      <c r="C22" s="1">
        <v>600000</v>
      </c>
      <c r="D22" s="2">
        <v>0.08</v>
      </c>
      <c r="E22" s="1">
        <v>600000</v>
      </c>
      <c r="G22" s="2">
        <f>F22/E22</f>
        <v>0</v>
      </c>
    </row>
    <row r="23" spans="1:8">
      <c r="A23" s="10" t="s">
        <v>4</v>
      </c>
      <c r="B23" s="10"/>
      <c r="C23" s="10"/>
      <c r="D23" s="10"/>
      <c r="E23" s="11">
        <f>SUM(E11:E22)</f>
        <v>7000000</v>
      </c>
      <c r="F23" s="11">
        <f>SUM(F11:F22)</f>
        <v>204250</v>
      </c>
      <c r="G23" s="12">
        <f>F23/E23</f>
        <v>2.9178571428571429E-2</v>
      </c>
    </row>
    <row r="25" spans="1:8">
      <c r="A25" s="6" t="s">
        <v>5</v>
      </c>
      <c r="B25" s="6"/>
      <c r="C25" s="6"/>
      <c r="D25" s="6"/>
      <c r="E25" s="7">
        <f>SUM(E10+E23)</f>
        <v>11500000</v>
      </c>
      <c r="F25" s="7">
        <f>SUM(F10+F23)</f>
        <v>954320</v>
      </c>
      <c r="G25" s="8">
        <f>F25/E25</f>
        <v>8.2984347826086963E-2</v>
      </c>
      <c r="H25" s="2"/>
    </row>
  </sheetData>
  <sortState ref="A2:G21">
    <sortCondition descending="1" ref="G2:G21"/>
  </sortState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G32"/>
  <sheetViews>
    <sheetView tabSelected="1" topLeftCell="A9" workbookViewId="0">
      <selection activeCell="H33" sqref="H33"/>
    </sheetView>
  </sheetViews>
  <sheetFormatPr defaultRowHeight="15"/>
  <cols>
    <col min="1" max="1" width="33.42578125" bestFit="1" customWidth="1"/>
    <col min="2" max="4" width="0" hidden="1" customWidth="1"/>
    <col min="5" max="5" width="13.85546875" bestFit="1" customWidth="1"/>
    <col min="6" max="6" width="12.140625" bestFit="1" customWidth="1"/>
  </cols>
  <sheetData>
    <row r="1" spans="1:7">
      <c r="A1" s="4" t="s">
        <v>0</v>
      </c>
      <c r="B1" s="4" t="s">
        <v>6</v>
      </c>
      <c r="C1" s="4" t="s">
        <v>7</v>
      </c>
      <c r="D1" s="4" t="s">
        <v>8</v>
      </c>
      <c r="E1" s="4" t="s">
        <v>1</v>
      </c>
      <c r="F1" s="4" t="s">
        <v>2</v>
      </c>
      <c r="G1" s="4" t="s">
        <v>3</v>
      </c>
    </row>
    <row r="2" spans="1:7">
      <c r="A2" t="s">
        <v>81</v>
      </c>
      <c r="B2" s="1">
        <v>457100</v>
      </c>
      <c r="C2" s="1">
        <v>650000</v>
      </c>
      <c r="D2" s="2">
        <v>0.7</v>
      </c>
      <c r="E2" s="1">
        <v>650000</v>
      </c>
      <c r="F2" s="1">
        <v>202360</v>
      </c>
      <c r="G2" s="2">
        <f>F2/E2</f>
        <v>0.31132307692307692</v>
      </c>
    </row>
    <row r="3" spans="1:7">
      <c r="A3" t="s">
        <v>101</v>
      </c>
      <c r="B3" s="1">
        <v>335325</v>
      </c>
      <c r="C3" s="1">
        <v>550000</v>
      </c>
      <c r="D3" s="2">
        <v>0.61</v>
      </c>
      <c r="E3" s="1">
        <v>550000</v>
      </c>
      <c r="F3" s="1">
        <v>170270</v>
      </c>
      <c r="G3" s="2">
        <f>F3/E3</f>
        <v>0.30958181818181818</v>
      </c>
    </row>
    <row r="4" spans="1:7">
      <c r="A4" t="s">
        <v>99</v>
      </c>
      <c r="B4" s="1">
        <v>144555</v>
      </c>
      <c r="C4" s="1">
        <v>550000</v>
      </c>
      <c r="D4" s="2">
        <v>0.26</v>
      </c>
      <c r="E4" s="1">
        <v>550000</v>
      </c>
      <c r="F4" s="1">
        <v>101270</v>
      </c>
      <c r="G4" s="2">
        <f>F4/E4</f>
        <v>0.18412727272727272</v>
      </c>
    </row>
    <row r="5" spans="1:7">
      <c r="A5" t="s">
        <v>83</v>
      </c>
      <c r="B5" s="1">
        <v>196360</v>
      </c>
      <c r="C5" s="1">
        <v>850000</v>
      </c>
      <c r="D5" s="2">
        <v>0.23</v>
      </c>
      <c r="E5" s="1">
        <v>850000</v>
      </c>
      <c r="F5" s="1">
        <v>131470</v>
      </c>
      <c r="G5" s="2">
        <f>F5/E5</f>
        <v>0.15467058823529412</v>
      </c>
    </row>
    <row r="6" spans="1:7">
      <c r="A6" t="s">
        <v>100</v>
      </c>
      <c r="B6" s="1">
        <v>195465</v>
      </c>
      <c r="C6" s="1">
        <v>550000</v>
      </c>
      <c r="D6" s="2">
        <v>0.36</v>
      </c>
      <c r="E6" s="1">
        <v>550000</v>
      </c>
      <c r="F6" s="1">
        <v>72985</v>
      </c>
      <c r="G6" s="2">
        <f>F6/E6</f>
        <v>0.13270000000000001</v>
      </c>
    </row>
    <row r="7" spans="1:7">
      <c r="A7" t="s">
        <v>97</v>
      </c>
      <c r="B7" s="1">
        <v>145560</v>
      </c>
      <c r="C7" s="1">
        <v>650000</v>
      </c>
      <c r="D7" s="2">
        <v>0.22</v>
      </c>
      <c r="E7" s="1">
        <v>650000</v>
      </c>
      <c r="F7" s="1">
        <v>85675</v>
      </c>
      <c r="G7" s="2">
        <f>F7/E7</f>
        <v>0.13180769230769232</v>
      </c>
    </row>
    <row r="8" spans="1:7" hidden="1">
      <c r="A8" t="s">
        <v>84</v>
      </c>
      <c r="B8">
        <v>0</v>
      </c>
      <c r="C8">
        <v>0</v>
      </c>
      <c r="E8">
        <v>0</v>
      </c>
      <c r="G8" s="2" t="e">
        <f>F8/E8</f>
        <v>#DIV/0!</v>
      </c>
    </row>
    <row r="9" spans="1:7">
      <c r="A9" t="s">
        <v>85</v>
      </c>
      <c r="B9" s="1">
        <v>272765</v>
      </c>
      <c r="C9" s="1">
        <v>550000</v>
      </c>
      <c r="D9" s="2">
        <v>0.5</v>
      </c>
      <c r="E9" s="1">
        <v>550000</v>
      </c>
      <c r="F9" s="1">
        <v>69985</v>
      </c>
      <c r="G9" s="2">
        <f>F9/E9</f>
        <v>0.12724545454545455</v>
      </c>
    </row>
    <row r="10" spans="1:7">
      <c r="A10" t="s">
        <v>86</v>
      </c>
      <c r="B10" s="1">
        <v>197665</v>
      </c>
      <c r="C10" s="1">
        <v>650000</v>
      </c>
      <c r="D10" s="2">
        <v>0.3</v>
      </c>
      <c r="E10" s="1">
        <v>650000</v>
      </c>
      <c r="F10" s="1">
        <v>79185</v>
      </c>
      <c r="G10" s="2">
        <f>F10/E10</f>
        <v>0.12182307692307692</v>
      </c>
    </row>
    <row r="11" spans="1:7" hidden="1">
      <c r="A11" t="s">
        <v>87</v>
      </c>
      <c r="B11">
        <v>0</v>
      </c>
      <c r="C11">
        <v>0</v>
      </c>
      <c r="E11">
        <v>0</v>
      </c>
      <c r="G11" s="2" t="e">
        <f>F11/E11</f>
        <v>#DIV/0!</v>
      </c>
    </row>
    <row r="12" spans="1:7">
      <c r="A12" s="10" t="s">
        <v>4</v>
      </c>
      <c r="B12" s="10"/>
      <c r="C12" s="10"/>
      <c r="D12" s="10"/>
      <c r="E12" s="11">
        <f>SUM(E2:E10)</f>
        <v>5000000</v>
      </c>
      <c r="F12" s="11">
        <f>SUM(F2:F10)</f>
        <v>913200</v>
      </c>
      <c r="G12" s="12">
        <f>F12/E12</f>
        <v>0.18264</v>
      </c>
    </row>
    <row r="13" spans="1:7">
      <c r="A13" t="s">
        <v>82</v>
      </c>
      <c r="B13" s="1">
        <v>196670</v>
      </c>
      <c r="C13" s="1">
        <v>850000</v>
      </c>
      <c r="D13" s="2">
        <v>0.23</v>
      </c>
      <c r="E13" s="1">
        <v>850000</v>
      </c>
      <c r="F13" s="1">
        <v>80495</v>
      </c>
      <c r="G13" s="2">
        <f>F13/E13</f>
        <v>9.4700000000000006E-2</v>
      </c>
    </row>
    <row r="14" spans="1:7">
      <c r="A14" t="s">
        <v>89</v>
      </c>
      <c r="B14" s="1">
        <v>130265</v>
      </c>
      <c r="C14" s="1">
        <v>550000</v>
      </c>
      <c r="D14" s="2">
        <v>0.24</v>
      </c>
      <c r="E14" s="1">
        <v>550000</v>
      </c>
      <c r="F14" s="1">
        <v>49990</v>
      </c>
      <c r="G14" s="2">
        <f>F14/E14</f>
        <v>9.0890909090909092E-2</v>
      </c>
    </row>
    <row r="15" spans="1:7">
      <c r="A15" t="s">
        <v>96</v>
      </c>
      <c r="B15" s="1">
        <v>90680</v>
      </c>
      <c r="C15" s="1">
        <v>550000</v>
      </c>
      <c r="D15" s="2">
        <v>0.16</v>
      </c>
      <c r="E15" s="1">
        <v>550000</v>
      </c>
      <c r="F15" s="1">
        <v>49190</v>
      </c>
      <c r="G15" s="2">
        <f>F15/E15</f>
        <v>8.9436363636363633E-2</v>
      </c>
    </row>
    <row r="16" spans="1:7">
      <c r="A16" t="s">
        <v>98</v>
      </c>
      <c r="B16" s="1">
        <v>83575</v>
      </c>
      <c r="C16" s="1">
        <v>550000</v>
      </c>
      <c r="D16" s="2">
        <v>0.15</v>
      </c>
      <c r="E16" s="1">
        <v>550000</v>
      </c>
      <c r="F16" s="1">
        <v>46190</v>
      </c>
      <c r="G16" s="2">
        <f>F16/E16</f>
        <v>8.3981818181818185E-2</v>
      </c>
    </row>
    <row r="17" spans="1:7">
      <c r="A17" t="s">
        <v>90</v>
      </c>
      <c r="B17" s="1">
        <v>175450</v>
      </c>
      <c r="C17" s="1">
        <v>1100000</v>
      </c>
      <c r="D17" s="2">
        <v>0.16</v>
      </c>
      <c r="E17" s="1">
        <v>1100000</v>
      </c>
      <c r="F17" s="1">
        <v>92075</v>
      </c>
      <c r="G17" s="2">
        <f>F17/E17</f>
        <v>8.3704545454545448E-2</v>
      </c>
    </row>
    <row r="18" spans="1:7">
      <c r="A18" t="s">
        <v>78</v>
      </c>
      <c r="B18" s="1">
        <v>354345</v>
      </c>
      <c r="C18" s="1">
        <v>2200000</v>
      </c>
      <c r="D18" s="2">
        <v>0.16</v>
      </c>
      <c r="E18" s="1">
        <v>2200000</v>
      </c>
      <c r="F18" s="1">
        <v>160180</v>
      </c>
      <c r="G18" s="2">
        <f>F18/E18</f>
        <v>7.2809090909090907E-2</v>
      </c>
    </row>
    <row r="19" spans="1:7" hidden="1">
      <c r="A19" t="s">
        <v>94</v>
      </c>
      <c r="B19">
        <v>0</v>
      </c>
      <c r="C19">
        <v>0</v>
      </c>
      <c r="E19">
        <v>0</v>
      </c>
      <c r="G19" s="2" t="e">
        <f>F19/E19</f>
        <v>#DIV/0!</v>
      </c>
    </row>
    <row r="20" spans="1:7">
      <c r="A20" t="s">
        <v>88</v>
      </c>
      <c r="B20" s="1">
        <v>184545</v>
      </c>
      <c r="C20" s="1">
        <v>850000</v>
      </c>
      <c r="D20" s="2">
        <v>0.22</v>
      </c>
      <c r="E20" s="1">
        <v>850000</v>
      </c>
      <c r="F20" s="1">
        <v>50480</v>
      </c>
      <c r="G20" s="2">
        <f>F20/E20</f>
        <v>5.9388235294117644E-2</v>
      </c>
    </row>
    <row r="21" spans="1:7">
      <c r="A21" t="s">
        <v>103</v>
      </c>
      <c r="B21" s="1">
        <v>111065</v>
      </c>
      <c r="C21" s="1">
        <v>550000</v>
      </c>
      <c r="D21" s="2">
        <v>0.2</v>
      </c>
      <c r="E21" s="1">
        <v>550000</v>
      </c>
      <c r="F21" s="1">
        <v>32085</v>
      </c>
      <c r="G21" s="2">
        <f>F21/E21</f>
        <v>5.8336363636363638E-2</v>
      </c>
    </row>
    <row r="22" spans="1:7">
      <c r="A22" t="s">
        <v>92</v>
      </c>
      <c r="B22" s="1">
        <v>88485</v>
      </c>
      <c r="C22" s="1">
        <v>750000</v>
      </c>
      <c r="D22" s="2">
        <v>0.12</v>
      </c>
      <c r="E22" s="1">
        <v>750000</v>
      </c>
      <c r="F22" s="1">
        <v>29995</v>
      </c>
      <c r="G22" s="2">
        <f>F22/E22</f>
        <v>3.9993333333333332E-2</v>
      </c>
    </row>
    <row r="23" spans="1:7">
      <c r="A23" t="s">
        <v>79</v>
      </c>
      <c r="B23" s="1">
        <v>98175</v>
      </c>
      <c r="C23" s="1">
        <v>1050000</v>
      </c>
      <c r="D23" s="2">
        <v>0.09</v>
      </c>
      <c r="E23" s="1">
        <v>1050000</v>
      </c>
      <c r="F23" s="1">
        <v>0</v>
      </c>
      <c r="G23" s="2">
        <f>F23/E23</f>
        <v>0</v>
      </c>
    </row>
    <row r="24" spans="1:7">
      <c r="A24" t="s">
        <v>80</v>
      </c>
      <c r="B24" s="1">
        <v>99590</v>
      </c>
      <c r="C24" s="1">
        <v>550000</v>
      </c>
      <c r="D24" s="2">
        <v>0.18</v>
      </c>
      <c r="E24" s="1">
        <v>550000</v>
      </c>
      <c r="F24" s="1">
        <v>0</v>
      </c>
      <c r="G24" s="2">
        <f>F24/E24</f>
        <v>0</v>
      </c>
    </row>
    <row r="25" spans="1:7">
      <c r="A25" t="s">
        <v>91</v>
      </c>
      <c r="B25">
        <v>0</v>
      </c>
      <c r="C25" s="1">
        <v>600000</v>
      </c>
      <c r="D25" s="2">
        <v>0</v>
      </c>
      <c r="E25" s="1">
        <v>600000</v>
      </c>
      <c r="F25" s="1">
        <v>0</v>
      </c>
      <c r="G25" s="2">
        <f>F25/E25</f>
        <v>0</v>
      </c>
    </row>
    <row r="26" spans="1:7">
      <c r="A26" t="s">
        <v>93</v>
      </c>
      <c r="B26" s="1">
        <v>113365</v>
      </c>
      <c r="C26" s="1">
        <v>550000</v>
      </c>
      <c r="D26" s="2">
        <v>0.21</v>
      </c>
      <c r="E26" s="1">
        <v>550000</v>
      </c>
      <c r="F26" s="1">
        <v>0</v>
      </c>
      <c r="G26" s="2">
        <f>F26/E26</f>
        <v>0</v>
      </c>
    </row>
    <row r="27" spans="1:7">
      <c r="A27" t="s">
        <v>95</v>
      </c>
      <c r="B27">
        <v>0</v>
      </c>
      <c r="C27" s="1">
        <v>550000</v>
      </c>
      <c r="D27" s="2">
        <v>0</v>
      </c>
      <c r="E27" s="1">
        <v>550000</v>
      </c>
      <c r="F27" s="1">
        <v>0</v>
      </c>
      <c r="G27" s="2">
        <f>F27/E27</f>
        <v>0</v>
      </c>
    </row>
    <row r="28" spans="1:7">
      <c r="A28" t="s">
        <v>102</v>
      </c>
      <c r="B28">
        <v>0</v>
      </c>
      <c r="C28" s="1">
        <v>550000</v>
      </c>
      <c r="D28" s="2">
        <v>0</v>
      </c>
      <c r="E28" s="1">
        <v>550000</v>
      </c>
      <c r="F28" s="1">
        <v>0</v>
      </c>
      <c r="G28" s="2">
        <f>F28/E28</f>
        <v>0</v>
      </c>
    </row>
    <row r="29" spans="1:7">
      <c r="A29" s="10" t="s">
        <v>121</v>
      </c>
      <c r="B29" s="10"/>
      <c r="C29" s="10"/>
      <c r="D29" s="10"/>
      <c r="E29" s="11">
        <f>SUM(E13:E28)</f>
        <v>11800000</v>
      </c>
      <c r="F29" s="11">
        <f>SUM(F13:F28)</f>
        <v>590680</v>
      </c>
      <c r="G29" s="12">
        <f>F29/E29</f>
        <v>5.0057627118644067E-2</v>
      </c>
    </row>
    <row r="31" spans="1:7">
      <c r="A31" s="6" t="s">
        <v>5</v>
      </c>
      <c r="B31" s="6"/>
      <c r="C31" s="6"/>
      <c r="D31" s="6"/>
      <c r="E31" s="7">
        <f>SUM(E12+E29)</f>
        <v>16800000</v>
      </c>
      <c r="F31" s="7">
        <f>SUM(F12+F29)</f>
        <v>1503880</v>
      </c>
      <c r="G31" s="8">
        <f>F31/E31</f>
        <v>8.9516666666666661E-2</v>
      </c>
    </row>
    <row r="32" spans="1:7">
      <c r="E32" s="1"/>
      <c r="F32" s="1"/>
    </row>
  </sheetData>
  <sortState ref="A2:G27">
    <sortCondition descending="1" ref="G2:G27"/>
  </sortState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>
  <dimension ref="A1:D2"/>
  <sheetViews>
    <sheetView workbookViewId="0">
      <selection activeCell="H18" sqref="G18:H19"/>
    </sheetView>
  </sheetViews>
  <sheetFormatPr defaultRowHeight="15"/>
  <cols>
    <col min="1" max="1" width="27.28515625" bestFit="1" customWidth="1"/>
    <col min="2" max="2" width="13.85546875" bestFit="1" customWidth="1"/>
    <col min="3" max="3" width="12.140625" bestFit="1" customWidth="1"/>
  </cols>
  <sheetData>
    <row r="1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>
      <c r="A2" t="s">
        <v>104</v>
      </c>
      <c r="B2" s="1">
        <v>550000</v>
      </c>
      <c r="C2">
        <v>0</v>
      </c>
      <c r="D2" s="2">
        <f>C3/B2</f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B14" sqref="B14"/>
    </sheetView>
  </sheetViews>
  <sheetFormatPr defaultRowHeight="15"/>
  <cols>
    <col min="1" max="1" width="37.5703125" bestFit="1" customWidth="1"/>
    <col min="2" max="2" width="13.85546875" bestFit="1" customWidth="1"/>
    <col min="3" max="3" width="12.140625" bestFit="1" customWidth="1"/>
  </cols>
  <sheetData>
    <row r="1" spans="1:4">
      <c r="A1" t="s">
        <v>0</v>
      </c>
      <c r="B1" t="s">
        <v>1</v>
      </c>
      <c r="C1" t="s">
        <v>2</v>
      </c>
      <c r="D1" t="s">
        <v>3</v>
      </c>
    </row>
    <row r="2" spans="1:4">
      <c r="A2" t="s">
        <v>108</v>
      </c>
      <c r="B2" s="1">
        <v>1500000</v>
      </c>
      <c r="C2" s="1">
        <v>248450</v>
      </c>
      <c r="D2" s="2">
        <f>C2/B2</f>
        <v>0.16563333333333333</v>
      </c>
    </row>
    <row r="3" spans="1:4">
      <c r="A3" t="s">
        <v>111</v>
      </c>
      <c r="B3" s="1">
        <v>550000</v>
      </c>
      <c r="C3" s="1">
        <v>61990</v>
      </c>
      <c r="D3" s="2">
        <f>C3/B3</f>
        <v>0.11270909090909091</v>
      </c>
    </row>
    <row r="4" spans="1:4">
      <c r="A4" s="10" t="s">
        <v>4</v>
      </c>
      <c r="B4" s="11">
        <f>SUM(B2:B3)</f>
        <v>2050000</v>
      </c>
      <c r="C4" s="11">
        <f>SUM(C2:C3)</f>
        <v>310440</v>
      </c>
      <c r="D4" s="12">
        <f>C4/B4</f>
        <v>0.1514341463414634</v>
      </c>
    </row>
    <row r="5" spans="1:4">
      <c r="A5" t="s">
        <v>106</v>
      </c>
      <c r="B5" s="1">
        <v>550000</v>
      </c>
      <c r="C5" s="1">
        <v>47190</v>
      </c>
      <c r="D5" s="2">
        <f>C5/B5</f>
        <v>8.5800000000000001E-2</v>
      </c>
    </row>
    <row r="6" spans="1:4">
      <c r="A6" t="s">
        <v>105</v>
      </c>
      <c r="B6" s="1">
        <v>550000</v>
      </c>
      <c r="C6" s="1">
        <v>43595</v>
      </c>
      <c r="D6" s="2">
        <f>C6/B6</f>
        <v>7.9263636363636369E-2</v>
      </c>
    </row>
    <row r="7" spans="1:4">
      <c r="A7" t="s">
        <v>107</v>
      </c>
      <c r="B7" s="1">
        <v>650000</v>
      </c>
      <c r="C7" s="1">
        <v>22495</v>
      </c>
      <c r="D7" s="2">
        <f>C7/B7</f>
        <v>3.4607692307692305E-2</v>
      </c>
    </row>
    <row r="8" spans="1:4">
      <c r="A8" t="s">
        <v>109</v>
      </c>
      <c r="B8" s="1">
        <v>1300000</v>
      </c>
      <c r="C8" s="1">
        <v>8495</v>
      </c>
      <c r="D8" s="2">
        <f>C8/B8</f>
        <v>6.5346153846153844E-3</v>
      </c>
    </row>
    <row r="9" spans="1:4">
      <c r="A9" t="s">
        <v>110</v>
      </c>
      <c r="B9" s="1">
        <v>750000</v>
      </c>
      <c r="D9" s="2">
        <f>C9/B9</f>
        <v>0</v>
      </c>
    </row>
    <row r="10" spans="1:4">
      <c r="A10" s="10" t="s">
        <v>4</v>
      </c>
      <c r="B10" s="11">
        <f>SUM(B5:B9)</f>
        <v>3800000</v>
      </c>
      <c r="C10" s="11">
        <f>SUM(C5:C9)</f>
        <v>121775</v>
      </c>
      <c r="D10" s="12">
        <f>C10/B10</f>
        <v>3.2046052631578947E-2</v>
      </c>
    </row>
    <row r="12" spans="1:4">
      <c r="A12" s="10" t="s">
        <v>5</v>
      </c>
      <c r="B12" s="11">
        <f>SUM(B4+B10)</f>
        <v>5850000</v>
      </c>
      <c r="C12" s="11">
        <f>SUM(C4+C10)</f>
        <v>432215</v>
      </c>
      <c r="D12" s="12">
        <f>C12/B12</f>
        <v>7.3882905982905978E-2</v>
      </c>
    </row>
  </sheetData>
  <sortState ref="A2:D8">
    <sortCondition descending="1" ref="D2:D8"/>
  </sortState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>
  <dimension ref="A1:D12"/>
  <sheetViews>
    <sheetView workbookViewId="0">
      <selection activeCell="E8" sqref="E8"/>
    </sheetView>
  </sheetViews>
  <sheetFormatPr defaultRowHeight="15"/>
  <cols>
    <col min="1" max="1" width="18.5703125" bestFit="1" customWidth="1"/>
    <col min="2" max="2" width="13.85546875" bestFit="1" customWidth="1"/>
    <col min="3" max="3" width="12.140625" bestFit="1" customWidth="1"/>
  </cols>
  <sheetData>
    <row r="1" spans="1:4">
      <c r="A1" s="4" t="s">
        <v>0</v>
      </c>
      <c r="B1" s="4" t="s">
        <v>1</v>
      </c>
      <c r="C1" s="4" t="s">
        <v>2</v>
      </c>
      <c r="D1" s="4" t="s">
        <v>3</v>
      </c>
    </row>
    <row r="2" spans="1:4" s="13" customFormat="1"/>
    <row r="3" spans="1:4">
      <c r="A3" s="6" t="s">
        <v>115</v>
      </c>
      <c r="B3" s="7">
        <v>1550000</v>
      </c>
      <c r="C3" s="7">
        <v>312565</v>
      </c>
      <c r="D3" s="8">
        <f>C3/B3</f>
        <v>0.20165483870967743</v>
      </c>
    </row>
    <row r="4" spans="1:4">
      <c r="B4" s="1"/>
      <c r="C4" s="1"/>
      <c r="D4" s="2"/>
    </row>
    <row r="5" spans="1:4">
      <c r="A5" t="s">
        <v>116</v>
      </c>
      <c r="B5" s="1">
        <v>550000</v>
      </c>
      <c r="C5" s="1">
        <v>49285</v>
      </c>
      <c r="D5" s="2">
        <f>C5/B5</f>
        <v>8.9609090909090916E-2</v>
      </c>
    </row>
    <row r="6" spans="1:4">
      <c r="A6" t="s">
        <v>113</v>
      </c>
      <c r="B6" s="1">
        <v>550000</v>
      </c>
      <c r="C6" s="1">
        <v>29995</v>
      </c>
      <c r="D6" s="2">
        <f>C6/B6</f>
        <v>5.453636363636364E-2</v>
      </c>
    </row>
    <row r="7" spans="1:4">
      <c r="A7" t="s">
        <v>117</v>
      </c>
      <c r="B7" s="1">
        <v>550000</v>
      </c>
      <c r="C7" s="1">
        <v>28995</v>
      </c>
      <c r="D7" s="2">
        <f>C7/B7</f>
        <v>5.2718181818181817E-2</v>
      </c>
    </row>
    <row r="8" spans="1:4">
      <c r="A8" t="s">
        <v>112</v>
      </c>
      <c r="B8" s="1">
        <v>550000</v>
      </c>
      <c r="C8" s="1">
        <v>0</v>
      </c>
      <c r="D8" s="2">
        <f>C8/B8</f>
        <v>0</v>
      </c>
    </row>
    <row r="9" spans="1:4">
      <c r="A9" t="s">
        <v>114</v>
      </c>
      <c r="B9" s="1">
        <v>550000</v>
      </c>
      <c r="C9">
        <v>0</v>
      </c>
      <c r="D9" s="2">
        <f>C9/B9</f>
        <v>0</v>
      </c>
    </row>
    <row r="10" spans="1:4">
      <c r="A10" s="10" t="s">
        <v>4</v>
      </c>
      <c r="B10" s="11">
        <f>SUM(B5:B9)</f>
        <v>2750000</v>
      </c>
      <c r="C10" s="11">
        <f>SUM(C5:C9)</f>
        <v>108275</v>
      </c>
      <c r="D10" s="12">
        <f>C10/B10</f>
        <v>3.9372727272727275E-2</v>
      </c>
    </row>
    <row r="12" spans="1:4">
      <c r="A12" s="6" t="s">
        <v>5</v>
      </c>
      <c r="B12" s="7">
        <f>SUM(B3+B10)</f>
        <v>4300000</v>
      </c>
      <c r="C12" s="7">
        <f>SUM(C3+C10)</f>
        <v>420840</v>
      </c>
      <c r="D12" s="8">
        <f>C12/B12</f>
        <v>9.7869767441860461E-2</v>
      </c>
    </row>
  </sheetData>
  <sortState ref="A2:G7">
    <sortCondition descending="1" ref="D2:D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CAGAYAN</vt:lpstr>
      <vt:lpstr>CSI</vt:lpstr>
      <vt:lpstr>NEW TARLAC</vt:lpstr>
      <vt:lpstr>1MS</vt:lpstr>
      <vt:lpstr>SAVERS</vt:lpstr>
      <vt:lpstr>ASIAN HOME</vt:lpstr>
      <vt:lpstr>BOHOL</vt:lpstr>
      <vt:lpstr>ECHO</vt:lpstr>
      <vt:lpstr>RL APP</vt:lpstr>
      <vt:lpstr>THE 1ST FAM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250119</dc:creator>
  <cp:lastModifiedBy>250119</cp:lastModifiedBy>
  <dcterms:created xsi:type="dcterms:W3CDTF">2025-04-07T05:38:20Z</dcterms:created>
  <dcterms:modified xsi:type="dcterms:W3CDTF">2025-04-07T06:49:35Z</dcterms:modified>
</cp:coreProperties>
</file>