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8820" yWindow="48" windowWidth="12708" windowHeight="10560"/>
  </bookViews>
  <sheets>
    <sheet name="filename (65)" sheetId="1" r:id="rId1"/>
  </sheets>
  <externalReferences>
    <externalReference r:id="rId2"/>
  </externalReferences>
  <calcPr calcId="0"/>
</workbook>
</file>

<file path=xl/calcChain.xml><?xml version="1.0" encoding="utf-8"?>
<calcChain xmlns="http://schemas.openxmlformats.org/spreadsheetml/2006/main">
  <c r="L34" i="1"/>
  <c r="L36" s="1"/>
  <c r="L33"/>
  <c r="L32"/>
  <c r="L29"/>
  <c r="L28"/>
  <c r="L27"/>
  <c r="L23"/>
  <c r="L22"/>
  <c r="H149"/>
  <c r="D149"/>
  <c r="E149"/>
  <c r="F149"/>
  <c r="G149"/>
  <c r="C149"/>
  <c r="D138"/>
  <c r="E138"/>
  <c r="F138"/>
  <c r="G138"/>
  <c r="C138"/>
  <c r="H138"/>
  <c r="H109"/>
  <c r="D109"/>
  <c r="E109"/>
  <c r="F109"/>
  <c r="G109"/>
  <c r="C109"/>
  <c r="H104"/>
  <c r="H143"/>
  <c r="H144"/>
  <c r="H145"/>
  <c r="H147"/>
  <c r="H148"/>
  <c r="H141"/>
  <c r="H116"/>
  <c r="H118"/>
  <c r="H122"/>
  <c r="H123"/>
  <c r="H124"/>
  <c r="H125"/>
  <c r="H126"/>
  <c r="H127"/>
  <c r="H129"/>
  <c r="H130"/>
  <c r="H135"/>
  <c r="H137"/>
  <c r="H107"/>
  <c r="H97"/>
  <c r="H98"/>
  <c r="H99"/>
  <c r="H100"/>
  <c r="H102"/>
  <c r="H103"/>
  <c r="H96"/>
  <c r="D104"/>
  <c r="E104"/>
  <c r="F104"/>
  <c r="G104"/>
  <c r="C104"/>
  <c r="L16"/>
  <c r="L15"/>
  <c r="L14"/>
  <c r="L11"/>
  <c r="L10"/>
  <c r="L9"/>
  <c r="L5"/>
  <c r="L4"/>
  <c r="D93"/>
  <c r="E93"/>
  <c r="F93"/>
  <c r="G93"/>
  <c r="H93" s="1"/>
  <c r="C93"/>
  <c r="H4"/>
  <c r="H5"/>
  <c r="H6"/>
  <c r="H7"/>
  <c r="H10"/>
  <c r="H11"/>
  <c r="H13"/>
  <c r="H15"/>
  <c r="H18"/>
  <c r="H20"/>
  <c r="H21"/>
  <c r="H26"/>
  <c r="H27"/>
  <c r="H28"/>
  <c r="H31"/>
  <c r="H32"/>
  <c r="H33"/>
  <c r="H34"/>
  <c r="H35"/>
  <c r="H36"/>
  <c r="H38"/>
  <c r="H39"/>
  <c r="H40"/>
  <c r="H43"/>
  <c r="H45"/>
  <c r="H49"/>
  <c r="H51"/>
  <c r="H52"/>
  <c r="H55"/>
  <c r="H56"/>
  <c r="H58"/>
  <c r="H62"/>
  <c r="H63"/>
  <c r="H65"/>
  <c r="H68"/>
  <c r="H69"/>
  <c r="H70"/>
  <c r="H72"/>
  <c r="H73"/>
  <c r="H76"/>
  <c r="H77"/>
  <c r="H78"/>
  <c r="H80"/>
  <c r="H81"/>
  <c r="H82"/>
  <c r="H84"/>
  <c r="H87"/>
  <c r="H89"/>
  <c r="H91"/>
  <c r="H92"/>
  <c r="H3"/>
  <c r="C4"/>
  <c r="D4"/>
  <c r="C5"/>
  <c r="D5"/>
  <c r="C6"/>
  <c r="D6"/>
  <c r="C7"/>
  <c r="D7"/>
  <c r="C8"/>
  <c r="D8"/>
  <c r="C9"/>
  <c r="D9"/>
  <c r="C10"/>
  <c r="D10"/>
  <c r="C11"/>
  <c r="D11"/>
  <c r="C14"/>
  <c r="D14"/>
  <c r="C15"/>
  <c r="D15"/>
  <c r="C18"/>
  <c r="D18"/>
  <c r="C20"/>
  <c r="D20"/>
  <c r="C21"/>
  <c r="D21"/>
  <c r="C22"/>
  <c r="D22"/>
  <c r="C26"/>
  <c r="D26"/>
  <c r="C27"/>
  <c r="D27"/>
  <c r="C31"/>
  <c r="D31"/>
  <c r="C32"/>
  <c r="D32"/>
  <c r="C33"/>
  <c r="D33"/>
  <c r="C34"/>
  <c r="D34"/>
  <c r="C35"/>
  <c r="D35"/>
  <c r="C36"/>
  <c r="D36"/>
  <c r="C38"/>
  <c r="D38"/>
  <c r="C39"/>
  <c r="D39"/>
  <c r="C41"/>
  <c r="D41"/>
  <c r="C42"/>
  <c r="D42"/>
  <c r="C43"/>
  <c r="D43"/>
  <c r="C45"/>
  <c r="D45"/>
  <c r="C46"/>
  <c r="D46"/>
  <c r="C49"/>
  <c r="D49"/>
  <c r="C51"/>
  <c r="D51"/>
  <c r="C52"/>
  <c r="D52"/>
  <c r="C53"/>
  <c r="D53"/>
  <c r="C55"/>
  <c r="D55"/>
  <c r="C56"/>
  <c r="D56"/>
  <c r="C58"/>
  <c r="D58"/>
  <c r="C59"/>
  <c r="D59"/>
  <c r="C61"/>
  <c r="D61"/>
  <c r="C62"/>
  <c r="D62"/>
  <c r="C63"/>
  <c r="D63"/>
  <c r="C64"/>
  <c r="D64"/>
  <c r="C65"/>
  <c r="D65"/>
  <c r="C67"/>
  <c r="D67"/>
  <c r="C68"/>
  <c r="D68"/>
  <c r="C69"/>
  <c r="D69"/>
  <c r="C70"/>
  <c r="D70"/>
  <c r="C72"/>
  <c r="D72"/>
  <c r="C73"/>
  <c r="D73"/>
  <c r="C76"/>
  <c r="D76"/>
  <c r="C77"/>
  <c r="D77"/>
  <c r="C78"/>
  <c r="D78"/>
  <c r="C80"/>
  <c r="D80"/>
  <c r="C81"/>
  <c r="D81"/>
  <c r="C82"/>
  <c r="D82"/>
  <c r="C84"/>
  <c r="D84"/>
  <c r="C87"/>
  <c r="D87"/>
  <c r="C89"/>
  <c r="D89"/>
  <c r="C90"/>
  <c r="D90"/>
  <c r="C91"/>
  <c r="D91"/>
  <c r="C92"/>
  <c r="D92"/>
  <c r="D3"/>
  <c r="C3"/>
  <c r="L18" l="1"/>
</calcChain>
</file>

<file path=xl/sharedStrings.xml><?xml version="1.0" encoding="utf-8"?>
<sst xmlns="http://schemas.openxmlformats.org/spreadsheetml/2006/main" count="216" uniqueCount="159">
  <si>
    <t>ABENSON ALABANG</t>
  </si>
  <si>
    <t>ABENSON ALABANG TOWN CENTER</t>
  </si>
  <si>
    <t>ABENSON AYALA  MALL FAIRVIEW TERRACES</t>
  </si>
  <si>
    <t>ABENSON AYALA CENTER CEBU</t>
  </si>
  <si>
    <t>ABENSON AYALA MALLS CAPITOL BACOLOD</t>
  </si>
  <si>
    <t>ABENSON AYALA MALLS CLOVERLEAF</t>
  </si>
  <si>
    <t>ABENSON AYALA MALLS GLORIETTA</t>
  </si>
  <si>
    <t>ABENSON AYALA MALLS MARKET-MARKET</t>
  </si>
  <si>
    <t>ABENSON AYALA MALLS TRINOMA</t>
  </si>
  <si>
    <t>ABENSON AYALA MALLS UP TOWN CENTER</t>
  </si>
  <si>
    <t>ABENSON AYALA PAVILLION MALL BIÃ‘AN</t>
  </si>
  <si>
    <t>ABENSON BACOLOD FLAGSHIP STORE</t>
  </si>
  <si>
    <t>ABENSON BONIFACIO GLOBAL CITY</t>
  </si>
  <si>
    <t>ABENSON CENTER MALL SAN NICOLAS</t>
  </si>
  <si>
    <t>ABENSON DAGUPAN</t>
  </si>
  <si>
    <t>ABENSON DUMAGUETE</t>
  </si>
  <si>
    <t>ABENSON EVER GOTESCO COMMONWEALTH</t>
  </si>
  <si>
    <t>ABENSON FESTIVAL MALL ALABANG</t>
  </si>
  <si>
    <t>ABENSON GAISANO CENTRAL BACOLOD</t>
  </si>
  <si>
    <t>ABENSON GMALL DAVAO</t>
  </si>
  <si>
    <t>ABENSON GT TOWN PAVIA ILOILO</t>
  </si>
  <si>
    <t>ABENSON HARBOUR POINT SUBIC</t>
  </si>
  <si>
    <t>ABENSON JAKA SUCAT</t>
  </si>
  <si>
    <t>ABENSON KAI MALL</t>
  </si>
  <si>
    <t>ABENSON KCC ZAMBOANGA</t>
  </si>
  <si>
    <t>ABENSON LAS PIÃ‘AS</t>
  </si>
  <si>
    <t>ABENSON LIMKETKAI MALL CDO</t>
  </si>
  <si>
    <t>ABENSON LUCKY CHINATOWN</t>
  </si>
  <si>
    <t>ABENSON MADISON GREENHILLS</t>
  </si>
  <si>
    <t>ABENSON MALABON CITISQUARE MALL</t>
  </si>
  <si>
    <t>ABENSON MARQUEE MALL</t>
  </si>
  <si>
    <t>ABENSON MASINAG</t>
  </si>
  <si>
    <t>ABENSON MISSOURI GREENHILLS</t>
  </si>
  <si>
    <t>ABENSON MONTALBAN TOWN CENTER</t>
  </si>
  <si>
    <t>ABENSON NEPO MALLS ANGELES</t>
  </si>
  <si>
    <t>ABENSON NEW FARMERS PLAZA</t>
  </si>
  <si>
    <t>ABENSON NUCITI CENTRAL MALL BATANGAS</t>
  </si>
  <si>
    <t>ABENSON OLIVAREZ LOS BAÃ‘OS</t>
  </si>
  <si>
    <t>ABENSON ONE AYALA</t>
  </si>
  <si>
    <t>ABENSON PAGADIAN</t>
  </si>
  <si>
    <t>ABENSON PUREGOLD AYALA MALLS MARIKINA</t>
  </si>
  <si>
    <t>ABENSON PUREGOLD BOCAUE</t>
  </si>
  <si>
    <t>ABENSON PUREGOLD CALOOCAN</t>
  </si>
  <si>
    <t>ABENSON PUREGOLD FAIRVIEW</t>
  </si>
  <si>
    <t>ABENSON PUREGOLD PASIG</t>
  </si>
  <si>
    <t>ABENSON PUREGOLD TANZA</t>
  </si>
  <si>
    <t>ABENSON PUREGOLD TAYUMAN</t>
  </si>
  <si>
    <t xml:space="preserve">ABENSON QUEZON AVENUE </t>
  </si>
  <si>
    <t>ABENSON RDC PLAZA LIPA</t>
  </si>
  <si>
    <t>ABENSON ROBINSONS GALLERIA</t>
  </si>
  <si>
    <t>ABENSON ROBINSONS PLACE MANILA</t>
  </si>
  <si>
    <t>ABENSON SHANGRI-LA PLAZA</t>
  </si>
  <si>
    <t>ABENSON SM CITY EAST ORTIGAS</t>
  </si>
  <si>
    <t>ABENSON SM CITY NORTH EDSA</t>
  </si>
  <si>
    <t>ABENSON STA. LUCIA MALL (PHASE 2)</t>
  </si>
  <si>
    <t>ABENSON STA. LUCIA MALL (PHASE 3 )</t>
  </si>
  <si>
    <t>ABENSON TACLOBAN</t>
  </si>
  <si>
    <t>ABENSON W.MALL MUNTINLUPA WEST</t>
  </si>
  <si>
    <t>ABENSON WALTERMART ARAYAT</t>
  </si>
  <si>
    <t>ABENSON WALTERMART BACOOR</t>
  </si>
  <si>
    <t>ABENSON WALTERMART BALANGA</t>
  </si>
  <si>
    <t>ABENSON WALTERMART BALAYAN</t>
  </si>
  <si>
    <t>ABENSON WALTERMART BALIWAG</t>
  </si>
  <si>
    <t>ABENSON WALTERMART BICUTAN</t>
  </si>
  <si>
    <t>ABENSON WALTERMART CABANATUAN</t>
  </si>
  <si>
    <t>ABENSON WALTERMART CABUYAO</t>
  </si>
  <si>
    <t>ABENSON WALTERMART CALOOCAN</t>
  </si>
  <si>
    <t>ABENSON WALTERMART CARMONA</t>
  </si>
  <si>
    <t>ABENSON WALTERMART DASMARIÃ‘AS</t>
  </si>
  <si>
    <t>ABENSON WALTERMART E.RODRIGUEZ</t>
  </si>
  <si>
    <t>ABENSON WALTERMART GAPAN</t>
  </si>
  <si>
    <t>ABENSON WALTERMART GENERAL TRIAS</t>
  </si>
  <si>
    <t>ABENSON WALTERMART GUIGUINTO</t>
  </si>
  <si>
    <t>ABENSON WALTERMART MAKATI</t>
  </si>
  <si>
    <t>ABENSON WALTERMART MAKILING</t>
  </si>
  <si>
    <t>ABENSON WALTERMART MALOLOS</t>
  </si>
  <si>
    <t>ABENSON WALTERMART NAIC</t>
  </si>
  <si>
    <t>ABENSON WALTERMART NASUGBU</t>
  </si>
  <si>
    <t>ABENSON WALTERMART NORTH EDSA</t>
  </si>
  <si>
    <t>ABENSON WALTERMART PANIQUI</t>
  </si>
  <si>
    <t>ABENSON WALTERMART PLARIDEL</t>
  </si>
  <si>
    <t>ABENSON WALTERMART SAN FERNANDO</t>
  </si>
  <si>
    <t>ABENSON WALTERMART SAN JOSE</t>
  </si>
  <si>
    <t>ABENSON WALTERMART SILANG</t>
  </si>
  <si>
    <t>ABENSON WALTERMART STA. MARIA</t>
  </si>
  <si>
    <t>ABENSON WALTERMART STA. ROSA</t>
  </si>
  <si>
    <t>ABENSON WALTERMART SUCAT</t>
  </si>
  <si>
    <t>ABENSON WALTERMART TANAUAN</t>
  </si>
  <si>
    <t>ABENSON WALTERMART THE JUNCTION</t>
  </si>
  <si>
    <t>ABENSON XENTRO MALL SANTIAGO</t>
  </si>
  <si>
    <t>APPLIANCE CENTRUM ARANETA</t>
  </si>
  <si>
    <t>APPLIANCE CENTRUM KABANKALAN</t>
  </si>
  <si>
    <t>APPLIANCE CENTRUM MAIN</t>
  </si>
  <si>
    <t>AUTOMATIC CENTRE ALIMALL CUBAO</t>
  </si>
  <si>
    <t>AUTOMATIC CENTRE ATC</t>
  </si>
  <si>
    <t>AUTOMATIC CENTRE GATEWAY CUBAO</t>
  </si>
  <si>
    <t>AUTOMATIC CENTRE GLORIETTA</t>
  </si>
  <si>
    <t>AUTOMATIC CENTRE MARKET-MARKET</t>
  </si>
  <si>
    <t>AUTOMATIC CENTRE SM NORTH</t>
  </si>
  <si>
    <t>AUTOMATIC CENTRE STA.LUCIA</t>
  </si>
  <si>
    <t>AUTOMATIC CENTRE TRINOMA</t>
  </si>
  <si>
    <t>CAGAYAN APP MAIN</t>
  </si>
  <si>
    <t>CAGAYAN APP STA. ANA</t>
  </si>
  <si>
    <t>CITI APP BACOLOD</t>
  </si>
  <si>
    <t>NIG MKTG MABINI</t>
  </si>
  <si>
    <t>NIG MKTG PANDAN</t>
  </si>
  <si>
    <t>NIG MKTG SAGAY</t>
  </si>
  <si>
    <t>NIG MKTG SAN SEBASTIAN</t>
  </si>
  <si>
    <t>RRS MARKETING ANTIPOLO</t>
  </si>
  <si>
    <t>RRS MARKETING CALBAYOG</t>
  </si>
  <si>
    <t>RRS MARKETING DAET</t>
  </si>
  <si>
    <t>RRS MARKETING DARAGA</t>
  </si>
  <si>
    <t>RRS MARKETING GOA</t>
  </si>
  <si>
    <t>RRS MARKETING IRIGA</t>
  </si>
  <si>
    <t>RRS MARKETING LEGAZPI</t>
  </si>
  <si>
    <t>RRS MARKETING LIGAO</t>
  </si>
  <si>
    <t>RRS MARKETING NAGA</t>
  </si>
  <si>
    <t>RRS MARKETING SORSOGON</t>
  </si>
  <si>
    <t>RRS MARKETING TABACO ALBAY</t>
  </si>
  <si>
    <t>VPR MARKETING LALUD</t>
  </si>
  <si>
    <t>VPR MARKETING PINAMALAYAN</t>
  </si>
  <si>
    <t>VPR MARKETING PUERTO GALERA</t>
  </si>
  <si>
    <t>VPR MARKETING ROMBLON</t>
  </si>
  <si>
    <t>VPR MARKETING ROXAS</t>
  </si>
  <si>
    <t>VPR MARKETING SABLAYAN</t>
  </si>
  <si>
    <t>WILLY &amp; SONS ALBAY TECHZONE</t>
  </si>
  <si>
    <t>WILLY &amp; SONS DAET</t>
  </si>
  <si>
    <t>WILLY &amp; SONS GOA</t>
  </si>
  <si>
    <t>WILLY &amp; SONS GUINOBATAN</t>
  </si>
  <si>
    <t>WILLY &amp; SONS LEGAZPI</t>
  </si>
  <si>
    <t>WILLY &amp; SONS LIPA</t>
  </si>
  <si>
    <t>WILLY &amp; SONS NAGA</t>
  </si>
  <si>
    <t>WILLY &amp; SONS SANTIAGO</t>
  </si>
  <si>
    <t>WILLY &amp; SONS TABACO</t>
  </si>
  <si>
    <t>HC</t>
  </si>
  <si>
    <t>DEALER/BRANCH</t>
  </si>
  <si>
    <t>SEP TO NOV 2025 average 
3 mos</t>
  </si>
  <si>
    <t>JUN TO NOV 2025 average 
6 mos</t>
  </si>
  <si>
    <t>DECEMBER 2025 TARGET</t>
  </si>
  <si>
    <t>JANUARY 2025 TARGET</t>
  </si>
  <si>
    <t>JANUARY 2026 TARGET</t>
  </si>
  <si>
    <t>GROWTH PER BRANCH 
2025 VS 2026</t>
  </si>
  <si>
    <t>REMARKS</t>
  </si>
  <si>
    <t>TOTAL</t>
  </si>
  <si>
    <t>HEADCOUNT</t>
  </si>
  <si>
    <t>DECEMBER 2025</t>
  </si>
  <si>
    <t>JANUARY 2025</t>
  </si>
  <si>
    <t>JANUARY 2026</t>
  </si>
  <si>
    <t>GROWTH VS DEC 2025</t>
  </si>
  <si>
    <t>DECREASED</t>
  </si>
  <si>
    <t>GROWTH VS JAN 2025</t>
  </si>
  <si>
    <t>INCREASED</t>
  </si>
  <si>
    <t>STORE</t>
  </si>
  <si>
    <t>RETAIN</t>
  </si>
  <si>
    <t>OTHERS</t>
  </si>
  <si>
    <t>JAN 2025 VS JAN 2026</t>
  </si>
  <si>
    <t>HAS 2026 TARGET BUT NO 2025</t>
  </si>
  <si>
    <t>ABENSON</t>
  </si>
  <si>
    <t>AUTOMATIC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</si>
</sst>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13" fillId="33" borderId="10" xfId="0" applyFont="1" applyFill="1" applyBorder="1" applyAlignment="1">
      <alignment horizontal="center" vertical="center" wrapText="1"/>
    </xf>
    <xf numFmtId="3" fontId="13" fillId="33" borderId="1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10" xfId="0" applyBorder="1" applyAlignment="1">
      <alignment horizontal="center"/>
    </xf>
    <xf numFmtId="3" fontId="0" fillId="0" borderId="10" xfId="0" applyNumberFormat="1" applyBorder="1" applyAlignment="1">
      <alignment horizontal="center"/>
    </xf>
    <xf numFmtId="0" fontId="13" fillId="33" borderId="11" xfId="0" applyFont="1" applyFill="1" applyBorder="1" applyAlignment="1">
      <alignment horizontal="center"/>
    </xf>
    <xf numFmtId="0" fontId="13" fillId="33" borderId="12" xfId="0" applyFont="1" applyFill="1" applyBorder="1" applyAlignment="1">
      <alignment horizontal="center"/>
    </xf>
    <xf numFmtId="3" fontId="13" fillId="33" borderId="10" xfId="0" applyNumberFormat="1" applyFont="1" applyFill="1" applyBorder="1" applyAlignment="1">
      <alignment horizontal="center"/>
    </xf>
    <xf numFmtId="0" fontId="13" fillId="33" borderId="10" xfId="0" applyFont="1" applyFill="1" applyBorder="1" applyAlignment="1">
      <alignment horizontal="center"/>
    </xf>
    <xf numFmtId="9" fontId="13" fillId="33" borderId="10" xfId="0" applyNumberFormat="1" applyFont="1" applyFill="1" applyBorder="1" applyAlignment="1">
      <alignment horizontal="center" vertical="center" wrapText="1"/>
    </xf>
    <xf numFmtId="9" fontId="0" fillId="0" borderId="10" xfId="0" applyNumberFormat="1" applyBorder="1" applyAlignment="1">
      <alignment horizontal="center"/>
    </xf>
    <xf numFmtId="9" fontId="13" fillId="33" borderId="10" xfId="0" applyNumberFormat="1" applyFont="1" applyFill="1" applyBorder="1" applyAlignment="1">
      <alignment horizontal="center"/>
    </xf>
    <xf numFmtId="9" fontId="0" fillId="0" borderId="0" xfId="0" applyNumberFormat="1" applyAlignment="1">
      <alignment horizontal="center"/>
    </xf>
    <xf numFmtId="0" fontId="13" fillId="33" borderId="10" xfId="0" applyFont="1" applyFill="1" applyBorder="1" applyAlignment="1">
      <alignment horizontal="center"/>
    </xf>
    <xf numFmtId="9" fontId="0" fillId="33" borderId="10" xfId="0" applyNumberFormat="1" applyFill="1" applyBorder="1" applyAlignment="1">
      <alignment horizontal="center"/>
    </xf>
    <xf numFmtId="3" fontId="16" fillId="34" borderId="10" xfId="0" applyNumberFormat="1" applyFont="1" applyFill="1" applyBorder="1" applyAlignment="1">
      <alignment horizontal="center"/>
    </xf>
    <xf numFmtId="49" fontId="16" fillId="34" borderId="10" xfId="0" quotePrefix="1" applyNumberFormat="1" applyFont="1" applyFill="1" applyBorder="1" applyAlignment="1">
      <alignment horizontal="center"/>
    </xf>
    <xf numFmtId="3" fontId="16" fillId="0" borderId="10" xfId="0" applyNumberFormat="1" applyFont="1" applyBorder="1" applyAlignment="1">
      <alignment horizontal="center"/>
    </xf>
    <xf numFmtId="3" fontId="16" fillId="34" borderId="10" xfId="0" quotePrefix="1" applyNumberFormat="1" applyFont="1" applyFill="1" applyBorder="1" applyAlignment="1">
      <alignment horizontal="center"/>
    </xf>
    <xf numFmtId="9" fontId="16" fillId="0" borderId="10" xfId="0" applyNumberFormat="1" applyFont="1" applyBorder="1" applyAlignment="1">
      <alignment horizontal="center"/>
    </xf>
    <xf numFmtId="3" fontId="16" fillId="35" borderId="10" xfId="0" applyNumberFormat="1" applyFont="1" applyFill="1" applyBorder="1" applyAlignment="1">
      <alignment horizontal="center"/>
    </xf>
    <xf numFmtId="3" fontId="16" fillId="36" borderId="10" xfId="0" applyNumberFormat="1" applyFont="1" applyFill="1" applyBorder="1" applyAlignment="1">
      <alignment horizontal="center"/>
    </xf>
    <xf numFmtId="0" fontId="13" fillId="33" borderId="13" xfId="0" applyFont="1" applyFill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KS%20REPORT%20-%201ST%20JA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BENSON"/>
    </sheetNames>
    <sheetDataSet>
      <sheetData sheetId="0">
        <row r="3">
          <cell r="B3" t="str">
            <v>ABENSON ALABANG</v>
          </cell>
          <cell r="C3">
            <v>1086193.3333333333</v>
          </cell>
          <cell r="D3">
            <v>1239559.1666666667</v>
          </cell>
        </row>
        <row r="4">
          <cell r="B4" t="str">
            <v>ABENSON ALABANG TOWN CENTER</v>
          </cell>
          <cell r="C4">
            <v>293661.66666666669</v>
          </cell>
          <cell r="D4">
            <v>447239.16666666669</v>
          </cell>
        </row>
        <row r="5">
          <cell r="B5" t="str">
            <v>ABENSON AYALA  MALL FAIRVIEW TERRACES</v>
          </cell>
          <cell r="C5">
            <v>495218.33333333331</v>
          </cell>
          <cell r="D5">
            <v>595235.83333333337</v>
          </cell>
        </row>
        <row r="6">
          <cell r="B6" t="str">
            <v>ABENSON AYALA CENTER CEBU</v>
          </cell>
          <cell r="C6">
            <v>953500</v>
          </cell>
          <cell r="D6">
            <v>914892.5</v>
          </cell>
        </row>
        <row r="7">
          <cell r="B7" t="str">
            <v>ABENSON AYALA MALLS CAPITOL BACOLOD</v>
          </cell>
          <cell r="C7">
            <v>547025</v>
          </cell>
          <cell r="D7">
            <v>629112.5</v>
          </cell>
        </row>
        <row r="8">
          <cell r="B8" t="str">
            <v>ABENSON AYALA MALLS CLOVERLEAF</v>
          </cell>
          <cell r="C8">
            <v>358871.66666666669</v>
          </cell>
          <cell r="D8">
            <v>415894.16666666669</v>
          </cell>
        </row>
        <row r="9">
          <cell r="B9" t="str">
            <v>ABENSON AYALA MALLS GLORIETTA</v>
          </cell>
          <cell r="C9">
            <v>1060906.6666666667</v>
          </cell>
          <cell r="D9">
            <v>865780.83333333337</v>
          </cell>
        </row>
        <row r="10">
          <cell r="B10" t="str">
            <v>ABENSON AYALA MALLS MARKET-MARKET</v>
          </cell>
          <cell r="C10">
            <v>1222036.6666666667</v>
          </cell>
          <cell r="D10">
            <v>1385840</v>
          </cell>
        </row>
        <row r="11">
          <cell r="B11" t="str">
            <v>ABENSON AYALA MALLS TRINOMA</v>
          </cell>
          <cell r="C11">
            <v>1237371.6666666667</v>
          </cell>
          <cell r="D11">
            <v>1025370.8333333334</v>
          </cell>
        </row>
        <row r="12">
          <cell r="B12" t="str">
            <v>ABENSON AYALA PAVILLION MALL BIÑAN</v>
          </cell>
          <cell r="C12">
            <v>679220</v>
          </cell>
          <cell r="D12">
            <v>556155.83333333337</v>
          </cell>
        </row>
        <row r="13">
          <cell r="B13" t="str">
            <v>ABENSON BACOLOD FLAGSHIP STORE</v>
          </cell>
          <cell r="C13">
            <v>883311.66666666663</v>
          </cell>
          <cell r="D13">
            <v>441655.83333333331</v>
          </cell>
        </row>
        <row r="14">
          <cell r="B14" t="str">
            <v>ABENSON BONIFACIO GLOBAL CITY</v>
          </cell>
          <cell r="C14">
            <v>1603395</v>
          </cell>
          <cell r="D14">
            <v>1680970</v>
          </cell>
        </row>
        <row r="15">
          <cell r="B15" t="str">
            <v>ABENSON DUMAGUETE</v>
          </cell>
          <cell r="C15">
            <v>461291.66666666669</v>
          </cell>
          <cell r="D15">
            <v>555802.5</v>
          </cell>
        </row>
        <row r="16">
          <cell r="B16" t="str">
            <v>ABENSON FESTIVAL MALL ALABANG</v>
          </cell>
          <cell r="C16">
            <v>740346.66666666663</v>
          </cell>
          <cell r="D16">
            <v>825065.83333333337</v>
          </cell>
        </row>
        <row r="17">
          <cell r="B17" t="str">
            <v>ABENSON GAISANO CENTRAL BACOLOD</v>
          </cell>
          <cell r="C17">
            <v>219088.33333333334</v>
          </cell>
          <cell r="D17">
            <v>387558.33333333331</v>
          </cell>
        </row>
        <row r="18">
          <cell r="B18" t="str">
            <v>ABENSON GMALL DAVAO</v>
          </cell>
          <cell r="C18">
            <v>117073.33333333333</v>
          </cell>
          <cell r="D18">
            <v>58536.666666666664</v>
          </cell>
        </row>
        <row r="19">
          <cell r="B19" t="str">
            <v>ABENSON KAI MALL</v>
          </cell>
          <cell r="C19">
            <v>260618.33333333334</v>
          </cell>
          <cell r="D19">
            <v>347790</v>
          </cell>
        </row>
        <row r="20">
          <cell r="B20" t="str">
            <v>ABENSON KCC ZAMBOANGA</v>
          </cell>
          <cell r="C20">
            <v>423926.66666666669</v>
          </cell>
          <cell r="D20">
            <v>499340.83333333331</v>
          </cell>
        </row>
        <row r="21">
          <cell r="B21" t="str">
            <v>ABENSON LAS PIÑAS</v>
          </cell>
          <cell r="C21">
            <v>1173846.6666666667</v>
          </cell>
          <cell r="D21">
            <v>1097956.6666666667</v>
          </cell>
        </row>
        <row r="22">
          <cell r="B22" t="str">
            <v>ABENSON MADISON GREENHILLS</v>
          </cell>
          <cell r="C22">
            <v>848406.66666666663</v>
          </cell>
          <cell r="D22">
            <v>786640</v>
          </cell>
        </row>
        <row r="23">
          <cell r="B23" t="str">
            <v>ABENSON MALABON CITISQUARE MALL</v>
          </cell>
          <cell r="C23">
            <v>1324745</v>
          </cell>
          <cell r="D23">
            <v>1482221.6666666667</v>
          </cell>
        </row>
        <row r="24">
          <cell r="B24" t="str">
            <v>ABENSON MARQUEE MALL</v>
          </cell>
          <cell r="C24">
            <v>285683.33333333331</v>
          </cell>
          <cell r="D24">
            <v>362586.66666666669</v>
          </cell>
        </row>
        <row r="25">
          <cell r="B25" t="str">
            <v>ABENSON MASINAG</v>
          </cell>
          <cell r="C25">
            <v>218831.66666666666</v>
          </cell>
          <cell r="D25">
            <v>279057.5</v>
          </cell>
        </row>
        <row r="26">
          <cell r="B26" t="str">
            <v>ABENSON MISSOURI GREENHILLS</v>
          </cell>
          <cell r="C26">
            <v>373798.33333333331</v>
          </cell>
          <cell r="D26">
            <v>489746.66666666669</v>
          </cell>
        </row>
        <row r="27">
          <cell r="B27" t="str">
            <v>ABENSON MONTALBAN TOWN CENTER</v>
          </cell>
          <cell r="C27">
            <v>649858.33333333337</v>
          </cell>
          <cell r="D27">
            <v>711832.5</v>
          </cell>
        </row>
        <row r="28">
          <cell r="B28" t="str">
            <v>ABENSON NEW FARMERS PLAZA</v>
          </cell>
          <cell r="C28">
            <v>981508.33333333337</v>
          </cell>
          <cell r="D28">
            <v>839993.33333333337</v>
          </cell>
        </row>
        <row r="29">
          <cell r="B29" t="str">
            <v>ABENSON NUCITI CENTRAL MALL BATANGAS</v>
          </cell>
          <cell r="C29">
            <v>622748.33333333337</v>
          </cell>
          <cell r="D29">
            <v>682833.33333333337</v>
          </cell>
        </row>
        <row r="30">
          <cell r="B30" t="str">
            <v>ABENSON OLIVAREZ LOS BAÑOS</v>
          </cell>
          <cell r="C30">
            <v>427540</v>
          </cell>
          <cell r="D30">
            <v>626307.5</v>
          </cell>
        </row>
        <row r="31">
          <cell r="B31" t="str">
            <v>ABENSON ONE AYALA</v>
          </cell>
          <cell r="C31">
            <v>591636.66666666663</v>
          </cell>
          <cell r="D31">
            <v>688615</v>
          </cell>
        </row>
        <row r="32">
          <cell r="B32" t="str">
            <v>ABENSON PAGADIAN</v>
          </cell>
          <cell r="C32">
            <v>160061.66666666666</v>
          </cell>
          <cell r="D32">
            <v>86029.166666666672</v>
          </cell>
        </row>
        <row r="33">
          <cell r="B33" t="str">
            <v>ABENSON PUREGOLD AYALA MALLS MARIKINA</v>
          </cell>
          <cell r="C33">
            <v>717253.33333333337</v>
          </cell>
          <cell r="D33">
            <v>826654.16666666663</v>
          </cell>
        </row>
        <row r="34">
          <cell r="B34" t="str">
            <v>ABENSON PUREGOLD CALOOCAN</v>
          </cell>
          <cell r="C34">
            <v>335515</v>
          </cell>
          <cell r="D34">
            <v>384719.16666666669</v>
          </cell>
        </row>
        <row r="35">
          <cell r="B35" t="str">
            <v>ABENSON PUREGOLD FAIRVIEW</v>
          </cell>
          <cell r="C35">
            <v>122210</v>
          </cell>
          <cell r="D35">
            <v>113594.16666666667</v>
          </cell>
        </row>
        <row r="36">
          <cell r="B36" t="str">
            <v>ABENSON PUREGOLD TAYUMAN</v>
          </cell>
          <cell r="C36">
            <v>640793.33333333337</v>
          </cell>
          <cell r="D36">
            <v>633032.5</v>
          </cell>
        </row>
        <row r="37">
          <cell r="B37" t="str">
            <v>ABENSON RDC PLAZA LIPA</v>
          </cell>
          <cell r="C37">
            <v>944040</v>
          </cell>
          <cell r="D37">
            <v>1130252.5</v>
          </cell>
        </row>
        <row r="38">
          <cell r="B38" t="str">
            <v>ABENSON ROBINSONS GALLERIA</v>
          </cell>
          <cell r="C38">
            <v>517033.33333333331</v>
          </cell>
          <cell r="D38">
            <v>452148.33333333331</v>
          </cell>
        </row>
        <row r="39">
          <cell r="B39" t="str">
            <v>ABENSON ROBINSONS PLACE MANILA</v>
          </cell>
          <cell r="C39">
            <v>961153.33333333337</v>
          </cell>
          <cell r="D39">
            <v>1071413.3333333333</v>
          </cell>
        </row>
        <row r="40">
          <cell r="B40" t="str">
            <v>ABENSON SM CITY EAST ORTIGAS</v>
          </cell>
          <cell r="C40">
            <v>860491.66666666663</v>
          </cell>
          <cell r="D40">
            <v>961485.83333333337</v>
          </cell>
        </row>
        <row r="41">
          <cell r="B41" t="str">
            <v>ABENSON SM CITY NORTH EDSA</v>
          </cell>
          <cell r="C41">
            <v>1628621.6666666667</v>
          </cell>
          <cell r="D41">
            <v>2163786.6666666665</v>
          </cell>
        </row>
        <row r="42">
          <cell r="B42" t="str">
            <v>ABENSON STA. LUCIA MALL (PHASE 3 )</v>
          </cell>
          <cell r="C42">
            <v>840916.66666666663</v>
          </cell>
          <cell r="D42">
            <v>779622.5</v>
          </cell>
        </row>
        <row r="43">
          <cell r="B43" t="str">
            <v>ABENSON TACLOBAN</v>
          </cell>
          <cell r="C43">
            <v>164970</v>
          </cell>
          <cell r="D43">
            <v>254137.5</v>
          </cell>
        </row>
        <row r="44">
          <cell r="B44" t="str">
            <v>ABENSON WALTERMART ARAYAT</v>
          </cell>
          <cell r="C44">
            <v>161208.33333333334</v>
          </cell>
          <cell r="D44">
            <v>287203.33333333331</v>
          </cell>
        </row>
        <row r="45">
          <cell r="B45" t="str">
            <v>ABENSON WALTERMART BACOOR</v>
          </cell>
          <cell r="C45">
            <v>809365</v>
          </cell>
          <cell r="D45">
            <v>694475</v>
          </cell>
        </row>
        <row r="46">
          <cell r="B46" t="str">
            <v>ABENSON WALTERMART BALANGA</v>
          </cell>
          <cell r="C46">
            <v>723046.66666666663</v>
          </cell>
          <cell r="D46">
            <v>639853.33333333337</v>
          </cell>
        </row>
        <row r="47">
          <cell r="B47" t="str">
            <v>ABENSON WALTERMART BALAYAN</v>
          </cell>
          <cell r="C47">
            <v>145338.33333333334</v>
          </cell>
          <cell r="D47">
            <v>210477.5</v>
          </cell>
        </row>
        <row r="48">
          <cell r="B48" t="str">
            <v>ABENSON WALTERMART BALIWAG</v>
          </cell>
          <cell r="C48">
            <v>595623.33333333337</v>
          </cell>
          <cell r="D48">
            <v>680710.83333333337</v>
          </cell>
        </row>
        <row r="49">
          <cell r="B49" t="str">
            <v>ABENSON WALTERMART CABANATUAN</v>
          </cell>
          <cell r="C49">
            <v>297921.66666666669</v>
          </cell>
          <cell r="D49">
            <v>320515.83333333331</v>
          </cell>
        </row>
        <row r="50">
          <cell r="B50" t="str">
            <v>ABENSON WALTERMART CABUYAO</v>
          </cell>
          <cell r="C50">
            <v>324378.33333333331</v>
          </cell>
          <cell r="D50">
            <v>250138.33333333334</v>
          </cell>
        </row>
        <row r="51">
          <cell r="B51" t="str">
            <v>ABENSON WALTERMART CALOOCAN</v>
          </cell>
          <cell r="C51">
            <v>395328.33333333331</v>
          </cell>
          <cell r="D51">
            <v>384292.5</v>
          </cell>
        </row>
        <row r="52">
          <cell r="B52" t="str">
            <v>ABENSON WALTERMART CARMONA</v>
          </cell>
          <cell r="C52">
            <v>638740</v>
          </cell>
          <cell r="D52">
            <v>716978.33333333337</v>
          </cell>
        </row>
        <row r="53">
          <cell r="B53" t="str">
            <v>ABENSON WALTERMART E.RODRIGUEZ</v>
          </cell>
          <cell r="C53">
            <v>297943.33333333331</v>
          </cell>
          <cell r="D53">
            <v>369326.66666666669</v>
          </cell>
        </row>
        <row r="54">
          <cell r="B54" t="str">
            <v>ABENSON WALTERMART GAPAN</v>
          </cell>
          <cell r="C54">
            <v>1275768.3333333333</v>
          </cell>
          <cell r="D54">
            <v>1237891.6666666667</v>
          </cell>
        </row>
        <row r="55">
          <cell r="B55" t="str">
            <v>ABENSON WALTERMART MAKATI</v>
          </cell>
          <cell r="C55">
            <v>1074143.3333333333</v>
          </cell>
          <cell r="D55">
            <v>1038554.1666666666</v>
          </cell>
        </row>
        <row r="56">
          <cell r="B56" t="str">
            <v>ABENSON WALTERMART MAKILING</v>
          </cell>
          <cell r="C56">
            <v>745133.33333333337</v>
          </cell>
          <cell r="D56">
            <v>729098.33333333337</v>
          </cell>
        </row>
        <row r="57">
          <cell r="B57" t="str">
            <v>ABENSON WALTERMART MALOLOS</v>
          </cell>
          <cell r="C57">
            <v>662868.33333333337</v>
          </cell>
          <cell r="D57">
            <v>791319.16666666663</v>
          </cell>
        </row>
        <row r="58">
          <cell r="B58" t="str">
            <v>ABENSON WALTERMART NASUGBU</v>
          </cell>
          <cell r="C58">
            <v>364643.33333333331</v>
          </cell>
          <cell r="D58">
            <v>338771.66666666669</v>
          </cell>
        </row>
        <row r="59">
          <cell r="B59" t="str">
            <v>ABENSON WALTERMART NORTH EDSA</v>
          </cell>
          <cell r="C59">
            <v>1070075</v>
          </cell>
          <cell r="D59">
            <v>1166150</v>
          </cell>
        </row>
        <row r="60">
          <cell r="B60" t="str">
            <v>ABENSON WALTERMART PANIQUI</v>
          </cell>
          <cell r="C60">
            <v>237725</v>
          </cell>
          <cell r="D60">
            <v>408126.66666666669</v>
          </cell>
        </row>
        <row r="61">
          <cell r="B61" t="str">
            <v>ABENSON WALTERMART SAN FERNANDO</v>
          </cell>
          <cell r="C61">
            <v>1295686.6666666667</v>
          </cell>
          <cell r="D61">
            <v>1450110.8333333333</v>
          </cell>
        </row>
        <row r="62">
          <cell r="B62" t="str">
            <v>ABENSON WALTERMART STA. MARIA</v>
          </cell>
          <cell r="C62">
            <v>1707505</v>
          </cell>
          <cell r="D62">
            <v>1894705.8333333333</v>
          </cell>
        </row>
        <row r="63">
          <cell r="B63" t="str">
            <v>ABENSON WALTERMART SUCAT</v>
          </cell>
          <cell r="C63">
            <v>534571.66666666663</v>
          </cell>
          <cell r="D63">
            <v>562220.83333333337</v>
          </cell>
        </row>
        <row r="64">
          <cell r="B64" t="str">
            <v>ABENSON WALTERMART TANAUAN</v>
          </cell>
          <cell r="C64">
            <v>549835</v>
          </cell>
          <cell r="D64">
            <v>596793.33333333337</v>
          </cell>
        </row>
        <row r="65">
          <cell r="B65" t="str">
            <v>ABENSON WALTERMART THE JUNCTION</v>
          </cell>
          <cell r="C65">
            <v>387365</v>
          </cell>
          <cell r="D65">
            <v>477166.66666666669</v>
          </cell>
        </row>
        <row r="66">
          <cell r="B66" t="str">
            <v>ABENSON XENTRO MALL SANTIAGO</v>
          </cell>
          <cell r="C66">
            <v>218350</v>
          </cell>
          <cell r="D66">
            <v>200486.66666666666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M149"/>
  <sheetViews>
    <sheetView tabSelected="1" zoomScale="85" zoomScaleNormal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I8" sqref="I8"/>
    </sheetView>
  </sheetViews>
  <sheetFormatPr defaultRowHeight="14.4"/>
  <cols>
    <col min="1" max="1" width="4.5546875" style="3" customWidth="1"/>
    <col min="2" max="2" width="39.88671875" style="3" bestFit="1" customWidth="1"/>
    <col min="3" max="3" width="21.88671875" style="4" customWidth="1"/>
    <col min="4" max="4" width="19.109375" style="4" customWidth="1"/>
    <col min="5" max="5" width="14.5546875" style="3" customWidth="1"/>
    <col min="6" max="6" width="19.21875" style="3" customWidth="1"/>
    <col min="7" max="7" width="16.44140625" style="4" customWidth="1"/>
    <col min="8" max="8" width="16.44140625" style="14" customWidth="1"/>
    <col min="9" max="9" width="26.44140625" style="3" customWidth="1"/>
    <col min="11" max="11" width="21.33203125" customWidth="1"/>
    <col min="12" max="12" width="13.6640625" customWidth="1"/>
    <col min="13" max="13" width="15.33203125" customWidth="1"/>
    <col min="14" max="14" width="11.88671875" customWidth="1"/>
  </cols>
  <sheetData>
    <row r="2" spans="1:13" ht="49.2" customHeight="1">
      <c r="A2" s="1" t="s">
        <v>134</v>
      </c>
      <c r="B2" s="1" t="s">
        <v>135</v>
      </c>
      <c r="C2" s="2" t="s">
        <v>136</v>
      </c>
      <c r="D2" s="2" t="s">
        <v>137</v>
      </c>
      <c r="E2" s="2" t="s">
        <v>138</v>
      </c>
      <c r="F2" s="2" t="s">
        <v>139</v>
      </c>
      <c r="G2" s="2" t="s">
        <v>140</v>
      </c>
      <c r="H2" s="11" t="s">
        <v>141</v>
      </c>
      <c r="I2" s="2" t="s">
        <v>142</v>
      </c>
    </row>
    <row r="3" spans="1:13">
      <c r="A3" s="5">
        <v>1</v>
      </c>
      <c r="B3" s="5" t="s">
        <v>0</v>
      </c>
      <c r="C3" s="6">
        <f>VLOOKUP(B3,[1]ABENSON!$B$3:$D$66,2,)</f>
        <v>1086193.3333333333</v>
      </c>
      <c r="D3" s="6">
        <f>VLOOKUP(B3,[1]ABENSON!$B$3:$D$66,3,)</f>
        <v>1239559.1666666667</v>
      </c>
      <c r="E3" s="6">
        <v>1350000</v>
      </c>
      <c r="F3" s="6">
        <v>1000000</v>
      </c>
      <c r="G3" s="6">
        <v>1350000</v>
      </c>
      <c r="H3" s="12">
        <f>(G3/F3)-1</f>
        <v>0.35000000000000009</v>
      </c>
      <c r="I3" s="5"/>
      <c r="K3" s="24" t="s">
        <v>157</v>
      </c>
      <c r="L3" s="24"/>
      <c r="M3" s="24"/>
    </row>
    <row r="4" spans="1:13">
      <c r="A4" s="5">
        <v>2</v>
      </c>
      <c r="B4" s="5" t="s">
        <v>1</v>
      </c>
      <c r="C4" s="6">
        <f>VLOOKUP(B4,[1]ABENSON!$B$3:$D$66,2,)</f>
        <v>293661.66666666669</v>
      </c>
      <c r="D4" s="6">
        <f>VLOOKUP(B4,[1]ABENSON!$B$3:$D$66,3,)</f>
        <v>447239.16666666669</v>
      </c>
      <c r="E4" s="6">
        <v>850000</v>
      </c>
      <c r="F4" s="6">
        <v>650000</v>
      </c>
      <c r="G4" s="6">
        <v>800000</v>
      </c>
      <c r="H4" s="12">
        <f t="shared" ref="H4:H66" si="0">(G4/F4)-1</f>
        <v>0.23076923076923084</v>
      </c>
      <c r="I4" s="5"/>
      <c r="K4" s="17" t="s">
        <v>148</v>
      </c>
      <c r="L4" s="21">
        <f>(G93/E93)-1</f>
        <v>-0.1175131328684812</v>
      </c>
      <c r="M4" s="22" t="s">
        <v>149</v>
      </c>
    </row>
    <row r="5" spans="1:13">
      <c r="A5" s="5">
        <v>3</v>
      </c>
      <c r="B5" s="5" t="s">
        <v>2</v>
      </c>
      <c r="C5" s="6">
        <f>VLOOKUP(B5,[1]ABENSON!$B$3:$D$66,2,)</f>
        <v>495218.33333333331</v>
      </c>
      <c r="D5" s="6">
        <f>VLOOKUP(B5,[1]ABENSON!$B$3:$D$66,3,)</f>
        <v>595235.83333333337</v>
      </c>
      <c r="E5" s="6">
        <v>1000000</v>
      </c>
      <c r="F5" s="6">
        <v>1000000</v>
      </c>
      <c r="G5" s="6">
        <v>850000</v>
      </c>
      <c r="H5" s="12">
        <f t="shared" si="0"/>
        <v>-0.15000000000000002</v>
      </c>
      <c r="I5" s="5"/>
      <c r="K5" s="17" t="s">
        <v>150</v>
      </c>
      <c r="L5" s="21">
        <f>(G93/F93)-1</f>
        <v>-0.16310414782775973</v>
      </c>
      <c r="M5" s="22" t="s">
        <v>149</v>
      </c>
    </row>
    <row r="6" spans="1:13">
      <c r="A6" s="5">
        <v>4</v>
      </c>
      <c r="B6" s="5" t="s">
        <v>3</v>
      </c>
      <c r="C6" s="6">
        <f>VLOOKUP(B6,[1]ABENSON!$B$3:$D$66,2,)</f>
        <v>953500</v>
      </c>
      <c r="D6" s="6">
        <f>VLOOKUP(B6,[1]ABENSON!$B$3:$D$66,3,)</f>
        <v>914892.5</v>
      </c>
      <c r="E6" s="6">
        <v>900000</v>
      </c>
      <c r="F6" s="6">
        <v>700000</v>
      </c>
      <c r="G6" s="6">
        <v>900000</v>
      </c>
      <c r="H6" s="12">
        <f t="shared" si="0"/>
        <v>0.28571428571428581</v>
      </c>
      <c r="I6" s="5"/>
    </row>
    <row r="7" spans="1:13">
      <c r="A7" s="5">
        <v>5</v>
      </c>
      <c r="B7" s="5" t="s">
        <v>4</v>
      </c>
      <c r="C7" s="6">
        <f>VLOOKUP(B7,[1]ABENSON!$B$3:$D$66,2,)</f>
        <v>547025</v>
      </c>
      <c r="D7" s="6">
        <f>VLOOKUP(B7,[1]ABENSON!$B$3:$D$66,3,)</f>
        <v>629112.5</v>
      </c>
      <c r="E7" s="6">
        <v>850000</v>
      </c>
      <c r="F7" s="6">
        <v>451613</v>
      </c>
      <c r="G7" s="6">
        <v>800000</v>
      </c>
      <c r="H7" s="12">
        <f t="shared" si="0"/>
        <v>0.77142819183681599</v>
      </c>
      <c r="I7" s="5"/>
    </row>
    <row r="8" spans="1:13">
      <c r="A8" s="5">
        <v>6</v>
      </c>
      <c r="B8" s="5" t="s">
        <v>5</v>
      </c>
      <c r="C8" s="6">
        <f>VLOOKUP(B8,[1]ABENSON!$B$3:$D$66,2,)</f>
        <v>358871.66666666669</v>
      </c>
      <c r="D8" s="6">
        <f>VLOOKUP(B8,[1]ABENSON!$B$3:$D$66,3,)</f>
        <v>415894.16666666669</v>
      </c>
      <c r="E8" s="6">
        <v>800000</v>
      </c>
      <c r="F8" s="5"/>
      <c r="G8" s="6">
        <v>800000</v>
      </c>
      <c r="H8" s="12"/>
      <c r="I8" s="5"/>
      <c r="K8" s="4"/>
      <c r="L8" s="17" t="s">
        <v>144</v>
      </c>
    </row>
    <row r="9" spans="1:13">
      <c r="A9" s="5">
        <v>7</v>
      </c>
      <c r="B9" s="5" t="s">
        <v>6</v>
      </c>
      <c r="C9" s="6">
        <f>VLOOKUP(B9,[1]ABENSON!$B$3:$D$66,2,)</f>
        <v>1060906.6666666667</v>
      </c>
      <c r="D9" s="6">
        <f>VLOOKUP(B9,[1]ABENSON!$B$3:$D$66,3,)</f>
        <v>865780.83333333337</v>
      </c>
      <c r="E9" s="6">
        <v>800000</v>
      </c>
      <c r="F9" s="5"/>
      <c r="G9" s="6">
        <v>800000</v>
      </c>
      <c r="H9" s="12"/>
      <c r="I9" s="5"/>
      <c r="K9" s="18" t="s">
        <v>145</v>
      </c>
      <c r="L9" s="19">
        <f>COUNTA(E3:E92)</f>
        <v>67</v>
      </c>
    </row>
    <row r="10" spans="1:13">
      <c r="A10" s="5">
        <v>8</v>
      </c>
      <c r="B10" s="5" t="s">
        <v>7</v>
      </c>
      <c r="C10" s="6">
        <f>VLOOKUP(B10,[1]ABENSON!$B$3:$D$66,2,)</f>
        <v>1222036.6666666667</v>
      </c>
      <c r="D10" s="6">
        <f>VLOOKUP(B10,[1]ABENSON!$B$3:$D$66,3,)</f>
        <v>1385840</v>
      </c>
      <c r="E10" s="6">
        <v>1700000</v>
      </c>
      <c r="F10" s="6">
        <v>2000000</v>
      </c>
      <c r="G10" s="6">
        <v>1500000</v>
      </c>
      <c r="H10" s="12">
        <f t="shared" si="0"/>
        <v>-0.25</v>
      </c>
      <c r="I10" s="5"/>
      <c r="K10" s="20" t="s">
        <v>146</v>
      </c>
      <c r="L10" s="19">
        <f>COUNTA(F3:F92)</f>
        <v>77</v>
      </c>
    </row>
    <row r="11" spans="1:13">
      <c r="A11" s="5">
        <v>9</v>
      </c>
      <c r="B11" s="5" t="s">
        <v>8</v>
      </c>
      <c r="C11" s="6">
        <f>VLOOKUP(B11,[1]ABENSON!$B$3:$D$66,2,)</f>
        <v>1237371.6666666667</v>
      </c>
      <c r="D11" s="6">
        <f>VLOOKUP(B11,[1]ABENSON!$B$3:$D$66,3,)</f>
        <v>1025370.8333333334</v>
      </c>
      <c r="E11" s="6">
        <v>1100000</v>
      </c>
      <c r="F11" s="6">
        <v>1100000</v>
      </c>
      <c r="G11" s="6">
        <v>1000000</v>
      </c>
      <c r="H11" s="12">
        <f t="shared" si="0"/>
        <v>-9.0909090909090939E-2</v>
      </c>
      <c r="I11" s="5"/>
      <c r="K11" s="20" t="s">
        <v>147</v>
      </c>
      <c r="L11" s="19">
        <f>COUNTA(G3:G92)</f>
        <v>64</v>
      </c>
    </row>
    <row r="12" spans="1:13">
      <c r="A12" s="5">
        <v>10</v>
      </c>
      <c r="B12" s="5" t="s">
        <v>9</v>
      </c>
      <c r="C12" s="6"/>
      <c r="D12" s="6"/>
      <c r="E12" s="6">
        <v>145165</v>
      </c>
      <c r="F12" s="6">
        <v>800000</v>
      </c>
      <c r="G12" s="6"/>
      <c r="H12" s="12"/>
      <c r="I12" s="5"/>
    </row>
    <row r="13" spans="1:13">
      <c r="A13" s="5">
        <v>11</v>
      </c>
      <c r="B13" s="5" t="s">
        <v>10</v>
      </c>
      <c r="C13" s="6"/>
      <c r="D13" s="6"/>
      <c r="E13" s="6">
        <v>800000</v>
      </c>
      <c r="F13" s="6">
        <v>1000000</v>
      </c>
      <c r="G13" s="6">
        <v>800000</v>
      </c>
      <c r="H13" s="12">
        <f t="shared" si="0"/>
        <v>-0.19999999999999996</v>
      </c>
      <c r="I13" s="5"/>
      <c r="K13" s="17" t="s">
        <v>155</v>
      </c>
      <c r="L13" s="17" t="s">
        <v>152</v>
      </c>
    </row>
    <row r="14" spans="1:13">
      <c r="A14" s="5">
        <v>12</v>
      </c>
      <c r="B14" s="5" t="s">
        <v>11</v>
      </c>
      <c r="C14" s="6">
        <f>VLOOKUP(B14,[1]ABENSON!$B$3:$D$66,2,)</f>
        <v>883311.66666666663</v>
      </c>
      <c r="D14" s="6">
        <f>VLOOKUP(B14,[1]ABENSON!$B$3:$D$66,3,)</f>
        <v>441655.83333333331</v>
      </c>
      <c r="E14" s="6">
        <v>800000</v>
      </c>
      <c r="F14" s="5"/>
      <c r="G14" s="6">
        <v>800000</v>
      </c>
      <c r="H14" s="12"/>
      <c r="I14" s="5"/>
      <c r="K14" s="22" t="s">
        <v>149</v>
      </c>
      <c r="L14" s="19">
        <f>COUNTIF(H3:H92,"&lt;0")</f>
        <v>16</v>
      </c>
    </row>
    <row r="15" spans="1:13">
      <c r="A15" s="5">
        <v>13</v>
      </c>
      <c r="B15" s="5" t="s">
        <v>12</v>
      </c>
      <c r="C15" s="6">
        <f>VLOOKUP(B15,[1]ABENSON!$B$3:$D$66,2,)</f>
        <v>1603395</v>
      </c>
      <c r="D15" s="6">
        <f>VLOOKUP(B15,[1]ABENSON!$B$3:$D$66,3,)</f>
        <v>1680970</v>
      </c>
      <c r="E15" s="6">
        <v>2400000</v>
      </c>
      <c r="F15" s="6">
        <v>3000000</v>
      </c>
      <c r="G15" s="6">
        <v>141935</v>
      </c>
      <c r="H15" s="12">
        <f t="shared" si="0"/>
        <v>-0.95268833333333336</v>
      </c>
      <c r="I15" s="5"/>
      <c r="K15" s="23" t="s">
        <v>151</v>
      </c>
      <c r="L15" s="19">
        <f>COUNTIF(H3:H92,"&gt;0")</f>
        <v>30</v>
      </c>
    </row>
    <row r="16" spans="1:13">
      <c r="A16" s="5">
        <v>14</v>
      </c>
      <c r="B16" s="5" t="s">
        <v>13</v>
      </c>
      <c r="C16" s="6"/>
      <c r="D16" s="6"/>
      <c r="E16" s="5"/>
      <c r="F16" s="6">
        <v>800000</v>
      </c>
      <c r="G16" s="6"/>
      <c r="H16" s="12"/>
      <c r="I16" s="5"/>
      <c r="K16" s="6" t="s">
        <v>153</v>
      </c>
      <c r="L16" s="19">
        <f>COUNTIF(H3:H92,"=0")</f>
        <v>5</v>
      </c>
    </row>
    <row r="17" spans="1:13">
      <c r="A17" s="5">
        <v>15</v>
      </c>
      <c r="B17" s="5" t="s">
        <v>14</v>
      </c>
      <c r="C17" s="6"/>
      <c r="D17" s="6"/>
      <c r="E17" s="6">
        <v>800000</v>
      </c>
      <c r="F17" s="6">
        <v>266129</v>
      </c>
      <c r="G17" s="6"/>
      <c r="H17" s="12"/>
      <c r="I17" s="5"/>
      <c r="K17" s="6" t="s">
        <v>154</v>
      </c>
      <c r="L17" s="19">
        <v>13</v>
      </c>
      <c r="M17" t="s">
        <v>156</v>
      </c>
    </row>
    <row r="18" spans="1:13">
      <c r="A18" s="5">
        <v>16</v>
      </c>
      <c r="B18" s="5" t="s">
        <v>15</v>
      </c>
      <c r="C18" s="6">
        <f>VLOOKUP(B18,[1]ABENSON!$B$3:$D$66,2,)</f>
        <v>461291.66666666669</v>
      </c>
      <c r="D18" s="6">
        <f>VLOOKUP(B18,[1]ABENSON!$B$3:$D$66,3,)</f>
        <v>555802.5</v>
      </c>
      <c r="E18" s="6">
        <v>800000</v>
      </c>
      <c r="F18" s="6">
        <v>550000</v>
      </c>
      <c r="G18" s="6">
        <v>800000</v>
      </c>
      <c r="H18" s="12">
        <f t="shared" si="0"/>
        <v>0.45454545454545459</v>
      </c>
      <c r="I18" s="5"/>
      <c r="K18" s="4"/>
      <c r="L18" s="19">
        <f>SUM(L14:L17)</f>
        <v>64</v>
      </c>
    </row>
    <row r="19" spans="1:13">
      <c r="A19" s="5">
        <v>17</v>
      </c>
      <c r="B19" s="5" t="s">
        <v>16</v>
      </c>
      <c r="C19" s="6"/>
      <c r="D19" s="6"/>
      <c r="E19" s="5"/>
      <c r="F19" s="6">
        <v>1250000</v>
      </c>
      <c r="G19" s="6"/>
      <c r="H19" s="12"/>
      <c r="I19" s="5"/>
    </row>
    <row r="20" spans="1:13">
      <c r="A20" s="5">
        <v>18</v>
      </c>
      <c r="B20" s="5" t="s">
        <v>17</v>
      </c>
      <c r="C20" s="6">
        <f>VLOOKUP(B20,[1]ABENSON!$B$3:$D$66,2,)</f>
        <v>740346.66666666663</v>
      </c>
      <c r="D20" s="6">
        <f>VLOOKUP(B20,[1]ABENSON!$B$3:$D$66,3,)</f>
        <v>825065.83333333337</v>
      </c>
      <c r="E20" s="6">
        <v>950000</v>
      </c>
      <c r="F20" s="6">
        <v>600000</v>
      </c>
      <c r="G20" s="6">
        <v>850000</v>
      </c>
      <c r="H20" s="12">
        <f t="shared" si="0"/>
        <v>0.41666666666666674</v>
      </c>
      <c r="I20" s="5"/>
    </row>
    <row r="21" spans="1:13">
      <c r="A21" s="5">
        <v>19</v>
      </c>
      <c r="B21" s="5" t="s">
        <v>18</v>
      </c>
      <c r="C21" s="6">
        <f>VLOOKUP(B21,[1]ABENSON!$B$3:$D$66,2,)</f>
        <v>219088.33333333334</v>
      </c>
      <c r="D21" s="6">
        <f>VLOOKUP(B21,[1]ABENSON!$B$3:$D$66,3,)</f>
        <v>387558.33333333331</v>
      </c>
      <c r="E21" s="6">
        <v>800000</v>
      </c>
      <c r="F21" s="6">
        <v>550000</v>
      </c>
      <c r="G21" s="6">
        <v>800000</v>
      </c>
      <c r="H21" s="12">
        <f t="shared" si="0"/>
        <v>0.45454545454545459</v>
      </c>
      <c r="I21" s="5"/>
      <c r="K21" s="24" t="s">
        <v>158</v>
      </c>
      <c r="L21" s="24"/>
      <c r="M21" s="24"/>
    </row>
    <row r="22" spans="1:13">
      <c r="A22" s="5">
        <v>20</v>
      </c>
      <c r="B22" s="5" t="s">
        <v>19</v>
      </c>
      <c r="C22" s="6">
        <f>VLOOKUP(B22,[1]ABENSON!$B$3:$D$66,2,)</f>
        <v>117073.33333333333</v>
      </c>
      <c r="D22" s="6">
        <f>VLOOKUP(B22,[1]ABENSON!$B$3:$D$66,3,)</f>
        <v>58536.666666666664</v>
      </c>
      <c r="E22" s="6">
        <v>800000</v>
      </c>
      <c r="F22" s="5"/>
      <c r="G22" s="6">
        <v>800000</v>
      </c>
      <c r="H22" s="12"/>
      <c r="I22" s="5"/>
      <c r="K22" s="17" t="s">
        <v>148</v>
      </c>
      <c r="L22" s="21" t="e">
        <f>(G186/E186)-1</f>
        <v>#DIV/0!</v>
      </c>
      <c r="M22" s="22" t="s">
        <v>149</v>
      </c>
    </row>
    <row r="23" spans="1:13">
      <c r="A23" s="5">
        <v>21</v>
      </c>
      <c r="B23" s="5" t="s">
        <v>20</v>
      </c>
      <c r="C23" s="6"/>
      <c r="D23" s="6"/>
      <c r="E23" s="5"/>
      <c r="F23" s="6">
        <v>550000</v>
      </c>
      <c r="G23" s="6"/>
      <c r="H23" s="12"/>
      <c r="I23" s="5"/>
      <c r="K23" s="17" t="s">
        <v>150</v>
      </c>
      <c r="L23" s="21" t="e">
        <f>(G186/F186)-1</f>
        <v>#DIV/0!</v>
      </c>
      <c r="M23" s="22" t="s">
        <v>149</v>
      </c>
    </row>
    <row r="24" spans="1:13">
      <c r="A24" s="5">
        <v>22</v>
      </c>
      <c r="B24" s="5" t="s">
        <v>21</v>
      </c>
      <c r="C24" s="6"/>
      <c r="D24" s="6"/>
      <c r="E24" s="5"/>
      <c r="F24" s="6">
        <v>550000</v>
      </c>
      <c r="G24" s="6"/>
      <c r="H24" s="12"/>
      <c r="I24" s="5"/>
    </row>
    <row r="25" spans="1:13">
      <c r="A25" s="5">
        <v>23</v>
      </c>
      <c r="B25" s="5" t="s">
        <v>22</v>
      </c>
      <c r="C25" s="6"/>
      <c r="D25" s="6"/>
      <c r="E25" s="6">
        <v>645170</v>
      </c>
      <c r="F25" s="6">
        <v>700000</v>
      </c>
      <c r="G25" s="6"/>
      <c r="H25" s="12"/>
      <c r="I25" s="5"/>
    </row>
    <row r="26" spans="1:13">
      <c r="A26" s="5">
        <v>24</v>
      </c>
      <c r="B26" s="5" t="s">
        <v>23</v>
      </c>
      <c r="C26" s="6">
        <f>VLOOKUP(B26,[1]ABENSON!$B$3:$D$66,2,)</f>
        <v>260618.33333333334</v>
      </c>
      <c r="D26" s="6">
        <f>VLOOKUP(B26,[1]ABENSON!$B$3:$D$66,3,)</f>
        <v>347790</v>
      </c>
      <c r="E26" s="6">
        <v>800000</v>
      </c>
      <c r="F26" s="6">
        <v>600000</v>
      </c>
      <c r="G26" s="6">
        <v>800000</v>
      </c>
      <c r="H26" s="12">
        <f t="shared" si="0"/>
        <v>0.33333333333333326</v>
      </c>
      <c r="I26" s="5"/>
      <c r="K26" s="4"/>
      <c r="L26" s="17" t="s">
        <v>144</v>
      </c>
    </row>
    <row r="27" spans="1:13">
      <c r="A27" s="5">
        <v>25</v>
      </c>
      <c r="B27" s="5" t="s">
        <v>24</v>
      </c>
      <c r="C27" s="6">
        <f>VLOOKUP(B27,[1]ABENSON!$B$3:$D$66,2,)</f>
        <v>423926.66666666669</v>
      </c>
      <c r="D27" s="6">
        <f>VLOOKUP(B27,[1]ABENSON!$B$3:$D$66,3,)</f>
        <v>499340.83333333331</v>
      </c>
      <c r="E27" s="6">
        <v>800000</v>
      </c>
      <c r="F27" s="6">
        <v>550000</v>
      </c>
      <c r="G27" s="6">
        <v>800000</v>
      </c>
      <c r="H27" s="12">
        <f t="shared" si="0"/>
        <v>0.45454545454545459</v>
      </c>
      <c r="I27" s="5"/>
      <c r="K27" s="18" t="s">
        <v>145</v>
      </c>
      <c r="L27" s="19">
        <f>COUNTA(E96:E185)</f>
        <v>46</v>
      </c>
    </row>
    <row r="28" spans="1:13">
      <c r="A28" s="5">
        <v>26</v>
      </c>
      <c r="B28" s="5" t="s">
        <v>25</v>
      </c>
      <c r="C28" s="6"/>
      <c r="D28" s="6"/>
      <c r="E28" s="6">
        <v>1900000</v>
      </c>
      <c r="F28" s="6">
        <v>2900000</v>
      </c>
      <c r="G28" s="6">
        <v>1600000</v>
      </c>
      <c r="H28" s="12">
        <f t="shared" si="0"/>
        <v>-0.44827586206896552</v>
      </c>
      <c r="I28" s="5"/>
      <c r="K28" s="20" t="s">
        <v>146</v>
      </c>
      <c r="L28" s="19">
        <f>COUNTA(F96:F185)</f>
        <v>39</v>
      </c>
    </row>
    <row r="29" spans="1:13">
      <c r="A29" s="5">
        <v>27</v>
      </c>
      <c r="B29" s="5" t="s">
        <v>26</v>
      </c>
      <c r="C29" s="6"/>
      <c r="D29" s="6"/>
      <c r="E29" s="5"/>
      <c r="F29" s="6">
        <v>500000</v>
      </c>
      <c r="G29" s="6"/>
      <c r="H29" s="12"/>
      <c r="I29" s="5"/>
      <c r="K29" s="20" t="s">
        <v>147</v>
      </c>
      <c r="L29" s="19">
        <f>COUNTA(G96:G185)</f>
        <v>43</v>
      </c>
    </row>
    <row r="30" spans="1:13">
      <c r="A30" s="5">
        <v>28</v>
      </c>
      <c r="B30" s="5" t="s">
        <v>27</v>
      </c>
      <c r="C30" s="6"/>
      <c r="D30" s="6"/>
      <c r="E30" s="5"/>
      <c r="F30" s="6">
        <v>600000</v>
      </c>
      <c r="G30" s="6"/>
      <c r="H30" s="12"/>
      <c r="I30" s="5"/>
    </row>
    <row r="31" spans="1:13">
      <c r="A31" s="5">
        <v>29</v>
      </c>
      <c r="B31" s="5" t="s">
        <v>28</v>
      </c>
      <c r="C31" s="6">
        <f>VLOOKUP(B31,[1]ABENSON!$B$3:$D$66,2,)</f>
        <v>848406.66666666663</v>
      </c>
      <c r="D31" s="6">
        <f>VLOOKUP(B31,[1]ABENSON!$B$3:$D$66,3,)</f>
        <v>786640</v>
      </c>
      <c r="E31" s="6">
        <v>1100000</v>
      </c>
      <c r="F31" s="6">
        <v>1200000</v>
      </c>
      <c r="G31" s="6">
        <v>1100000</v>
      </c>
      <c r="H31" s="12">
        <f t="shared" si="0"/>
        <v>-8.333333333333337E-2</v>
      </c>
      <c r="I31" s="5"/>
      <c r="K31" s="17" t="s">
        <v>155</v>
      </c>
      <c r="L31" s="17" t="s">
        <v>152</v>
      </c>
    </row>
    <row r="32" spans="1:13">
      <c r="A32" s="5">
        <v>30</v>
      </c>
      <c r="B32" s="5" t="s">
        <v>29</v>
      </c>
      <c r="C32" s="6">
        <f>VLOOKUP(B32,[1]ABENSON!$B$3:$D$66,2,)</f>
        <v>1324745</v>
      </c>
      <c r="D32" s="6">
        <f>VLOOKUP(B32,[1]ABENSON!$B$3:$D$66,3,)</f>
        <v>1482221.6666666667</v>
      </c>
      <c r="E32" s="6">
        <v>2100000</v>
      </c>
      <c r="F32" s="6">
        <v>2100000</v>
      </c>
      <c r="G32" s="6">
        <v>1900000</v>
      </c>
      <c r="H32" s="12">
        <f t="shared" si="0"/>
        <v>-9.5238095238095233E-2</v>
      </c>
      <c r="I32" s="5"/>
      <c r="K32" s="22" t="s">
        <v>149</v>
      </c>
      <c r="L32" s="19">
        <f>COUNTIF(H96:H185,"&lt;0")</f>
        <v>10</v>
      </c>
    </row>
    <row r="33" spans="1:13">
      <c r="A33" s="5">
        <v>31</v>
      </c>
      <c r="B33" s="5" t="s">
        <v>30</v>
      </c>
      <c r="C33" s="6">
        <f>VLOOKUP(B33,[1]ABENSON!$B$3:$D$66,2,)</f>
        <v>285683.33333333331</v>
      </c>
      <c r="D33" s="6">
        <f>VLOOKUP(B33,[1]ABENSON!$B$3:$D$66,3,)</f>
        <v>362586.66666666669</v>
      </c>
      <c r="E33" s="6">
        <v>800000</v>
      </c>
      <c r="F33" s="6">
        <v>550000</v>
      </c>
      <c r="G33" s="6">
        <v>800000</v>
      </c>
      <c r="H33" s="12">
        <f t="shared" si="0"/>
        <v>0.45454545454545459</v>
      </c>
      <c r="I33" s="5"/>
      <c r="K33" s="23" t="s">
        <v>151</v>
      </c>
      <c r="L33" s="19">
        <f>COUNTIF(H96:H185,"&gt;0")</f>
        <v>7</v>
      </c>
    </row>
    <row r="34" spans="1:13">
      <c r="A34" s="5">
        <v>32</v>
      </c>
      <c r="B34" s="5" t="s">
        <v>31</v>
      </c>
      <c r="C34" s="6">
        <f>VLOOKUP(B34,[1]ABENSON!$B$3:$D$66,2,)</f>
        <v>218831.66666666666</v>
      </c>
      <c r="D34" s="6">
        <f>VLOOKUP(B34,[1]ABENSON!$B$3:$D$66,3,)</f>
        <v>279057.5</v>
      </c>
      <c r="E34" s="6">
        <v>800000</v>
      </c>
      <c r="F34" s="6">
        <v>600000</v>
      </c>
      <c r="G34" s="6">
        <v>800000</v>
      </c>
      <c r="H34" s="12">
        <f t="shared" si="0"/>
        <v>0.33333333333333326</v>
      </c>
      <c r="I34" s="5"/>
      <c r="K34" s="6" t="s">
        <v>153</v>
      </c>
      <c r="L34" s="19">
        <f>COUNTIF(H96:H185,"=0")</f>
        <v>13</v>
      </c>
    </row>
    <row r="35" spans="1:13">
      <c r="A35" s="5">
        <v>33</v>
      </c>
      <c r="B35" s="5" t="s">
        <v>32</v>
      </c>
      <c r="C35" s="6">
        <f>VLOOKUP(B35,[1]ABENSON!$B$3:$D$66,2,)</f>
        <v>373798.33333333331</v>
      </c>
      <c r="D35" s="6">
        <f>VLOOKUP(B35,[1]ABENSON!$B$3:$D$66,3,)</f>
        <v>489746.66666666669</v>
      </c>
      <c r="E35" s="6">
        <v>800000</v>
      </c>
      <c r="F35" s="6">
        <v>800000</v>
      </c>
      <c r="G35" s="6">
        <v>800000</v>
      </c>
      <c r="H35" s="12">
        <f t="shared" si="0"/>
        <v>0</v>
      </c>
      <c r="I35" s="5"/>
      <c r="K35" s="6" t="s">
        <v>154</v>
      </c>
      <c r="L35" s="19">
        <v>13</v>
      </c>
      <c r="M35" t="s">
        <v>156</v>
      </c>
    </row>
    <row r="36" spans="1:13">
      <c r="A36" s="5">
        <v>34</v>
      </c>
      <c r="B36" s="5" t="s">
        <v>33</v>
      </c>
      <c r="C36" s="6">
        <f>VLOOKUP(B36,[1]ABENSON!$B$3:$D$66,2,)</f>
        <v>649858.33333333337</v>
      </c>
      <c r="D36" s="6">
        <f>VLOOKUP(B36,[1]ABENSON!$B$3:$D$66,3,)</f>
        <v>711832.5</v>
      </c>
      <c r="E36" s="6">
        <v>900000</v>
      </c>
      <c r="F36" s="6">
        <v>600000</v>
      </c>
      <c r="G36" s="6">
        <v>800000</v>
      </c>
      <c r="H36" s="12">
        <f t="shared" si="0"/>
        <v>0.33333333333333326</v>
      </c>
      <c r="I36" s="5"/>
      <c r="K36" s="4"/>
      <c r="L36" s="19">
        <f>SUM(L32:L35)</f>
        <v>43</v>
      </c>
    </row>
    <row r="37" spans="1:13">
      <c r="A37" s="5">
        <v>35</v>
      </c>
      <c r="B37" s="5" t="s">
        <v>34</v>
      </c>
      <c r="C37" s="6"/>
      <c r="D37" s="6"/>
      <c r="E37" s="5"/>
      <c r="F37" s="6">
        <v>1100000</v>
      </c>
      <c r="G37" s="6"/>
      <c r="H37" s="12"/>
      <c r="I37" s="5"/>
    </row>
    <row r="38" spans="1:13">
      <c r="A38" s="5">
        <v>36</v>
      </c>
      <c r="B38" s="5" t="s">
        <v>35</v>
      </c>
      <c r="C38" s="6">
        <f>VLOOKUP(B38,[1]ABENSON!$B$3:$D$66,2,)</f>
        <v>981508.33333333337</v>
      </c>
      <c r="D38" s="6">
        <f>VLOOKUP(B38,[1]ABENSON!$B$3:$D$66,3,)</f>
        <v>839993.33333333337</v>
      </c>
      <c r="E38" s="6">
        <v>1300000</v>
      </c>
      <c r="F38" s="6">
        <v>1100000</v>
      </c>
      <c r="G38" s="6">
        <v>1100000</v>
      </c>
      <c r="H38" s="12">
        <f t="shared" si="0"/>
        <v>0</v>
      </c>
      <c r="I38" s="5"/>
    </row>
    <row r="39" spans="1:13">
      <c r="A39" s="5">
        <v>37</v>
      </c>
      <c r="B39" s="5" t="s">
        <v>36</v>
      </c>
      <c r="C39" s="6">
        <f>VLOOKUP(B39,[1]ABENSON!$B$3:$D$66,2,)</f>
        <v>622748.33333333337</v>
      </c>
      <c r="D39" s="6">
        <f>VLOOKUP(B39,[1]ABENSON!$B$3:$D$66,3,)</f>
        <v>682833.33333333337</v>
      </c>
      <c r="E39" s="6">
        <v>900000</v>
      </c>
      <c r="F39" s="6">
        <v>600000</v>
      </c>
      <c r="G39" s="6">
        <v>800000</v>
      </c>
      <c r="H39" s="12">
        <f t="shared" si="0"/>
        <v>0.33333333333333326</v>
      </c>
      <c r="I39" s="5"/>
    </row>
    <row r="40" spans="1:13">
      <c r="A40" s="5">
        <v>38</v>
      </c>
      <c r="B40" s="5" t="s">
        <v>37</v>
      </c>
      <c r="C40" s="6"/>
      <c r="D40" s="6"/>
      <c r="E40" s="6">
        <v>1000000</v>
      </c>
      <c r="F40" s="6">
        <v>1000000</v>
      </c>
      <c r="G40" s="6">
        <v>900000</v>
      </c>
      <c r="H40" s="12">
        <f t="shared" si="0"/>
        <v>-9.9999999999999978E-2</v>
      </c>
      <c r="I40" s="5"/>
    </row>
    <row r="41" spans="1:13">
      <c r="A41" s="5">
        <v>39</v>
      </c>
      <c r="B41" s="5" t="s">
        <v>38</v>
      </c>
      <c r="C41" s="6">
        <f>VLOOKUP(B41,[1]ABENSON!$B$3:$D$66,2,)</f>
        <v>591636.66666666663</v>
      </c>
      <c r="D41" s="6">
        <f>VLOOKUP(B41,[1]ABENSON!$B$3:$D$66,3,)</f>
        <v>688615</v>
      </c>
      <c r="E41" s="6">
        <v>800000</v>
      </c>
      <c r="F41" s="5"/>
      <c r="G41" s="6">
        <v>800000</v>
      </c>
      <c r="H41" s="12"/>
      <c r="I41" s="5"/>
    </row>
    <row r="42" spans="1:13">
      <c r="A42" s="5">
        <v>40</v>
      </c>
      <c r="B42" s="5" t="s">
        <v>39</v>
      </c>
      <c r="C42" s="6">
        <f>VLOOKUP(B42,[1]ABENSON!$B$3:$D$66,2,)</f>
        <v>160061.66666666666</v>
      </c>
      <c r="D42" s="6">
        <f>VLOOKUP(B42,[1]ABENSON!$B$3:$D$66,3,)</f>
        <v>86029.166666666672</v>
      </c>
      <c r="E42" s="6">
        <v>800000</v>
      </c>
      <c r="F42" s="5"/>
      <c r="G42" s="6">
        <v>800000</v>
      </c>
      <c r="H42" s="12"/>
      <c r="I42" s="5"/>
    </row>
    <row r="43" spans="1:13">
      <c r="A43" s="5">
        <v>41</v>
      </c>
      <c r="B43" s="5" t="s">
        <v>40</v>
      </c>
      <c r="C43" s="6">
        <f>VLOOKUP(B43,[1]ABENSON!$B$3:$D$66,2,)</f>
        <v>717253.33333333337</v>
      </c>
      <c r="D43" s="6">
        <f>VLOOKUP(B43,[1]ABENSON!$B$3:$D$66,3,)</f>
        <v>826654.16666666663</v>
      </c>
      <c r="E43" s="6">
        <v>900000</v>
      </c>
      <c r="F43" s="6">
        <v>900000</v>
      </c>
      <c r="G43" s="6">
        <v>900000</v>
      </c>
      <c r="H43" s="12">
        <f t="shared" si="0"/>
        <v>0</v>
      </c>
      <c r="I43" s="5"/>
    </row>
    <row r="44" spans="1:13">
      <c r="A44" s="5">
        <v>42</v>
      </c>
      <c r="B44" s="5" t="s">
        <v>41</v>
      </c>
      <c r="C44" s="6"/>
      <c r="D44" s="6"/>
      <c r="E44" s="5"/>
      <c r="F44" s="6">
        <v>600000</v>
      </c>
      <c r="G44" s="6"/>
      <c r="H44" s="12"/>
      <c r="I44" s="5"/>
    </row>
    <row r="45" spans="1:13">
      <c r="A45" s="5">
        <v>43</v>
      </c>
      <c r="B45" s="5" t="s">
        <v>42</v>
      </c>
      <c r="C45" s="6">
        <f>VLOOKUP(B45,[1]ABENSON!$B$3:$D$66,2,)</f>
        <v>335515</v>
      </c>
      <c r="D45" s="6">
        <f>VLOOKUP(B45,[1]ABENSON!$B$3:$D$66,3,)</f>
        <v>384719.16666666669</v>
      </c>
      <c r="E45" s="6">
        <v>800000</v>
      </c>
      <c r="F45" s="6">
        <v>600000</v>
      </c>
      <c r="G45" s="6">
        <v>800000</v>
      </c>
      <c r="H45" s="12">
        <f t="shared" si="0"/>
        <v>0.33333333333333326</v>
      </c>
      <c r="I45" s="5"/>
    </row>
    <row r="46" spans="1:13">
      <c r="A46" s="5">
        <v>44</v>
      </c>
      <c r="B46" s="5" t="s">
        <v>43</v>
      </c>
      <c r="C46" s="6">
        <f>VLOOKUP(B46,[1]ABENSON!$B$3:$D$66,2,)</f>
        <v>122210</v>
      </c>
      <c r="D46" s="6">
        <f>VLOOKUP(B46,[1]ABENSON!$B$3:$D$66,3,)</f>
        <v>113594.16666666667</v>
      </c>
      <c r="E46" s="6">
        <v>800000</v>
      </c>
      <c r="F46" s="5"/>
      <c r="G46" s="6">
        <v>800000</v>
      </c>
      <c r="H46" s="12"/>
      <c r="I46" s="5"/>
    </row>
    <row r="47" spans="1:13">
      <c r="A47" s="5">
        <v>45</v>
      </c>
      <c r="B47" s="5" t="s">
        <v>44</v>
      </c>
      <c r="C47" s="6"/>
      <c r="D47" s="6"/>
      <c r="E47" s="5"/>
      <c r="F47" s="6">
        <v>600000</v>
      </c>
      <c r="G47" s="6"/>
      <c r="H47" s="12"/>
      <c r="I47" s="5"/>
    </row>
    <row r="48" spans="1:13">
      <c r="A48" s="5">
        <v>46</v>
      </c>
      <c r="B48" s="5" t="s">
        <v>45</v>
      </c>
      <c r="C48" s="6"/>
      <c r="D48" s="6"/>
      <c r="E48" s="5"/>
      <c r="F48" s="6">
        <v>600000</v>
      </c>
      <c r="G48" s="6"/>
      <c r="H48" s="12"/>
      <c r="I48" s="5"/>
    </row>
    <row r="49" spans="1:9">
      <c r="A49" s="5">
        <v>47</v>
      </c>
      <c r="B49" s="5" t="s">
        <v>46</v>
      </c>
      <c r="C49" s="6">
        <f>VLOOKUP(B49,[1]ABENSON!$B$3:$D$66,2,)</f>
        <v>640793.33333333337</v>
      </c>
      <c r="D49" s="6">
        <f>VLOOKUP(B49,[1]ABENSON!$B$3:$D$66,3,)</f>
        <v>633032.5</v>
      </c>
      <c r="E49" s="6">
        <v>800000</v>
      </c>
      <c r="F49" s="6">
        <v>650000</v>
      </c>
      <c r="G49" s="6">
        <v>800000</v>
      </c>
      <c r="H49" s="12">
        <f t="shared" si="0"/>
        <v>0.23076923076923084</v>
      </c>
      <c r="I49" s="5"/>
    </row>
    <row r="50" spans="1:9">
      <c r="A50" s="5">
        <v>48</v>
      </c>
      <c r="B50" s="5" t="s">
        <v>47</v>
      </c>
      <c r="C50" s="6"/>
      <c r="D50" s="6"/>
      <c r="E50" s="5"/>
      <c r="F50" s="6">
        <v>1600000</v>
      </c>
      <c r="G50" s="6"/>
      <c r="H50" s="12"/>
      <c r="I50" s="5"/>
    </row>
    <row r="51" spans="1:9">
      <c r="A51" s="5">
        <v>49</v>
      </c>
      <c r="B51" s="5" t="s">
        <v>48</v>
      </c>
      <c r="C51" s="6">
        <f>VLOOKUP(B51,[1]ABENSON!$B$3:$D$66,2,)</f>
        <v>944040</v>
      </c>
      <c r="D51" s="6">
        <f>VLOOKUP(B51,[1]ABENSON!$B$3:$D$66,3,)</f>
        <v>1130252.5</v>
      </c>
      <c r="E51" s="6">
        <v>1600000</v>
      </c>
      <c r="F51" s="6">
        <v>1400000</v>
      </c>
      <c r="G51" s="6">
        <v>1400000</v>
      </c>
      <c r="H51" s="12">
        <f t="shared" si="0"/>
        <v>0</v>
      </c>
      <c r="I51" s="5"/>
    </row>
    <row r="52" spans="1:9">
      <c r="A52" s="5">
        <v>50</v>
      </c>
      <c r="B52" s="5" t="s">
        <v>49</v>
      </c>
      <c r="C52" s="6">
        <f>VLOOKUP(B52,[1]ABENSON!$B$3:$D$66,2,)</f>
        <v>517033.33333333331</v>
      </c>
      <c r="D52" s="6">
        <f>VLOOKUP(B52,[1]ABENSON!$B$3:$D$66,3,)</f>
        <v>452148.33333333331</v>
      </c>
      <c r="E52" s="6">
        <v>800000</v>
      </c>
      <c r="F52" s="6">
        <v>600000</v>
      </c>
      <c r="G52" s="6">
        <v>800000</v>
      </c>
      <c r="H52" s="12">
        <f t="shared" si="0"/>
        <v>0.33333333333333326</v>
      </c>
      <c r="I52" s="5"/>
    </row>
    <row r="53" spans="1:9">
      <c r="A53" s="5">
        <v>51</v>
      </c>
      <c r="B53" s="5" t="s">
        <v>50</v>
      </c>
      <c r="C53" s="6">
        <f>VLOOKUP(B53,[1]ABENSON!$B$3:$D$66,2,)</f>
        <v>961153.33333333337</v>
      </c>
      <c r="D53" s="6">
        <f>VLOOKUP(B53,[1]ABENSON!$B$3:$D$66,3,)</f>
        <v>1071413.3333333333</v>
      </c>
      <c r="E53" s="6">
        <v>1000000</v>
      </c>
      <c r="F53" s="5"/>
      <c r="G53" s="6">
        <v>1000000</v>
      </c>
      <c r="H53" s="12"/>
      <c r="I53" s="5"/>
    </row>
    <row r="54" spans="1:9">
      <c r="A54" s="5">
        <v>52</v>
      </c>
      <c r="B54" s="5" t="s">
        <v>51</v>
      </c>
      <c r="C54" s="6"/>
      <c r="D54" s="6"/>
      <c r="E54" s="5"/>
      <c r="F54" s="6">
        <v>1300000</v>
      </c>
      <c r="G54" s="6"/>
      <c r="H54" s="12"/>
      <c r="I54" s="5"/>
    </row>
    <row r="55" spans="1:9">
      <c r="A55" s="5">
        <v>53</v>
      </c>
      <c r="B55" s="5" t="s">
        <v>52</v>
      </c>
      <c r="C55" s="6">
        <f>VLOOKUP(B55,[1]ABENSON!$B$3:$D$66,2,)</f>
        <v>860491.66666666663</v>
      </c>
      <c r="D55" s="6">
        <f>VLOOKUP(B55,[1]ABENSON!$B$3:$D$66,3,)</f>
        <v>961485.83333333337</v>
      </c>
      <c r="E55" s="6">
        <v>1200000</v>
      </c>
      <c r="F55" s="6">
        <v>1200000</v>
      </c>
      <c r="G55" s="6">
        <v>1100000</v>
      </c>
      <c r="H55" s="12">
        <f t="shared" si="0"/>
        <v>-8.333333333333337E-2</v>
      </c>
      <c r="I55" s="5"/>
    </row>
    <row r="56" spans="1:9">
      <c r="A56" s="5">
        <v>54</v>
      </c>
      <c r="B56" s="5" t="s">
        <v>53</v>
      </c>
      <c r="C56" s="6">
        <f>VLOOKUP(B56,[1]ABENSON!$B$3:$D$66,2,)</f>
        <v>1628621.6666666667</v>
      </c>
      <c r="D56" s="6">
        <f>VLOOKUP(B56,[1]ABENSON!$B$3:$D$66,3,)</f>
        <v>2163786.6666666665</v>
      </c>
      <c r="E56" s="6">
        <v>2700000</v>
      </c>
      <c r="F56" s="6">
        <v>2750000</v>
      </c>
      <c r="G56" s="6">
        <v>2300000</v>
      </c>
      <c r="H56" s="12">
        <f t="shared" si="0"/>
        <v>-0.16363636363636369</v>
      </c>
      <c r="I56" s="5"/>
    </row>
    <row r="57" spans="1:9">
      <c r="A57" s="5">
        <v>55</v>
      </c>
      <c r="B57" s="5" t="s">
        <v>54</v>
      </c>
      <c r="C57" s="6"/>
      <c r="D57" s="6"/>
      <c r="E57" s="5"/>
      <c r="F57" s="6">
        <v>600000</v>
      </c>
      <c r="G57" s="6"/>
      <c r="H57" s="12"/>
      <c r="I57" s="5"/>
    </row>
    <row r="58" spans="1:9">
      <c r="A58" s="5">
        <v>56</v>
      </c>
      <c r="B58" s="5" t="s">
        <v>55</v>
      </c>
      <c r="C58" s="6">
        <f>VLOOKUP(B58,[1]ABENSON!$B$3:$D$66,2,)</f>
        <v>840916.66666666663</v>
      </c>
      <c r="D58" s="6">
        <f>VLOOKUP(B58,[1]ABENSON!$B$3:$D$66,3,)</f>
        <v>779622.5</v>
      </c>
      <c r="E58" s="6">
        <v>1050000</v>
      </c>
      <c r="F58" s="6">
        <v>1100000</v>
      </c>
      <c r="G58" s="6">
        <v>950000</v>
      </c>
      <c r="H58" s="12">
        <f t="shared" si="0"/>
        <v>-0.13636363636363635</v>
      </c>
      <c r="I58" s="5"/>
    </row>
    <row r="59" spans="1:9">
      <c r="A59" s="5">
        <v>57</v>
      </c>
      <c r="B59" s="5" t="s">
        <v>56</v>
      </c>
      <c r="C59" s="6">
        <f>VLOOKUP(B59,[1]ABENSON!$B$3:$D$66,2,)</f>
        <v>164970</v>
      </c>
      <c r="D59" s="6">
        <f>VLOOKUP(B59,[1]ABENSON!$B$3:$D$66,3,)</f>
        <v>254137.5</v>
      </c>
      <c r="E59" s="6">
        <v>800000</v>
      </c>
      <c r="F59" s="5"/>
      <c r="G59" s="6">
        <v>800000</v>
      </c>
      <c r="H59" s="12"/>
      <c r="I59" s="5"/>
    </row>
    <row r="60" spans="1:9">
      <c r="A60" s="5">
        <v>58</v>
      </c>
      <c r="B60" s="5" t="s">
        <v>57</v>
      </c>
      <c r="C60" s="6"/>
      <c r="D60" s="6"/>
      <c r="E60" s="5"/>
      <c r="F60" s="6">
        <v>600000</v>
      </c>
      <c r="G60" s="6"/>
      <c r="H60" s="12"/>
      <c r="I60" s="5"/>
    </row>
    <row r="61" spans="1:9">
      <c r="A61" s="5">
        <v>59</v>
      </c>
      <c r="B61" s="5" t="s">
        <v>58</v>
      </c>
      <c r="C61" s="6">
        <f>VLOOKUP(B61,[1]ABENSON!$B$3:$D$66,2,)</f>
        <v>161208.33333333334</v>
      </c>
      <c r="D61" s="6">
        <f>VLOOKUP(B61,[1]ABENSON!$B$3:$D$66,3,)</f>
        <v>287203.33333333331</v>
      </c>
      <c r="E61" s="6">
        <v>800000</v>
      </c>
      <c r="F61" s="5"/>
      <c r="G61" s="6">
        <v>800000</v>
      </c>
      <c r="H61" s="12"/>
      <c r="I61" s="5"/>
    </row>
    <row r="62" spans="1:9">
      <c r="A62" s="5">
        <v>60</v>
      </c>
      <c r="B62" s="5" t="s">
        <v>59</v>
      </c>
      <c r="C62" s="6">
        <f>VLOOKUP(B62,[1]ABENSON!$B$3:$D$66,2,)</f>
        <v>809365</v>
      </c>
      <c r="D62" s="6">
        <f>VLOOKUP(B62,[1]ABENSON!$B$3:$D$66,3,)</f>
        <v>694475</v>
      </c>
      <c r="E62" s="6">
        <v>800000</v>
      </c>
      <c r="F62" s="6">
        <v>600000</v>
      </c>
      <c r="G62" s="6">
        <v>800000</v>
      </c>
      <c r="H62" s="12">
        <f t="shared" si="0"/>
        <v>0.33333333333333326</v>
      </c>
      <c r="I62" s="5"/>
    </row>
    <row r="63" spans="1:9">
      <c r="A63" s="5">
        <v>61</v>
      </c>
      <c r="B63" s="5" t="s">
        <v>60</v>
      </c>
      <c r="C63" s="6">
        <f>VLOOKUP(B63,[1]ABENSON!$B$3:$D$66,2,)</f>
        <v>723046.66666666663</v>
      </c>
      <c r="D63" s="6">
        <f>VLOOKUP(B63,[1]ABENSON!$B$3:$D$66,3,)</f>
        <v>639853.33333333337</v>
      </c>
      <c r="E63" s="6">
        <v>1000000</v>
      </c>
      <c r="F63" s="6">
        <v>800000</v>
      </c>
      <c r="G63" s="6">
        <v>950000</v>
      </c>
      <c r="H63" s="12">
        <f t="shared" si="0"/>
        <v>0.1875</v>
      </c>
      <c r="I63" s="5"/>
    </row>
    <row r="64" spans="1:9">
      <c r="A64" s="5">
        <v>62</v>
      </c>
      <c r="B64" s="5" t="s">
        <v>61</v>
      </c>
      <c r="C64" s="6">
        <f>VLOOKUP(B64,[1]ABENSON!$B$3:$D$66,2,)</f>
        <v>145338.33333333334</v>
      </c>
      <c r="D64" s="6">
        <f>VLOOKUP(B64,[1]ABENSON!$B$3:$D$66,3,)</f>
        <v>210477.5</v>
      </c>
      <c r="E64" s="6">
        <v>800000</v>
      </c>
      <c r="F64" s="5"/>
      <c r="G64" s="6">
        <v>800000</v>
      </c>
      <c r="H64" s="12"/>
      <c r="I64" s="5"/>
    </row>
    <row r="65" spans="1:9">
      <c r="A65" s="5">
        <v>63</v>
      </c>
      <c r="B65" s="5" t="s">
        <v>62</v>
      </c>
      <c r="C65" s="6">
        <f>VLOOKUP(B65,[1]ABENSON!$B$3:$D$66,2,)</f>
        <v>595623.33333333337</v>
      </c>
      <c r="D65" s="6">
        <f>VLOOKUP(B65,[1]ABENSON!$B$3:$D$66,3,)</f>
        <v>680710.83333333337</v>
      </c>
      <c r="E65" s="6">
        <v>900000</v>
      </c>
      <c r="F65" s="6">
        <v>700000</v>
      </c>
      <c r="G65" s="6">
        <v>800000</v>
      </c>
      <c r="H65" s="12">
        <f t="shared" si="0"/>
        <v>0.14285714285714279</v>
      </c>
      <c r="I65" s="5"/>
    </row>
    <row r="66" spans="1:9">
      <c r="A66" s="5">
        <v>64</v>
      </c>
      <c r="B66" s="5" t="s">
        <v>63</v>
      </c>
      <c r="C66" s="6"/>
      <c r="D66" s="6"/>
      <c r="E66" s="5"/>
      <c r="F66" s="6">
        <v>600000</v>
      </c>
      <c r="G66" s="6"/>
      <c r="H66" s="12"/>
      <c r="I66" s="5"/>
    </row>
    <row r="67" spans="1:9">
      <c r="A67" s="5">
        <v>65</v>
      </c>
      <c r="B67" s="5" t="s">
        <v>64</v>
      </c>
      <c r="C67" s="6">
        <f>VLOOKUP(B67,[1]ABENSON!$B$3:$D$66,2,)</f>
        <v>297921.66666666669</v>
      </c>
      <c r="D67" s="6">
        <f>VLOOKUP(B67,[1]ABENSON!$B$3:$D$66,3,)</f>
        <v>320515.83333333331</v>
      </c>
      <c r="E67" s="6">
        <v>800000</v>
      </c>
      <c r="F67" s="5"/>
      <c r="G67" s="6">
        <v>800000</v>
      </c>
      <c r="H67" s="12"/>
      <c r="I67" s="5"/>
    </row>
    <row r="68" spans="1:9">
      <c r="A68" s="5">
        <v>66</v>
      </c>
      <c r="B68" s="5" t="s">
        <v>65</v>
      </c>
      <c r="C68" s="6">
        <f>VLOOKUP(B68,[1]ABENSON!$B$3:$D$66,2,)</f>
        <v>324378.33333333331</v>
      </c>
      <c r="D68" s="6">
        <f>VLOOKUP(B68,[1]ABENSON!$B$3:$D$66,3,)</f>
        <v>250138.33333333334</v>
      </c>
      <c r="E68" s="6">
        <v>800000</v>
      </c>
      <c r="F68" s="6">
        <v>650000</v>
      </c>
      <c r="G68" s="6">
        <v>800000</v>
      </c>
      <c r="H68" s="12">
        <f t="shared" ref="H68:H93" si="1">(G68/F68)-1</f>
        <v>0.23076923076923084</v>
      </c>
      <c r="I68" s="5"/>
    </row>
    <row r="69" spans="1:9">
      <c r="A69" s="5">
        <v>67</v>
      </c>
      <c r="B69" s="5" t="s">
        <v>66</v>
      </c>
      <c r="C69" s="6">
        <f>VLOOKUP(B69,[1]ABENSON!$B$3:$D$66,2,)</f>
        <v>395328.33333333331</v>
      </c>
      <c r="D69" s="6">
        <f>VLOOKUP(B69,[1]ABENSON!$B$3:$D$66,3,)</f>
        <v>384292.5</v>
      </c>
      <c r="E69" s="6">
        <v>800000</v>
      </c>
      <c r="F69" s="6">
        <v>700000</v>
      </c>
      <c r="G69" s="6">
        <v>800000</v>
      </c>
      <c r="H69" s="12">
        <f t="shared" si="1"/>
        <v>0.14285714285714279</v>
      </c>
      <c r="I69" s="5"/>
    </row>
    <row r="70" spans="1:9">
      <c r="A70" s="5">
        <v>68</v>
      </c>
      <c r="B70" s="5" t="s">
        <v>67</v>
      </c>
      <c r="C70" s="6">
        <f>VLOOKUP(B70,[1]ABENSON!$B$3:$D$66,2,)</f>
        <v>638740</v>
      </c>
      <c r="D70" s="6">
        <f>VLOOKUP(B70,[1]ABENSON!$B$3:$D$66,3,)</f>
        <v>716978.33333333337</v>
      </c>
      <c r="E70" s="6">
        <v>900000</v>
      </c>
      <c r="F70" s="6">
        <v>700000</v>
      </c>
      <c r="G70" s="6">
        <v>800000</v>
      </c>
      <c r="H70" s="12">
        <f t="shared" si="1"/>
        <v>0.14285714285714279</v>
      </c>
      <c r="I70" s="5"/>
    </row>
    <row r="71" spans="1:9">
      <c r="A71" s="5">
        <v>69</v>
      </c>
      <c r="B71" s="5" t="s">
        <v>68</v>
      </c>
      <c r="C71" s="6"/>
      <c r="D71" s="6"/>
      <c r="E71" s="5"/>
      <c r="F71" s="6">
        <v>1200000</v>
      </c>
      <c r="G71" s="6"/>
      <c r="H71" s="12"/>
      <c r="I71" s="5"/>
    </row>
    <row r="72" spans="1:9">
      <c r="A72" s="5">
        <v>70</v>
      </c>
      <c r="B72" s="5" t="s">
        <v>69</v>
      </c>
      <c r="C72" s="6">
        <f>VLOOKUP(B72,[1]ABENSON!$B$3:$D$66,2,)</f>
        <v>297943.33333333331</v>
      </c>
      <c r="D72" s="6">
        <f>VLOOKUP(B72,[1]ABENSON!$B$3:$D$66,3,)</f>
        <v>369326.66666666669</v>
      </c>
      <c r="E72" s="6">
        <v>800000</v>
      </c>
      <c r="F72" s="6">
        <v>700000</v>
      </c>
      <c r="G72" s="6">
        <v>800000</v>
      </c>
      <c r="H72" s="12">
        <f t="shared" si="1"/>
        <v>0.14285714285714279</v>
      </c>
      <c r="I72" s="5"/>
    </row>
    <row r="73" spans="1:9">
      <c r="A73" s="5">
        <v>71</v>
      </c>
      <c r="B73" s="5" t="s">
        <v>70</v>
      </c>
      <c r="C73" s="6">
        <f>VLOOKUP(B73,[1]ABENSON!$B$3:$D$66,2,)</f>
        <v>1275768.3333333333</v>
      </c>
      <c r="D73" s="6">
        <f>VLOOKUP(B73,[1]ABENSON!$B$3:$D$66,3,)</f>
        <v>1237891.6666666667</v>
      </c>
      <c r="E73" s="6">
        <v>1500000</v>
      </c>
      <c r="F73" s="6">
        <v>900000</v>
      </c>
      <c r="G73" s="6">
        <v>1250000</v>
      </c>
      <c r="H73" s="12">
        <f t="shared" si="1"/>
        <v>0.38888888888888884</v>
      </c>
      <c r="I73" s="5"/>
    </row>
    <row r="74" spans="1:9">
      <c r="A74" s="5">
        <v>72</v>
      </c>
      <c r="B74" s="5" t="s">
        <v>71</v>
      </c>
      <c r="C74" s="6"/>
      <c r="D74" s="6"/>
      <c r="E74" s="5"/>
      <c r="F74" s="6">
        <v>1200000</v>
      </c>
      <c r="G74" s="6"/>
      <c r="H74" s="12"/>
      <c r="I74" s="5"/>
    </row>
    <row r="75" spans="1:9">
      <c r="A75" s="5">
        <v>73</v>
      </c>
      <c r="B75" s="5" t="s">
        <v>72</v>
      </c>
      <c r="C75" s="6"/>
      <c r="D75" s="6"/>
      <c r="E75" s="5"/>
      <c r="F75" s="6">
        <v>1500000</v>
      </c>
      <c r="G75" s="6"/>
      <c r="H75" s="12"/>
      <c r="I75" s="5"/>
    </row>
    <row r="76" spans="1:9">
      <c r="A76" s="5">
        <v>74</v>
      </c>
      <c r="B76" s="5" t="s">
        <v>73</v>
      </c>
      <c r="C76" s="6">
        <f>VLOOKUP(B76,[1]ABENSON!$B$3:$D$66,2,)</f>
        <v>1074143.3333333333</v>
      </c>
      <c r="D76" s="6">
        <f>VLOOKUP(B76,[1]ABENSON!$B$3:$D$66,3,)</f>
        <v>1038554.1666666666</v>
      </c>
      <c r="E76" s="6">
        <v>1000000</v>
      </c>
      <c r="F76" s="6">
        <v>2150000</v>
      </c>
      <c r="G76" s="6">
        <v>1000000</v>
      </c>
      <c r="H76" s="12">
        <f t="shared" si="1"/>
        <v>-0.53488372093023262</v>
      </c>
      <c r="I76" s="5"/>
    </row>
    <row r="77" spans="1:9">
      <c r="A77" s="5">
        <v>75</v>
      </c>
      <c r="B77" s="5" t="s">
        <v>74</v>
      </c>
      <c r="C77" s="6">
        <f>VLOOKUP(B77,[1]ABENSON!$B$3:$D$66,2,)</f>
        <v>745133.33333333337</v>
      </c>
      <c r="D77" s="6">
        <f>VLOOKUP(B77,[1]ABENSON!$B$3:$D$66,3,)</f>
        <v>729098.33333333337</v>
      </c>
      <c r="E77" s="6">
        <v>1000000</v>
      </c>
      <c r="F77" s="6">
        <v>850000</v>
      </c>
      <c r="G77" s="6">
        <v>850000</v>
      </c>
      <c r="H77" s="12">
        <f t="shared" si="1"/>
        <v>0</v>
      </c>
      <c r="I77" s="5"/>
    </row>
    <row r="78" spans="1:9">
      <c r="A78" s="5">
        <v>76</v>
      </c>
      <c r="B78" s="5" t="s">
        <v>75</v>
      </c>
      <c r="C78" s="6">
        <f>VLOOKUP(B78,[1]ABENSON!$B$3:$D$66,2,)</f>
        <v>662868.33333333337</v>
      </c>
      <c r="D78" s="6">
        <f>VLOOKUP(B78,[1]ABENSON!$B$3:$D$66,3,)</f>
        <v>791319.16666666663</v>
      </c>
      <c r="E78" s="6">
        <v>1200000</v>
      </c>
      <c r="F78" s="6">
        <v>1250000</v>
      </c>
      <c r="G78" s="6">
        <v>1000000</v>
      </c>
      <c r="H78" s="12">
        <f t="shared" si="1"/>
        <v>-0.19999999999999996</v>
      </c>
      <c r="I78" s="5"/>
    </row>
    <row r="79" spans="1:9">
      <c r="A79" s="5">
        <v>77</v>
      </c>
      <c r="B79" s="5" t="s">
        <v>76</v>
      </c>
      <c r="C79" s="6"/>
      <c r="D79" s="6"/>
      <c r="E79" s="5"/>
      <c r="F79" s="6">
        <v>600000</v>
      </c>
      <c r="G79" s="6"/>
      <c r="H79" s="12"/>
      <c r="I79" s="5"/>
    </row>
    <row r="80" spans="1:9">
      <c r="A80" s="5">
        <v>78</v>
      </c>
      <c r="B80" s="5" t="s">
        <v>77</v>
      </c>
      <c r="C80" s="6">
        <f>VLOOKUP(B80,[1]ABENSON!$B$3:$D$66,2,)</f>
        <v>364643.33333333331</v>
      </c>
      <c r="D80" s="6">
        <f>VLOOKUP(B80,[1]ABENSON!$B$3:$D$66,3,)</f>
        <v>338771.66666666669</v>
      </c>
      <c r="E80" s="6">
        <v>800000</v>
      </c>
      <c r="F80" s="6">
        <v>700000</v>
      </c>
      <c r="G80" s="6">
        <v>800000</v>
      </c>
      <c r="H80" s="12">
        <f t="shared" si="1"/>
        <v>0.14285714285714279</v>
      </c>
      <c r="I80" s="5"/>
    </row>
    <row r="81" spans="1:9">
      <c r="A81" s="5">
        <v>79</v>
      </c>
      <c r="B81" s="5" t="s">
        <v>78</v>
      </c>
      <c r="C81" s="6">
        <f>VLOOKUP(B81,[1]ABENSON!$B$3:$D$66,2,)</f>
        <v>1070075</v>
      </c>
      <c r="D81" s="6">
        <f>VLOOKUP(B81,[1]ABENSON!$B$3:$D$66,3,)</f>
        <v>1166150</v>
      </c>
      <c r="E81" s="6">
        <v>1600000</v>
      </c>
      <c r="F81" s="6">
        <v>900000</v>
      </c>
      <c r="G81" s="6">
        <v>1300000</v>
      </c>
      <c r="H81" s="12">
        <f t="shared" si="1"/>
        <v>0.44444444444444442</v>
      </c>
      <c r="I81" s="5"/>
    </row>
    <row r="82" spans="1:9">
      <c r="A82" s="5">
        <v>80</v>
      </c>
      <c r="B82" s="5" t="s">
        <v>79</v>
      </c>
      <c r="C82" s="6">
        <f>VLOOKUP(B82,[1]ABENSON!$B$3:$D$66,2,)</f>
        <v>237725</v>
      </c>
      <c r="D82" s="6">
        <f>VLOOKUP(B82,[1]ABENSON!$B$3:$D$66,3,)</f>
        <v>408126.66666666669</v>
      </c>
      <c r="E82" s="6">
        <v>800000</v>
      </c>
      <c r="F82" s="6">
        <v>550000</v>
      </c>
      <c r="G82" s="6">
        <v>800000</v>
      </c>
      <c r="H82" s="12">
        <f t="shared" si="1"/>
        <v>0.45454545454545459</v>
      </c>
      <c r="I82" s="5"/>
    </row>
    <row r="83" spans="1:9">
      <c r="A83" s="5">
        <v>81</v>
      </c>
      <c r="B83" s="5" t="s">
        <v>80</v>
      </c>
      <c r="C83" s="6"/>
      <c r="D83" s="6"/>
      <c r="E83" s="5"/>
      <c r="F83" s="6">
        <v>950000</v>
      </c>
      <c r="G83" s="6"/>
      <c r="H83" s="12"/>
      <c r="I83" s="5"/>
    </row>
    <row r="84" spans="1:9">
      <c r="A84" s="5">
        <v>82</v>
      </c>
      <c r="B84" s="5" t="s">
        <v>81</v>
      </c>
      <c r="C84" s="6">
        <f>VLOOKUP(B84,[1]ABENSON!$B$3:$D$66,2,)</f>
        <v>1295686.6666666667</v>
      </c>
      <c r="D84" s="6">
        <f>VLOOKUP(B84,[1]ABENSON!$B$3:$D$66,3,)</f>
        <v>1450110.8333333333</v>
      </c>
      <c r="E84" s="6">
        <v>1900000</v>
      </c>
      <c r="F84" s="6">
        <v>1700000</v>
      </c>
      <c r="G84" s="6">
        <v>1600000</v>
      </c>
      <c r="H84" s="12">
        <f t="shared" si="1"/>
        <v>-5.8823529411764719E-2</v>
      </c>
      <c r="I84" s="5"/>
    </row>
    <row r="85" spans="1:9">
      <c r="A85" s="5">
        <v>83</v>
      </c>
      <c r="B85" s="5" t="s">
        <v>82</v>
      </c>
      <c r="C85" s="6"/>
      <c r="D85" s="6"/>
      <c r="E85" s="5"/>
      <c r="F85" s="6">
        <v>550000</v>
      </c>
      <c r="G85" s="6"/>
      <c r="H85" s="12"/>
      <c r="I85" s="5"/>
    </row>
    <row r="86" spans="1:9">
      <c r="A86" s="5">
        <v>84</v>
      </c>
      <c r="B86" s="5" t="s">
        <v>83</v>
      </c>
      <c r="C86" s="6"/>
      <c r="D86" s="6"/>
      <c r="E86" s="5"/>
      <c r="F86" s="6">
        <v>600000</v>
      </c>
      <c r="G86" s="6"/>
      <c r="H86" s="12"/>
      <c r="I86" s="5"/>
    </row>
    <row r="87" spans="1:9">
      <c r="A87" s="5">
        <v>85</v>
      </c>
      <c r="B87" s="5" t="s">
        <v>84</v>
      </c>
      <c r="C87" s="6">
        <f>VLOOKUP(B87,[1]ABENSON!$B$3:$D$66,2,)</f>
        <v>1707505</v>
      </c>
      <c r="D87" s="6">
        <f>VLOOKUP(B87,[1]ABENSON!$B$3:$D$66,3,)</f>
        <v>1894705.8333333333</v>
      </c>
      <c r="E87" s="6">
        <v>2300000</v>
      </c>
      <c r="F87" s="6">
        <v>2050000</v>
      </c>
      <c r="G87" s="6">
        <v>2000000</v>
      </c>
      <c r="H87" s="12">
        <f t="shared" si="1"/>
        <v>-2.4390243902439046E-2</v>
      </c>
      <c r="I87" s="5"/>
    </row>
    <row r="88" spans="1:9">
      <c r="A88" s="5">
        <v>86</v>
      </c>
      <c r="B88" s="5" t="s">
        <v>85</v>
      </c>
      <c r="C88" s="6"/>
      <c r="D88" s="6"/>
      <c r="E88" s="5"/>
      <c r="F88" s="6">
        <v>900000</v>
      </c>
      <c r="G88" s="6"/>
      <c r="H88" s="12"/>
      <c r="I88" s="5"/>
    </row>
    <row r="89" spans="1:9">
      <c r="A89" s="5">
        <v>87</v>
      </c>
      <c r="B89" s="5" t="s">
        <v>86</v>
      </c>
      <c r="C89" s="6">
        <f>VLOOKUP(B89,[1]ABENSON!$B$3:$D$66,2,)</f>
        <v>534571.66666666663</v>
      </c>
      <c r="D89" s="6">
        <f>VLOOKUP(B89,[1]ABENSON!$B$3:$D$66,3,)</f>
        <v>562220.83333333337</v>
      </c>
      <c r="E89" s="6">
        <v>800000</v>
      </c>
      <c r="F89" s="6">
        <v>550000</v>
      </c>
      <c r="G89" s="6">
        <v>800000</v>
      </c>
      <c r="H89" s="12">
        <f t="shared" si="1"/>
        <v>0.45454545454545459</v>
      </c>
      <c r="I89" s="5"/>
    </row>
    <row r="90" spans="1:9">
      <c r="A90" s="5">
        <v>88</v>
      </c>
      <c r="B90" s="5" t="s">
        <v>87</v>
      </c>
      <c r="C90" s="6">
        <f>VLOOKUP(B90,[1]ABENSON!$B$3:$D$66,2,)</f>
        <v>549835</v>
      </c>
      <c r="D90" s="6">
        <f>VLOOKUP(B90,[1]ABENSON!$B$3:$D$66,3,)</f>
        <v>596793.33333333337</v>
      </c>
      <c r="E90" s="6">
        <v>900000</v>
      </c>
      <c r="F90" s="5"/>
      <c r="G90" s="6">
        <v>800000</v>
      </c>
      <c r="H90" s="12"/>
      <c r="I90" s="5"/>
    </row>
    <row r="91" spans="1:9">
      <c r="A91" s="5">
        <v>89</v>
      </c>
      <c r="B91" s="5" t="s">
        <v>88</v>
      </c>
      <c r="C91" s="6">
        <f>VLOOKUP(B91,[1]ABENSON!$B$3:$D$66,2,)</f>
        <v>387365</v>
      </c>
      <c r="D91" s="6">
        <f>VLOOKUP(B91,[1]ABENSON!$B$3:$D$66,3,)</f>
        <v>477166.66666666669</v>
      </c>
      <c r="E91" s="6">
        <v>800000</v>
      </c>
      <c r="F91" s="6">
        <v>600000</v>
      </c>
      <c r="G91" s="6">
        <v>800000</v>
      </c>
      <c r="H91" s="12">
        <f t="shared" si="1"/>
        <v>0.33333333333333326</v>
      </c>
      <c r="I91" s="5"/>
    </row>
    <row r="92" spans="1:9">
      <c r="A92" s="5">
        <v>90</v>
      </c>
      <c r="B92" s="5" t="s">
        <v>89</v>
      </c>
      <c r="C92" s="6">
        <f>VLOOKUP(B92,[1]ABENSON!$B$3:$D$66,2,)</f>
        <v>218350</v>
      </c>
      <c r="D92" s="6">
        <f>VLOOKUP(B92,[1]ABENSON!$B$3:$D$66,3,)</f>
        <v>200486.66666666666</v>
      </c>
      <c r="E92" s="6">
        <v>800000</v>
      </c>
      <c r="F92" s="6">
        <v>550000</v>
      </c>
      <c r="G92" s="6">
        <v>800000</v>
      </c>
      <c r="H92" s="16">
        <f t="shared" si="1"/>
        <v>0.45454545454545459</v>
      </c>
      <c r="I92" s="5"/>
    </row>
    <row r="93" spans="1:9">
      <c r="A93" s="7" t="s">
        <v>143</v>
      </c>
      <c r="B93" s="8"/>
      <c r="C93" s="9">
        <f>SUM(C3:C92)</f>
        <v>40266676.666666657</v>
      </c>
      <c r="D93" s="9">
        <f t="shared" ref="D93:G93" si="2">SUM(D3:D92)</f>
        <v>42941414.999999993</v>
      </c>
      <c r="E93" s="9">
        <f t="shared" si="2"/>
        <v>69340335</v>
      </c>
      <c r="F93" s="9">
        <f t="shared" si="2"/>
        <v>73117742</v>
      </c>
      <c r="G93" s="9">
        <f t="shared" si="2"/>
        <v>61191935</v>
      </c>
      <c r="H93" s="13">
        <f t="shared" si="1"/>
        <v>-0.16310414782775973</v>
      </c>
      <c r="I93" s="10"/>
    </row>
    <row r="95" spans="1:9" ht="49.2" customHeight="1">
      <c r="A95" s="1" t="s">
        <v>134</v>
      </c>
      <c r="B95" s="1" t="s">
        <v>135</v>
      </c>
      <c r="C95" s="2" t="s">
        <v>136</v>
      </c>
      <c r="D95" s="2" t="s">
        <v>137</v>
      </c>
      <c r="E95" s="2" t="s">
        <v>138</v>
      </c>
      <c r="F95" s="2" t="s">
        <v>139</v>
      </c>
      <c r="G95" s="2" t="s">
        <v>140</v>
      </c>
      <c r="H95" s="11" t="s">
        <v>141</v>
      </c>
      <c r="I95" s="2" t="s">
        <v>142</v>
      </c>
    </row>
    <row r="96" spans="1:9">
      <c r="A96" s="5">
        <v>1</v>
      </c>
      <c r="B96" s="5" t="s">
        <v>93</v>
      </c>
      <c r="C96" s="6"/>
      <c r="D96" s="6"/>
      <c r="E96" s="6">
        <v>600000</v>
      </c>
      <c r="F96" s="6">
        <v>550000</v>
      </c>
      <c r="G96" s="6">
        <v>600000</v>
      </c>
      <c r="H96" s="12">
        <f t="shared" ref="H96:H104" si="3">(G96/F96)-1</f>
        <v>9.0909090909090828E-2</v>
      </c>
      <c r="I96" s="5"/>
    </row>
    <row r="97" spans="1:9">
      <c r="A97" s="5">
        <v>2</v>
      </c>
      <c r="B97" s="5" t="s">
        <v>94</v>
      </c>
      <c r="C97" s="6"/>
      <c r="D97" s="6"/>
      <c r="E97" s="6">
        <v>700000</v>
      </c>
      <c r="F97" s="6">
        <v>700000</v>
      </c>
      <c r="G97" s="6">
        <v>600000</v>
      </c>
      <c r="H97" s="12">
        <f t="shared" si="3"/>
        <v>-0.1428571428571429</v>
      </c>
      <c r="I97" s="5"/>
    </row>
    <row r="98" spans="1:9">
      <c r="A98" s="5">
        <v>3</v>
      </c>
      <c r="B98" s="5" t="s">
        <v>95</v>
      </c>
      <c r="C98" s="6"/>
      <c r="D98" s="6"/>
      <c r="E98" s="6">
        <v>600000</v>
      </c>
      <c r="F98" s="6">
        <v>550000</v>
      </c>
      <c r="G98" s="6">
        <v>600000</v>
      </c>
      <c r="H98" s="12">
        <f t="shared" si="3"/>
        <v>9.0909090909090828E-2</v>
      </c>
      <c r="I98" s="5"/>
    </row>
    <row r="99" spans="1:9">
      <c r="A99" s="5">
        <v>4</v>
      </c>
      <c r="B99" s="5" t="s">
        <v>96</v>
      </c>
      <c r="C99" s="6"/>
      <c r="D99" s="6"/>
      <c r="E99" s="6">
        <v>600000</v>
      </c>
      <c r="F99" s="6">
        <v>550000</v>
      </c>
      <c r="G99" s="6">
        <v>600000</v>
      </c>
      <c r="H99" s="12">
        <f t="shared" si="3"/>
        <v>9.0909090909090828E-2</v>
      </c>
      <c r="I99" s="5"/>
    </row>
    <row r="100" spans="1:9">
      <c r="A100" s="5">
        <v>5</v>
      </c>
      <c r="B100" s="5" t="s">
        <v>97</v>
      </c>
      <c r="C100" s="6"/>
      <c r="D100" s="6"/>
      <c r="E100" s="6">
        <v>600000</v>
      </c>
      <c r="F100" s="6">
        <v>900000</v>
      </c>
      <c r="G100" s="6">
        <v>600000</v>
      </c>
      <c r="H100" s="12">
        <f t="shared" si="3"/>
        <v>-0.33333333333333337</v>
      </c>
      <c r="I100" s="5"/>
    </row>
    <row r="101" spans="1:9">
      <c r="A101" s="5">
        <v>6</v>
      </c>
      <c r="B101" s="5" t="s">
        <v>98</v>
      </c>
      <c r="C101" s="6"/>
      <c r="D101" s="6"/>
      <c r="E101" s="6">
        <v>700000</v>
      </c>
      <c r="F101" s="6">
        <v>650000</v>
      </c>
      <c r="G101" s="6"/>
      <c r="H101" s="12"/>
      <c r="I101" s="5"/>
    </row>
    <row r="102" spans="1:9">
      <c r="A102" s="5">
        <v>7</v>
      </c>
      <c r="B102" s="5" t="s">
        <v>99</v>
      </c>
      <c r="C102" s="6"/>
      <c r="D102" s="6"/>
      <c r="E102" s="6">
        <v>600000</v>
      </c>
      <c r="F102" s="6">
        <v>550000</v>
      </c>
      <c r="G102" s="6">
        <v>600000</v>
      </c>
      <c r="H102" s="12">
        <f t="shared" si="3"/>
        <v>9.0909090909090828E-2</v>
      </c>
      <c r="I102" s="5"/>
    </row>
    <row r="103" spans="1:9">
      <c r="A103" s="5">
        <v>8</v>
      </c>
      <c r="B103" s="5" t="s">
        <v>100</v>
      </c>
      <c r="C103" s="6"/>
      <c r="D103" s="6"/>
      <c r="E103" s="6">
        <v>600000</v>
      </c>
      <c r="F103" s="6">
        <v>550000</v>
      </c>
      <c r="G103" s="6">
        <v>600000</v>
      </c>
      <c r="H103" s="12">
        <f t="shared" si="3"/>
        <v>9.0909090909090828E-2</v>
      </c>
      <c r="I103" s="5"/>
    </row>
    <row r="104" spans="1:9">
      <c r="A104" s="15" t="s">
        <v>143</v>
      </c>
      <c r="B104" s="15"/>
      <c r="C104" s="9">
        <f>SUM(C96:C103)</f>
        <v>0</v>
      </c>
      <c r="D104" s="9">
        <f t="shared" ref="D104:G104" si="4">SUM(D96:D103)</f>
        <v>0</v>
      </c>
      <c r="E104" s="9">
        <f t="shared" si="4"/>
        <v>5000000</v>
      </c>
      <c r="F104" s="9">
        <f t="shared" si="4"/>
        <v>5000000</v>
      </c>
      <c r="G104" s="9">
        <f t="shared" si="4"/>
        <v>4200000</v>
      </c>
      <c r="H104" s="13">
        <f t="shared" si="3"/>
        <v>-0.16000000000000003</v>
      </c>
      <c r="I104" s="10"/>
    </row>
    <row r="106" spans="1:9" ht="49.2" customHeight="1">
      <c r="A106" s="1" t="s">
        <v>134</v>
      </c>
      <c r="B106" s="1" t="s">
        <v>135</v>
      </c>
      <c r="C106" s="2" t="s">
        <v>136</v>
      </c>
      <c r="D106" s="2" t="s">
        <v>137</v>
      </c>
      <c r="E106" s="2" t="s">
        <v>138</v>
      </c>
      <c r="F106" s="2" t="s">
        <v>139</v>
      </c>
      <c r="G106" s="2" t="s">
        <v>140</v>
      </c>
      <c r="H106" s="11" t="s">
        <v>141</v>
      </c>
      <c r="I106" s="2" t="s">
        <v>142</v>
      </c>
    </row>
    <row r="107" spans="1:9">
      <c r="A107" s="5">
        <v>1</v>
      </c>
      <c r="B107" s="5" t="s">
        <v>101</v>
      </c>
      <c r="C107" s="6"/>
      <c r="D107" s="6"/>
      <c r="E107" s="6">
        <v>550000</v>
      </c>
      <c r="F107" s="6">
        <v>550000</v>
      </c>
      <c r="G107" s="6">
        <v>550000</v>
      </c>
      <c r="H107" s="12">
        <f t="shared" ref="H107:H108" si="5">(G107/F107)-1</f>
        <v>0</v>
      </c>
      <c r="I107" s="5"/>
    </row>
    <row r="108" spans="1:9">
      <c r="A108" s="5">
        <v>2</v>
      </c>
      <c r="B108" s="5" t="s">
        <v>102</v>
      </c>
      <c r="C108" s="6"/>
      <c r="D108" s="6"/>
      <c r="E108" s="5"/>
      <c r="F108" s="6">
        <v>550000</v>
      </c>
      <c r="G108" s="6"/>
      <c r="H108" s="12"/>
      <c r="I108" s="5"/>
    </row>
    <row r="109" spans="1:9">
      <c r="A109" s="15" t="s">
        <v>143</v>
      </c>
      <c r="B109" s="15"/>
      <c r="C109" s="9">
        <f>SUM(C107:C108)</f>
        <v>0</v>
      </c>
      <c r="D109" s="9">
        <f t="shared" ref="D109:G109" si="6">SUM(D107:D108)</f>
        <v>0</v>
      </c>
      <c r="E109" s="9">
        <f t="shared" si="6"/>
        <v>550000</v>
      </c>
      <c r="F109" s="9">
        <f t="shared" si="6"/>
        <v>1100000</v>
      </c>
      <c r="G109" s="9">
        <f t="shared" si="6"/>
        <v>550000</v>
      </c>
      <c r="H109" s="13">
        <f t="shared" ref="H109" si="7">(G109/F109)-1</f>
        <v>-0.5</v>
      </c>
      <c r="I109" s="10"/>
    </row>
    <row r="111" spans="1:9" ht="49.2" customHeight="1">
      <c r="A111" s="1" t="s">
        <v>134</v>
      </c>
      <c r="B111" s="1" t="s">
        <v>135</v>
      </c>
      <c r="C111" s="2" t="s">
        <v>136</v>
      </c>
      <c r="D111" s="2" t="s">
        <v>137</v>
      </c>
      <c r="E111" s="2" t="s">
        <v>138</v>
      </c>
      <c r="F111" s="2" t="s">
        <v>139</v>
      </c>
      <c r="G111" s="2" t="s">
        <v>140</v>
      </c>
      <c r="H111" s="11" t="s">
        <v>141</v>
      </c>
      <c r="I111" s="2" t="s">
        <v>142</v>
      </c>
    </row>
    <row r="112" spans="1:9">
      <c r="A112" s="5">
        <v>1</v>
      </c>
      <c r="B112" s="5" t="s">
        <v>108</v>
      </c>
      <c r="C112" s="6"/>
      <c r="D112" s="6"/>
      <c r="E112" s="6">
        <v>550000</v>
      </c>
      <c r="F112" s="5"/>
      <c r="G112" s="6">
        <v>600000</v>
      </c>
      <c r="H112" s="12"/>
      <c r="I112" s="5"/>
    </row>
    <row r="113" spans="1:9">
      <c r="A113" s="5">
        <v>2</v>
      </c>
      <c r="B113" s="5" t="s">
        <v>109</v>
      </c>
      <c r="C113" s="6"/>
      <c r="D113" s="6"/>
      <c r="E113" s="6">
        <v>550000</v>
      </c>
      <c r="F113" s="5"/>
      <c r="G113" s="6">
        <v>550000</v>
      </c>
      <c r="H113" s="12"/>
      <c r="I113" s="5"/>
    </row>
    <row r="114" spans="1:9">
      <c r="A114" s="5">
        <v>3</v>
      </c>
      <c r="B114" s="5" t="s">
        <v>110</v>
      </c>
      <c r="C114" s="6"/>
      <c r="D114" s="6"/>
      <c r="E114" s="5"/>
      <c r="F114" s="6">
        <v>514516</v>
      </c>
      <c r="G114" s="6"/>
      <c r="H114" s="12"/>
      <c r="I114" s="5"/>
    </row>
    <row r="115" spans="1:9">
      <c r="A115" s="5">
        <v>4</v>
      </c>
      <c r="B115" s="5" t="s">
        <v>111</v>
      </c>
      <c r="C115" s="6"/>
      <c r="D115" s="6"/>
      <c r="E115" s="5"/>
      <c r="F115" s="6">
        <v>550000</v>
      </c>
      <c r="G115" s="6"/>
      <c r="H115" s="12"/>
      <c r="I115" s="5"/>
    </row>
    <row r="116" spans="1:9">
      <c r="A116" s="5">
        <v>5</v>
      </c>
      <c r="B116" s="5" t="s">
        <v>112</v>
      </c>
      <c r="C116" s="6"/>
      <c r="D116" s="6"/>
      <c r="E116" s="6">
        <v>550000</v>
      </c>
      <c r="F116" s="6">
        <v>550000</v>
      </c>
      <c r="G116" s="6">
        <v>550000</v>
      </c>
      <c r="H116" s="12">
        <f t="shared" ref="H112:H138" si="8">(G116/F116)-1</f>
        <v>0</v>
      </c>
      <c r="I116" s="5"/>
    </row>
    <row r="117" spans="1:9">
      <c r="A117" s="5">
        <v>6</v>
      </c>
      <c r="B117" s="5" t="s">
        <v>113</v>
      </c>
      <c r="C117" s="6"/>
      <c r="D117" s="6"/>
      <c r="E117" s="6">
        <v>550000</v>
      </c>
      <c r="F117" s="5"/>
      <c r="G117" s="6">
        <v>550000</v>
      </c>
      <c r="H117" s="12"/>
      <c r="I117" s="5"/>
    </row>
    <row r="118" spans="1:9">
      <c r="A118" s="5">
        <v>7</v>
      </c>
      <c r="B118" s="5" t="s">
        <v>114</v>
      </c>
      <c r="C118" s="6"/>
      <c r="D118" s="6"/>
      <c r="E118" s="6">
        <v>550000</v>
      </c>
      <c r="F118" s="6">
        <v>550000</v>
      </c>
      <c r="G118" s="6">
        <v>550000</v>
      </c>
      <c r="H118" s="12">
        <f t="shared" si="8"/>
        <v>0</v>
      </c>
      <c r="I118" s="5"/>
    </row>
    <row r="119" spans="1:9">
      <c r="A119" s="5">
        <v>8</v>
      </c>
      <c r="B119" s="5" t="s">
        <v>115</v>
      </c>
      <c r="C119" s="6"/>
      <c r="D119" s="6"/>
      <c r="E119" s="5"/>
      <c r="F119" s="6">
        <v>550000</v>
      </c>
      <c r="G119" s="6"/>
      <c r="H119" s="12"/>
      <c r="I119" s="5"/>
    </row>
    <row r="120" spans="1:9">
      <c r="A120" s="5">
        <v>9</v>
      </c>
      <c r="B120" s="5" t="s">
        <v>116</v>
      </c>
      <c r="C120" s="6"/>
      <c r="D120" s="6"/>
      <c r="E120" s="6">
        <v>550000</v>
      </c>
      <c r="F120" s="5"/>
      <c r="G120" s="6">
        <v>550000</v>
      </c>
      <c r="H120" s="12"/>
      <c r="I120" s="5"/>
    </row>
    <row r="121" spans="1:9">
      <c r="A121" s="5">
        <v>10</v>
      </c>
      <c r="B121" s="5" t="s">
        <v>117</v>
      </c>
      <c r="C121" s="6"/>
      <c r="D121" s="6"/>
      <c r="E121" s="6">
        <v>141940</v>
      </c>
      <c r="F121" s="5"/>
      <c r="G121" s="6"/>
      <c r="H121" s="12"/>
      <c r="I121" s="5"/>
    </row>
    <row r="122" spans="1:9">
      <c r="A122" s="5">
        <v>11</v>
      </c>
      <c r="B122" s="5" t="s">
        <v>118</v>
      </c>
      <c r="C122" s="6"/>
      <c r="D122" s="6"/>
      <c r="E122" s="6">
        <v>550000</v>
      </c>
      <c r="F122" s="6">
        <v>550000</v>
      </c>
      <c r="G122" s="6">
        <v>550000</v>
      </c>
      <c r="H122" s="12">
        <f t="shared" si="8"/>
        <v>0</v>
      </c>
      <c r="I122" s="5"/>
    </row>
    <row r="123" spans="1:9">
      <c r="A123" s="5">
        <v>12</v>
      </c>
      <c r="B123" s="5" t="s">
        <v>119</v>
      </c>
      <c r="C123" s="6"/>
      <c r="D123" s="6"/>
      <c r="E123" s="6">
        <v>650000</v>
      </c>
      <c r="F123" s="6">
        <v>650000</v>
      </c>
      <c r="G123" s="6">
        <v>650000</v>
      </c>
      <c r="H123" s="12">
        <f t="shared" si="8"/>
        <v>0</v>
      </c>
      <c r="I123" s="5"/>
    </row>
    <row r="124" spans="1:9">
      <c r="A124" s="5">
        <v>13</v>
      </c>
      <c r="B124" s="5" t="s">
        <v>120</v>
      </c>
      <c r="C124" s="6"/>
      <c r="D124" s="6"/>
      <c r="E124" s="6">
        <v>550000</v>
      </c>
      <c r="F124" s="6">
        <v>550000</v>
      </c>
      <c r="G124" s="6">
        <v>550000</v>
      </c>
      <c r="H124" s="12">
        <f t="shared" si="8"/>
        <v>0</v>
      </c>
      <c r="I124" s="5"/>
    </row>
    <row r="125" spans="1:9">
      <c r="A125" s="5">
        <v>14</v>
      </c>
      <c r="B125" s="5" t="s">
        <v>121</v>
      </c>
      <c r="C125" s="6"/>
      <c r="D125" s="6"/>
      <c r="E125" s="6">
        <v>550000</v>
      </c>
      <c r="F125" s="6">
        <v>550000</v>
      </c>
      <c r="G125" s="6">
        <v>550000</v>
      </c>
      <c r="H125" s="12">
        <f t="shared" si="8"/>
        <v>0</v>
      </c>
      <c r="I125" s="5"/>
    </row>
    <row r="126" spans="1:9">
      <c r="A126" s="5">
        <v>15</v>
      </c>
      <c r="B126" s="5" t="s">
        <v>122</v>
      </c>
      <c r="C126" s="6"/>
      <c r="D126" s="6"/>
      <c r="E126" s="6">
        <v>550000</v>
      </c>
      <c r="F126" s="6">
        <v>550000</v>
      </c>
      <c r="G126" s="6">
        <v>550000</v>
      </c>
      <c r="H126" s="12">
        <f t="shared" si="8"/>
        <v>0</v>
      </c>
      <c r="I126" s="5"/>
    </row>
    <row r="127" spans="1:9">
      <c r="A127" s="5">
        <v>16</v>
      </c>
      <c r="B127" s="5" t="s">
        <v>123</v>
      </c>
      <c r="C127" s="6"/>
      <c r="D127" s="6"/>
      <c r="E127" s="6">
        <v>550000</v>
      </c>
      <c r="F127" s="6">
        <v>550000</v>
      </c>
      <c r="G127" s="6">
        <v>550000</v>
      </c>
      <c r="H127" s="12">
        <f t="shared" si="8"/>
        <v>0</v>
      </c>
      <c r="I127" s="5"/>
    </row>
    <row r="128" spans="1:9">
      <c r="A128" s="5">
        <v>17</v>
      </c>
      <c r="B128" s="5" t="s">
        <v>124</v>
      </c>
      <c r="C128" s="6"/>
      <c r="D128" s="6"/>
      <c r="E128" s="6">
        <v>550000</v>
      </c>
      <c r="F128" s="5"/>
      <c r="G128" s="6">
        <v>550000</v>
      </c>
      <c r="H128" s="12"/>
      <c r="I128" s="5"/>
    </row>
    <row r="129" spans="1:9">
      <c r="A129" s="5">
        <v>18</v>
      </c>
      <c r="B129" s="5" t="s">
        <v>125</v>
      </c>
      <c r="C129" s="6"/>
      <c r="D129" s="6"/>
      <c r="E129" s="6">
        <v>550000</v>
      </c>
      <c r="F129" s="6">
        <v>550000</v>
      </c>
      <c r="G129" s="6">
        <v>550000</v>
      </c>
      <c r="H129" s="12">
        <f t="shared" si="8"/>
        <v>0</v>
      </c>
      <c r="I129" s="5"/>
    </row>
    <row r="130" spans="1:9">
      <c r="A130" s="5">
        <v>19</v>
      </c>
      <c r="B130" s="5" t="s">
        <v>126</v>
      </c>
      <c r="C130" s="6"/>
      <c r="D130" s="6"/>
      <c r="E130" s="6">
        <v>550000</v>
      </c>
      <c r="F130" s="6">
        <v>550000</v>
      </c>
      <c r="G130" s="6">
        <v>550000</v>
      </c>
      <c r="H130" s="12">
        <f t="shared" si="8"/>
        <v>0</v>
      </c>
      <c r="I130" s="5"/>
    </row>
    <row r="131" spans="1:9">
      <c r="A131" s="5">
        <v>20</v>
      </c>
      <c r="B131" s="5" t="s">
        <v>127</v>
      </c>
      <c r="C131" s="6"/>
      <c r="D131" s="6"/>
      <c r="E131" s="6">
        <v>550000</v>
      </c>
      <c r="F131" s="5"/>
      <c r="G131" s="6">
        <v>550000</v>
      </c>
      <c r="H131" s="12"/>
      <c r="I131" s="5"/>
    </row>
    <row r="132" spans="1:9">
      <c r="A132" s="5">
        <v>21</v>
      </c>
      <c r="B132" s="5" t="s">
        <v>128</v>
      </c>
      <c r="C132" s="6"/>
      <c r="D132" s="6"/>
      <c r="E132" s="6">
        <v>550000</v>
      </c>
      <c r="F132" s="5"/>
      <c r="G132" s="6">
        <v>550000</v>
      </c>
      <c r="H132" s="12"/>
      <c r="I132" s="5"/>
    </row>
    <row r="133" spans="1:9">
      <c r="A133" s="5">
        <v>22</v>
      </c>
      <c r="B133" s="5" t="s">
        <v>129</v>
      </c>
      <c r="C133" s="6"/>
      <c r="D133" s="6"/>
      <c r="E133" s="6">
        <v>248387</v>
      </c>
      <c r="F133" s="5"/>
      <c r="G133" s="6"/>
      <c r="H133" s="12"/>
      <c r="I133" s="5"/>
    </row>
    <row r="134" spans="1:9">
      <c r="A134" s="5">
        <v>23</v>
      </c>
      <c r="B134" s="5" t="s">
        <v>130</v>
      </c>
      <c r="C134" s="6"/>
      <c r="D134" s="6"/>
      <c r="E134" s="6">
        <v>550000</v>
      </c>
      <c r="F134" s="5"/>
      <c r="G134" s="6">
        <v>550000</v>
      </c>
      <c r="H134" s="12"/>
      <c r="I134" s="5"/>
    </row>
    <row r="135" spans="1:9">
      <c r="A135" s="5">
        <v>24</v>
      </c>
      <c r="B135" s="5" t="s">
        <v>131</v>
      </c>
      <c r="C135" s="6"/>
      <c r="D135" s="6"/>
      <c r="E135" s="6">
        <v>550000</v>
      </c>
      <c r="F135" s="6">
        <v>550000</v>
      </c>
      <c r="G135" s="6">
        <v>550000</v>
      </c>
      <c r="H135" s="12">
        <f t="shared" si="8"/>
        <v>0</v>
      </c>
      <c r="I135" s="5"/>
    </row>
    <row r="136" spans="1:9">
      <c r="A136" s="5">
        <v>25</v>
      </c>
      <c r="B136" s="5" t="s">
        <v>132</v>
      </c>
      <c r="C136" s="6"/>
      <c r="D136" s="6"/>
      <c r="E136" s="6">
        <v>550000</v>
      </c>
      <c r="F136" s="5"/>
      <c r="G136" s="6">
        <v>550000</v>
      </c>
      <c r="H136" s="12"/>
      <c r="I136" s="5"/>
    </row>
    <row r="137" spans="1:9">
      <c r="A137" s="5">
        <v>26</v>
      </c>
      <c r="B137" s="5" t="s">
        <v>133</v>
      </c>
      <c r="C137" s="6"/>
      <c r="D137" s="6"/>
      <c r="E137" s="6">
        <v>550000</v>
      </c>
      <c r="F137" s="6">
        <v>266129</v>
      </c>
      <c r="G137" s="6">
        <v>550000</v>
      </c>
      <c r="H137" s="12">
        <f t="shared" si="8"/>
        <v>1.0666669171717476</v>
      </c>
      <c r="I137" s="5"/>
    </row>
    <row r="138" spans="1:9">
      <c r="A138" s="15" t="s">
        <v>143</v>
      </c>
      <c r="B138" s="15"/>
      <c r="C138" s="9">
        <f>SUM(C112:C137)</f>
        <v>0</v>
      </c>
      <c r="D138" s="9">
        <f t="shared" ref="D138:G138" si="9">SUM(D112:D137)</f>
        <v>0</v>
      </c>
      <c r="E138" s="9">
        <f t="shared" si="9"/>
        <v>12040327</v>
      </c>
      <c r="F138" s="9">
        <f t="shared" si="9"/>
        <v>8030645</v>
      </c>
      <c r="G138" s="9">
        <f t="shared" si="9"/>
        <v>11700000</v>
      </c>
      <c r="H138" s="13">
        <f t="shared" si="8"/>
        <v>0.45691908931349845</v>
      </c>
      <c r="I138" s="10"/>
    </row>
    <row r="140" spans="1:9" ht="49.2" customHeight="1">
      <c r="A140" s="1" t="s">
        <v>134</v>
      </c>
      <c r="B140" s="1" t="s">
        <v>135</v>
      </c>
      <c r="C140" s="2" t="s">
        <v>136</v>
      </c>
      <c r="D140" s="2" t="s">
        <v>137</v>
      </c>
      <c r="E140" s="2" t="s">
        <v>138</v>
      </c>
      <c r="F140" s="2" t="s">
        <v>139</v>
      </c>
      <c r="G140" s="2" t="s">
        <v>140</v>
      </c>
      <c r="H140" s="11" t="s">
        <v>141</v>
      </c>
      <c r="I140" s="2" t="s">
        <v>142</v>
      </c>
    </row>
    <row r="141" spans="1:9">
      <c r="A141" s="5">
        <v>1</v>
      </c>
      <c r="B141" s="5" t="s">
        <v>90</v>
      </c>
      <c r="C141" s="6"/>
      <c r="D141" s="6"/>
      <c r="E141" s="6">
        <v>550000</v>
      </c>
      <c r="F141" s="6">
        <v>600000</v>
      </c>
      <c r="G141" s="6">
        <v>550000</v>
      </c>
      <c r="H141" s="12">
        <f t="shared" ref="H141:H149" si="10">(G141/F141)-1</f>
        <v>-8.333333333333337E-2</v>
      </c>
      <c r="I141" s="5"/>
    </row>
    <row r="142" spans="1:9">
      <c r="A142" s="5">
        <v>2</v>
      </c>
      <c r="B142" s="5" t="s">
        <v>91</v>
      </c>
      <c r="C142" s="6"/>
      <c r="D142" s="6"/>
      <c r="E142" s="5"/>
      <c r="F142" s="6">
        <v>550000</v>
      </c>
      <c r="G142" s="6"/>
      <c r="H142" s="12"/>
      <c r="I142" s="5"/>
    </row>
    <row r="143" spans="1:9">
      <c r="A143" s="5">
        <v>3</v>
      </c>
      <c r="B143" s="5" t="s">
        <v>92</v>
      </c>
      <c r="C143" s="6"/>
      <c r="D143" s="6"/>
      <c r="E143" s="6">
        <v>1850000</v>
      </c>
      <c r="F143" s="6">
        <v>2200000</v>
      </c>
      <c r="G143" s="6">
        <v>1650000</v>
      </c>
      <c r="H143" s="12">
        <f t="shared" si="10"/>
        <v>-0.25</v>
      </c>
      <c r="I143" s="5"/>
    </row>
    <row r="144" spans="1:9">
      <c r="A144" s="5">
        <v>4</v>
      </c>
      <c r="B144" s="5" t="s">
        <v>103</v>
      </c>
      <c r="C144" s="6"/>
      <c r="D144" s="6"/>
      <c r="E144" s="6">
        <v>1400000</v>
      </c>
      <c r="F144" s="6">
        <v>1750000</v>
      </c>
      <c r="G144" s="6">
        <v>1400000</v>
      </c>
      <c r="H144" s="12">
        <f t="shared" si="10"/>
        <v>-0.19999999999999996</v>
      </c>
      <c r="I144" s="5"/>
    </row>
    <row r="145" spans="1:9">
      <c r="A145" s="5">
        <v>5</v>
      </c>
      <c r="B145" s="5" t="s">
        <v>104</v>
      </c>
      <c r="C145" s="6"/>
      <c r="D145" s="6"/>
      <c r="E145" s="6">
        <v>1300000</v>
      </c>
      <c r="F145" s="6">
        <v>1700000</v>
      </c>
      <c r="G145" s="6">
        <v>1200000</v>
      </c>
      <c r="H145" s="12">
        <f t="shared" si="10"/>
        <v>-0.29411764705882348</v>
      </c>
      <c r="I145" s="5"/>
    </row>
    <row r="146" spans="1:9">
      <c r="A146" s="5">
        <v>6</v>
      </c>
      <c r="B146" s="5" t="s">
        <v>105</v>
      </c>
      <c r="C146" s="6"/>
      <c r="D146" s="6"/>
      <c r="E146" s="6">
        <v>550000</v>
      </c>
      <c r="F146" s="5"/>
      <c r="G146" s="6">
        <v>550000</v>
      </c>
      <c r="H146" s="12"/>
      <c r="I146" s="5"/>
    </row>
    <row r="147" spans="1:9">
      <c r="A147" s="5">
        <v>7</v>
      </c>
      <c r="B147" s="5" t="s">
        <v>106</v>
      </c>
      <c r="C147" s="6"/>
      <c r="D147" s="6"/>
      <c r="E147" s="6">
        <v>550000</v>
      </c>
      <c r="F147" s="6">
        <v>550000</v>
      </c>
      <c r="G147" s="6">
        <v>550000</v>
      </c>
      <c r="H147" s="12">
        <f t="shared" si="10"/>
        <v>0</v>
      </c>
      <c r="I147" s="5"/>
    </row>
    <row r="148" spans="1:9">
      <c r="A148" s="5">
        <v>8</v>
      </c>
      <c r="B148" s="5" t="s">
        <v>107</v>
      </c>
      <c r="C148" s="6"/>
      <c r="D148" s="6"/>
      <c r="E148" s="6">
        <v>800000</v>
      </c>
      <c r="F148" s="6">
        <v>1000000</v>
      </c>
      <c r="G148" s="6">
        <v>900000</v>
      </c>
      <c r="H148" s="12">
        <f t="shared" si="10"/>
        <v>-9.9999999999999978E-2</v>
      </c>
      <c r="I148" s="5"/>
    </row>
    <row r="149" spans="1:9">
      <c r="A149" s="15" t="s">
        <v>143</v>
      </c>
      <c r="B149" s="15"/>
      <c r="C149" s="9">
        <f>SUM(C141:C148)</f>
        <v>0</v>
      </c>
      <c r="D149" s="9">
        <f t="shared" ref="D149:G149" si="11">SUM(D141:D148)</f>
        <v>0</v>
      </c>
      <c r="E149" s="9">
        <f t="shared" si="11"/>
        <v>7000000</v>
      </c>
      <c r="F149" s="9">
        <f t="shared" si="11"/>
        <v>8350000</v>
      </c>
      <c r="G149" s="9">
        <f t="shared" si="11"/>
        <v>6800000</v>
      </c>
      <c r="H149" s="13">
        <f t="shared" si="10"/>
        <v>-0.18562874251497008</v>
      </c>
      <c r="I149" s="10"/>
    </row>
  </sheetData>
  <mergeCells count="7">
    <mergeCell ref="A93:B93"/>
    <mergeCell ref="A104:B104"/>
    <mergeCell ref="A109:B109"/>
    <mergeCell ref="A138:B138"/>
    <mergeCell ref="A149:B149"/>
    <mergeCell ref="K3:M3"/>
    <mergeCell ref="K21:M21"/>
  </mergeCells>
  <conditionalFormatting sqref="H1 H3:H92 H94 H105 H110 H139 H96:H103 H107:H108 H112:H137 H141:H148 H150:H1048576">
    <cfRule type="cellIs" dxfId="4" priority="4" operator="lessThan">
      <formula>0</formula>
    </cfRule>
    <cfRule type="cellIs" dxfId="3" priority="5" operator="greaterThan">
      <formula>0</formula>
    </cfRule>
  </conditionalFormatting>
  <conditionalFormatting sqref="H1:H103 H105:H108 H110:H137 H139:H148 H150:H1048576">
    <cfRule type="cellIs" dxfId="2" priority="1" operator="equal">
      <formula>-1</formula>
    </cfRule>
    <cfRule type="cellIs" dxfId="1" priority="2" operator="equal">
      <formula>-100</formula>
    </cfRule>
    <cfRule type="cellIs" dxfId="0" priority="3" operator="equal">
      <formula>-100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filename (65)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Jayferson B.. Obrador</dc:creator>
  <cp:lastModifiedBy>Jayferson B.. Obrador</cp:lastModifiedBy>
  <dcterms:created xsi:type="dcterms:W3CDTF">2026-01-08T05:26:39Z</dcterms:created>
  <dcterms:modified xsi:type="dcterms:W3CDTF">2026-01-08T06:49:06Z</dcterms:modified>
</cp:coreProperties>
</file>