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48" windowWidth="10836" windowHeight="10740"/>
  </bookViews>
  <sheets>
    <sheet name="MARCH 2025 TARGET" sheetId="1" r:id="rId1"/>
  </sheets>
  <calcPr calcId="124519"/>
</workbook>
</file>

<file path=xl/calcChain.xml><?xml version="1.0" encoding="utf-8"?>
<calcChain xmlns="http://schemas.openxmlformats.org/spreadsheetml/2006/main">
  <c r="BE205" i="1"/>
  <c r="BE167"/>
  <c r="BE154"/>
  <c r="BE144"/>
  <c r="BE117"/>
  <c r="BE116"/>
  <c r="BE129"/>
  <c r="BE109"/>
  <c r="BE222"/>
  <c r="BE107"/>
  <c r="BE211"/>
  <c r="BE4"/>
  <c r="BE5"/>
  <c r="BE6"/>
  <c r="BE7"/>
  <c r="BE8"/>
  <c r="BE9"/>
  <c r="BE11"/>
  <c r="BE12"/>
  <c r="BE13"/>
  <c r="BE14"/>
  <c r="BE15"/>
  <c r="BE18"/>
  <c r="BE19"/>
  <c r="BE20"/>
  <c r="BE21"/>
  <c r="BE25"/>
  <c r="BE26"/>
  <c r="BE27"/>
  <c r="BE30"/>
  <c r="BE31"/>
  <c r="BE32"/>
  <c r="BE33"/>
  <c r="BE34"/>
  <c r="BE37"/>
  <c r="BE39"/>
  <c r="BE40"/>
  <c r="BE41"/>
  <c r="BE42"/>
  <c r="BE43"/>
  <c r="BE44"/>
  <c r="BE45"/>
  <c r="BE46"/>
  <c r="BE48"/>
  <c r="BE49"/>
  <c r="BE50"/>
  <c r="BE51"/>
  <c r="BE53"/>
  <c r="BE57"/>
  <c r="BE58"/>
  <c r="BE59"/>
  <c r="BE60"/>
  <c r="BE61"/>
  <c r="BE62"/>
  <c r="BE63"/>
  <c r="BE64"/>
  <c r="BE65"/>
  <c r="BE66"/>
  <c r="BE68"/>
  <c r="BE69"/>
  <c r="BE70"/>
  <c r="BE71"/>
  <c r="BE72"/>
  <c r="BE73"/>
  <c r="BE74"/>
  <c r="BE75"/>
  <c r="BE76"/>
  <c r="BE77"/>
  <c r="BE79"/>
  <c r="BE83"/>
  <c r="BE84"/>
  <c r="BE85"/>
  <c r="BE86"/>
  <c r="BE87"/>
  <c r="BE88"/>
  <c r="BE89"/>
  <c r="BE94"/>
  <c r="BE95"/>
  <c r="BE96"/>
  <c r="BE97"/>
  <c r="BE98"/>
  <c r="BE99"/>
  <c r="BE100"/>
  <c r="BE103"/>
  <c r="BE105"/>
  <c r="BE106"/>
  <c r="BE108"/>
  <c r="BE110"/>
  <c r="BE111"/>
  <c r="BE112"/>
  <c r="BE113"/>
  <c r="BE114"/>
  <c r="BE115"/>
  <c r="BE118"/>
  <c r="BE119"/>
  <c r="BE120"/>
  <c r="BE121"/>
  <c r="BE122"/>
  <c r="BE123"/>
  <c r="BE124"/>
  <c r="BE125"/>
  <c r="BE126"/>
  <c r="BE127"/>
  <c r="BE128"/>
  <c r="BE130"/>
  <c r="BE131"/>
  <c r="BE132"/>
  <c r="BE133"/>
  <c r="BE134"/>
  <c r="BE135"/>
  <c r="BE136"/>
  <c r="BE137"/>
  <c r="BE138"/>
  <c r="BE139"/>
  <c r="BE140"/>
  <c r="BE141"/>
  <c r="BE142"/>
  <c r="BE143"/>
  <c r="BE146"/>
  <c r="BE147"/>
  <c r="BE148"/>
  <c r="BE149"/>
  <c r="BE150"/>
  <c r="BE151"/>
  <c r="BE152"/>
  <c r="BE153"/>
  <c r="BE155"/>
  <c r="BE156"/>
  <c r="BE157"/>
  <c r="BE158"/>
  <c r="BE159"/>
  <c r="BE160"/>
  <c r="BE161"/>
  <c r="BE162"/>
  <c r="BE163"/>
  <c r="BE164"/>
  <c r="BE165"/>
  <c r="BE166"/>
  <c r="BE169"/>
  <c r="BE174"/>
  <c r="BE175"/>
  <c r="BE176"/>
  <c r="BE177"/>
  <c r="BE178"/>
  <c r="BE179"/>
  <c r="BE180"/>
  <c r="BE181"/>
  <c r="BE182"/>
  <c r="BE183"/>
  <c r="BE184"/>
  <c r="BE185"/>
  <c r="BE189"/>
  <c r="BE194"/>
  <c r="BE195"/>
  <c r="BE199"/>
  <c r="BE200"/>
  <c r="BE201"/>
  <c r="BE207"/>
  <c r="BE209"/>
  <c r="BE210"/>
  <c r="BE212"/>
  <c r="BE215"/>
  <c r="BE216"/>
  <c r="BE220"/>
  <c r="BE221"/>
  <c r="BE224"/>
  <c r="BE225"/>
  <c r="BE229"/>
  <c r="BE230"/>
  <c r="BE231"/>
  <c r="BE232"/>
  <c r="BE233"/>
  <c r="BE3"/>
  <c r="AZ35"/>
  <c r="AY236" l="1"/>
  <c r="AU236"/>
  <c r="AZ235"/>
  <c r="AJ233"/>
  <c r="AZ226"/>
  <c r="AZ217"/>
  <c r="AZ213"/>
  <c r="AG212"/>
  <c r="AZ202"/>
  <c r="AZ196"/>
  <c r="AJ190"/>
  <c r="AG190"/>
  <c r="AZ186"/>
  <c r="AJ179"/>
  <c r="O173"/>
  <c r="AZ170"/>
  <c r="U170"/>
  <c r="T170"/>
  <c r="S170"/>
  <c r="AJ168"/>
  <c r="AG168"/>
  <c r="AA168"/>
  <c r="X168"/>
  <c r="U168"/>
  <c r="R168"/>
  <c r="O168"/>
  <c r="AJ165"/>
  <c r="AG165"/>
  <c r="AJ163"/>
  <c r="AG163"/>
  <c r="AA163"/>
  <c r="X163"/>
  <c r="U163"/>
  <c r="R163"/>
  <c r="O163"/>
  <c r="AJ132"/>
  <c r="AG132"/>
  <c r="AJ104"/>
  <c r="AG104"/>
  <c r="U104"/>
  <c r="T104"/>
  <c r="S104"/>
  <c r="O101"/>
  <c r="R99"/>
  <c r="AZ90"/>
  <c r="R88"/>
  <c r="R84"/>
  <c r="AZ80"/>
  <c r="AJ78"/>
  <c r="AG78"/>
  <c r="AA78"/>
  <c r="X78"/>
  <c r="U78"/>
  <c r="R78"/>
  <c r="O78"/>
  <c r="X77"/>
  <c r="AJ67"/>
  <c r="AG67"/>
  <c r="AA67"/>
  <c r="X67"/>
  <c r="U67"/>
  <c r="R67"/>
  <c r="O67"/>
  <c r="AJ54"/>
  <c r="AG54"/>
  <c r="AA54"/>
  <c r="X54"/>
  <c r="U54"/>
  <c r="R54"/>
  <c r="O54"/>
  <c r="AA53"/>
  <c r="AJ44"/>
  <c r="AG44"/>
  <c r="AA44"/>
  <c r="X44"/>
  <c r="AZ38"/>
  <c r="AZ28"/>
  <c r="AZ22"/>
  <c r="AG17"/>
  <c r="AD17"/>
  <c r="AA17"/>
  <c r="U17"/>
  <c r="R17"/>
  <c r="O17"/>
  <c r="AG16"/>
  <c r="AD16"/>
  <c r="AA16"/>
  <c r="U16"/>
  <c r="AG10"/>
  <c r="AD10"/>
  <c r="AA10"/>
  <c r="AZ236" l="1"/>
</calcChain>
</file>

<file path=xl/sharedStrings.xml><?xml version="1.0" encoding="utf-8"?>
<sst xmlns="http://schemas.openxmlformats.org/spreadsheetml/2006/main" count="579" uniqueCount="254">
  <si>
    <t>AREA</t>
  </si>
  <si>
    <t>ACCOUNT 
OFFICERS</t>
  </si>
  <si>
    <t>DEALER/ BRANCH</t>
  </si>
  <si>
    <t xml:space="preserve"> JANUARY 2024</t>
  </si>
  <si>
    <t xml:space="preserve"> FEBRUARY 2024</t>
  </si>
  <si>
    <t xml:space="preserve"> MARCH 2024</t>
  </si>
  <si>
    <t xml:space="preserve"> APRIL 2024</t>
  </si>
  <si>
    <t xml:space="preserve"> MAY 2024</t>
  </si>
  <si>
    <t xml:space="preserve"> JUNE 2024</t>
  </si>
  <si>
    <t>JULY 2024</t>
  </si>
  <si>
    <t>AUGUST 2024</t>
  </si>
  <si>
    <t>SEPTEMBER 2024</t>
  </si>
  <si>
    <t>OCTOBER 2024</t>
  </si>
  <si>
    <t>NOVEMBER 2024</t>
  </si>
  <si>
    <t>DECEMBER 2024</t>
  </si>
  <si>
    <t>JUN
TO
NOV</t>
  </si>
  <si>
    <t>JANUARY 2025</t>
  </si>
  <si>
    <t>average 
6 mos</t>
  </si>
  <si>
    <t>SEP
TO
NOV</t>
  </si>
  <si>
    <t>2024</t>
  </si>
  <si>
    <t>FEBRUARY 2025</t>
  </si>
  <si>
    <t>FEBRUARY 2024</t>
  </si>
  <si>
    <t>daily sales FEBRUARY 1-21, 2025</t>
  </si>
  <si>
    <t xml:space="preserve">ACTUAL </t>
  </si>
  <si>
    <t>TARGET</t>
  </si>
  <si>
    <t>%</t>
  </si>
  <si>
    <t>average 
3 mos</t>
  </si>
  <si>
    <t>SELL-IN 
TARGET</t>
  </si>
  <si>
    <t>SELL-OUT 
TARGET</t>
  </si>
  <si>
    <t>SELL-OUT TARGET PER ACCOUNT/SHARE PER BRANCH</t>
  </si>
  <si>
    <t>APRIL</t>
  </si>
  <si>
    <t>TARGET 
PER BRANCH</t>
  </si>
  <si>
    <t>SHARE PER BRANCH</t>
  </si>
  <si>
    <t>ACTUAL</t>
  </si>
  <si>
    <t>PAM</t>
  </si>
  <si>
    <t>E.MAGTOTO</t>
  </si>
  <si>
    <t>MM</t>
  </si>
  <si>
    <t>CEB</t>
  </si>
  <si>
    <t>BAC</t>
  </si>
  <si>
    <t>ILO</t>
  </si>
  <si>
    <t>CDO</t>
  </si>
  <si>
    <t>ZAM</t>
  </si>
  <si>
    <t>C.BASTO</t>
  </si>
  <si>
    <t>A.SANTOS</t>
  </si>
  <si>
    <t>K.FRANCISCO</t>
  </si>
  <si>
    <t>DAV</t>
  </si>
  <si>
    <t>J. SUPERA</t>
  </si>
  <si>
    <t>R.DOROMAL</t>
  </si>
  <si>
    <t>J.BOLOCON</t>
  </si>
  <si>
    <t>ANSON @ HOME PASIG</t>
  </si>
  <si>
    <t>ANSON @ HOME TRINOMA</t>
  </si>
  <si>
    <t>ANSON ALABANG</t>
  </si>
  <si>
    <t>ANSON BGC</t>
  </si>
  <si>
    <t>ANSON CAINTA</t>
  </si>
  <si>
    <t>ANSON CAPITOL COMMONS</t>
  </si>
  <si>
    <t>ANSON CASH N CARRY</t>
  </si>
  <si>
    <t>ANSON CASH N' CARRY- DOUBLE-UP</t>
  </si>
  <si>
    <t>ANSON FILINVEST</t>
  </si>
  <si>
    <t>ANSON GREENHILLS</t>
  </si>
  <si>
    <t>ANSON LANDMARK MAKATI</t>
  </si>
  <si>
    <t>ANSON LANDMARK TRINOMA</t>
  </si>
  <si>
    <t>ANSON MAKATI THE LINK</t>
  </si>
  <si>
    <t>ANSON MAKATI THE LINK- DOUBLE-UP</t>
  </si>
  <si>
    <t>ANSON MAKATI THE LINK EXHIBIT</t>
  </si>
  <si>
    <t>ANSON NUVALI</t>
  </si>
  <si>
    <t>ANSON PASONG TAMO</t>
  </si>
  <si>
    <t>ANSON SALAZAR</t>
  </si>
  <si>
    <t>ANSON TRINOMA M5</t>
  </si>
  <si>
    <t>APPLIANCE CENTRUM ARANETA</t>
  </si>
  <si>
    <t>APPLIANCE CENTRUM KABANKALAN</t>
  </si>
  <si>
    <t>APPLIANCE CENTRUM MAIN</t>
  </si>
  <si>
    <t>J. COMPUESTO</t>
  </si>
  <si>
    <t>J. SALGADO</t>
  </si>
  <si>
    <t xml:space="preserve">BUDGETWISE AYALA </t>
  </si>
  <si>
    <t>BUDGETWISE GUZU</t>
  </si>
  <si>
    <t>BUDGETWISE IPIL</t>
  </si>
  <si>
    <t>BUDGETWISE MAIN</t>
  </si>
  <si>
    <t>BUDGETWISE TALON TALON</t>
  </si>
  <si>
    <t>CITI APP BACOLOD</t>
  </si>
  <si>
    <t>JANE SUPERA</t>
  </si>
  <si>
    <t>EMCOR AGDAO</t>
  </si>
  <si>
    <t>EMCOR BABAK</t>
  </si>
  <si>
    <t>EMCOR BAJADA MAIN</t>
  </si>
  <si>
    <t>EMCOR BORJA</t>
  </si>
  <si>
    <t>EMCOR CABALUNA</t>
  </si>
  <si>
    <t>GEN</t>
  </si>
  <si>
    <t>JEAN SALGADO</t>
  </si>
  <si>
    <t>EMCOR DIGOS</t>
  </si>
  <si>
    <t>EMCOR DIPOLOG</t>
  </si>
  <si>
    <t>EMCOR DIVERSION</t>
  </si>
  <si>
    <t>EMCOR DUMAGETE</t>
  </si>
  <si>
    <t>EMCOR GUSA / VELEZ</t>
  </si>
  <si>
    <t>EMCOR hiway&amp;PENDATUN</t>
  </si>
  <si>
    <t>EMCOR ILIGAN</t>
  </si>
  <si>
    <t>EMCOR ISULAN</t>
  </si>
  <si>
    <t>EMCOR IPIL-RIZAL</t>
  </si>
  <si>
    <t>EMCOR IPONAN</t>
  </si>
  <si>
    <t>EMCOR KALIBO</t>
  </si>
  <si>
    <t>EMCOR KIDAPAWAN</t>
  </si>
  <si>
    <t>EMCOR LUPON</t>
  </si>
  <si>
    <t>EMCOR MANDAUE</t>
  </si>
  <si>
    <t>EMCOR MANGAGOY</t>
  </si>
  <si>
    <t>EMCOR MANUKAN</t>
  </si>
  <si>
    <t>EMCOR MARBEL</t>
  </si>
  <si>
    <t>EMCOR MATI</t>
  </si>
  <si>
    <t>EMCOR M'LANG</t>
  </si>
  <si>
    <t>EMCOR NABUNTURAN</t>
  </si>
  <si>
    <t xml:space="preserve">EMCOR NUÑEZ </t>
  </si>
  <si>
    <t>EMCOR OZAMIS</t>
  </si>
  <si>
    <t>EMCOR PAGADIAN RIZAL</t>
  </si>
  <si>
    <t>EMCOR PALAWAN</t>
  </si>
  <si>
    <t>EMCOR PANABO</t>
  </si>
  <si>
    <t>EMCOR POLOMOLOK</t>
  </si>
  <si>
    <t>EMCOR PPC</t>
  </si>
  <si>
    <t>EMCOR PPC-RIZAL</t>
  </si>
  <si>
    <t>EMCOR SAN FRANCISCO</t>
  </si>
  <si>
    <t>EMCOR SAN PEDRO</t>
  </si>
  <si>
    <t>EMCOR TACURONG</t>
  </si>
  <si>
    <t>EMCOR TAGUM</t>
  </si>
  <si>
    <t>EMCOR TAGUM-RIZAL</t>
  </si>
  <si>
    <t>EMCOR TORIL</t>
  </si>
  <si>
    <t>EMCOR TRENTO</t>
  </si>
  <si>
    <t>EMCOR VETERANS</t>
  </si>
  <si>
    <t>FIESTA APP BUHANGIN</t>
  </si>
  <si>
    <t>FIESTA APP. CALUMPANG</t>
  </si>
  <si>
    <t>FIESTA APP. GENSAN</t>
  </si>
  <si>
    <t>FIESTA APP. MARBEL</t>
  </si>
  <si>
    <t>FIESTA APP. PANABO</t>
  </si>
  <si>
    <t>FIESTA APP. POLOMOLOK</t>
  </si>
  <si>
    <t>FIESTA APP. TAGUM</t>
  </si>
  <si>
    <t>IMPERIAL APP AGDAO</t>
  </si>
  <si>
    <t>BIC</t>
  </si>
  <si>
    <t>IMPERIAL APP LEGAZPI ALBAY</t>
  </si>
  <si>
    <t>IMPERIAL APP ANTIQUE</t>
  </si>
  <si>
    <t>IMPERIAL APP BACOLOD</t>
  </si>
  <si>
    <t>IMPERIAL APP BACOLOD DOS</t>
  </si>
  <si>
    <t>IMPERIAL APP BAJADA</t>
  </si>
  <si>
    <t>IMPERIAL APP ANGELES-BALIBAGO</t>
  </si>
  <si>
    <t xml:space="preserve">IMPERIAL APP BULACAN </t>
  </si>
  <si>
    <t>IMPERIAL APP BANATE</t>
  </si>
  <si>
    <t>IMPERIAL APP BALANGA</t>
  </si>
  <si>
    <t>IMPERIAL APP BALASAN</t>
  </si>
  <si>
    <t>IMPERIAL APP ILOILO</t>
  </si>
  <si>
    <t>G. CASTANESA</t>
  </si>
  <si>
    <t>IMPERIAL APP BATANGAS</t>
  </si>
  <si>
    <t>IMPERIAL APP BOGO</t>
  </si>
  <si>
    <t>IMPERIAL APP BUTUAN DOS</t>
  </si>
  <si>
    <t>IMPERIAL APP CADIZ</t>
  </si>
  <si>
    <t>IMPERIAL APP CALAMBA</t>
  </si>
  <si>
    <t>IMPERIAL APP CALAPAN</t>
  </si>
  <si>
    <t>IMPERIAL APP CALOOCAN</t>
  </si>
  <si>
    <t>IMPERIAL APP CDO</t>
  </si>
  <si>
    <t>IMPERIAL APP CEBU</t>
  </si>
  <si>
    <t>IMPERIAL APP DASMA</t>
  </si>
  <si>
    <t>IMPERIAL APP DELGADO PLAZA</t>
  </si>
  <si>
    <t>IMPERIAL APP DIGOS</t>
  </si>
  <si>
    <t>IMPERIAL APP DIPOLOG</t>
  </si>
  <si>
    <t>IMPERIAL APP DUMAGETE</t>
  </si>
  <si>
    <t>IMPERIAL APP GALLERIA</t>
  </si>
  <si>
    <t>IMPERIAL APP GAPAN</t>
  </si>
  <si>
    <t>IMPERIAL APP GENSAN</t>
  </si>
  <si>
    <t>IMPERIAL APP ILIGAN</t>
  </si>
  <si>
    <t>IMPERIAL APP VIAC ILOILO</t>
  </si>
  <si>
    <t>IMPERIAL APP IMUS</t>
  </si>
  <si>
    <t>IMPERIAL APP KALIBO</t>
  </si>
  <si>
    <t>IMPERIAL APP KIDAPAWAN</t>
  </si>
  <si>
    <t>IMPERIAL APP LAPULAPU</t>
  </si>
  <si>
    <t>IMPERIAL APP LAS PIÑAS</t>
  </si>
  <si>
    <t>IMPERIAL APP LEGASPI</t>
  </si>
  <si>
    <t>IMPERIAL APP LEMERY</t>
  </si>
  <si>
    <t>IMPERIAL APP LIPA</t>
  </si>
  <si>
    <t>IMPERIAL APP LUCENA</t>
  </si>
  <si>
    <t>IMPERIAL APP LUCENA DOS</t>
  </si>
  <si>
    <t>IMPERIAL APP MALOLOS</t>
  </si>
  <si>
    <t>IMPERIAL APP MANDAUE</t>
  </si>
  <si>
    <t>IMPERIAL APP MARBEL</t>
  </si>
  <si>
    <t>IMPERIAL APP MEGA SHOWROOM</t>
  </si>
  <si>
    <t>IMPERIAL APP MUNTINLUPA</t>
  </si>
  <si>
    <t>IMPERIAL APP ORMOC</t>
  </si>
  <si>
    <t>IMPERIAL APP PAGADIAN</t>
  </si>
  <si>
    <t>IMPERIAL APP PAMPANGA</t>
  </si>
  <si>
    <t>IMPERIAL APP PARANAQUE</t>
  </si>
  <si>
    <t>IMPERIAL APP ROXAS 1</t>
  </si>
  <si>
    <t>IMPERIAL APP ROXAS DOS</t>
  </si>
  <si>
    <t>IMPERIAL APP SAGAY</t>
  </si>
  <si>
    <t>IMPERIAL APP SAN PABLO</t>
  </si>
  <si>
    <t>IMPERIAL APP SAN PEDRO</t>
  </si>
  <si>
    <t>IMPERIAL APP SARA</t>
  </si>
  <si>
    <t>IMPERIAL APP STA BARBARA</t>
  </si>
  <si>
    <t>IMPERIAL APP SURIGAO</t>
  </si>
  <si>
    <t>IMPERIAL APP TACLOBAN</t>
  </si>
  <si>
    <t>IMPERIAL APP TACURONG</t>
  </si>
  <si>
    <t>IMPERIAL APP TAGBILARAN</t>
  </si>
  <si>
    <t>IMPERIAL APP TAGUM</t>
  </si>
  <si>
    <t>IMPERIAL APP TAGUM DOS</t>
  </si>
  <si>
    <t>IMPERIAL APP TANAY</t>
  </si>
  <si>
    <t>IMPERIAL APP TARLAC</t>
  </si>
  <si>
    <t>J.SALGADO</t>
  </si>
  <si>
    <t>IMPERIAL APP ZAMBOANGA</t>
  </si>
  <si>
    <t>IMPERIAL APP ZAMBOANGA DOS</t>
  </si>
  <si>
    <t>M.SOLID CABADBARAN</t>
  </si>
  <si>
    <t>M. SOLID LIMKETKAI</t>
  </si>
  <si>
    <t>M.SOLID DIPOLOG</t>
  </si>
  <si>
    <t>M.SOLID ILIGAN</t>
  </si>
  <si>
    <t>M.SOLID JC AQUINO BUTUAN</t>
  </si>
  <si>
    <t>M. SOLID MAIN</t>
  </si>
  <si>
    <t>M. SOLID MALAYBALAY</t>
  </si>
  <si>
    <t>M.SOLID MONTILLA</t>
  </si>
  <si>
    <t>M.SOLID OROQUIETA</t>
  </si>
  <si>
    <t>M.SOLID PAGADIAN</t>
  </si>
  <si>
    <t>M.SOLID SURIGAO</t>
  </si>
  <si>
    <t>M.SOLID TANGUB</t>
  </si>
  <si>
    <t>M.SOLID TUBOD</t>
  </si>
  <si>
    <t>METRO PLAZA BAJADA</t>
  </si>
  <si>
    <t>METRO PLAZA/NATIONWIDE</t>
  </si>
  <si>
    <t>NATIONAL COMMERCIAL AYALA</t>
  </si>
  <si>
    <t>NATIONAL COMMERCIAL ZAMBOANGA</t>
  </si>
  <si>
    <t xml:space="preserve"> </t>
  </si>
  <si>
    <t>NIG MKTG. BACOLOD</t>
  </si>
  <si>
    <t>NIG MKTG ILOILO</t>
  </si>
  <si>
    <t>NIG MKTG SAGAY</t>
  </si>
  <si>
    <t>BICOL</t>
  </si>
  <si>
    <t>RRS MARKETING DARAGA (NEW)</t>
  </si>
  <si>
    <t>RRS MARKETING DAET</t>
  </si>
  <si>
    <t>RRS MARKETING NAGA (NEW)</t>
  </si>
  <si>
    <t>RRS MARKETING TABACO ALBAY</t>
  </si>
  <si>
    <t>RRS GOA</t>
  </si>
  <si>
    <t>RRS Ligao</t>
  </si>
  <si>
    <t>RRS LEGAZPPI</t>
  </si>
  <si>
    <t>SIMOSA MAIN &amp; EMCOR VETERANZ</t>
  </si>
  <si>
    <t>SIMOSA PUTIK</t>
  </si>
  <si>
    <t>WILLY &amp; SONS ALBAY TECHZONE (NEW)</t>
  </si>
  <si>
    <t>WILLY &amp; SONS DAET</t>
  </si>
  <si>
    <t>WILLY &amp; SONS legazpi</t>
  </si>
  <si>
    <t>WILLY &amp; SONS NAGA (NEW)</t>
  </si>
  <si>
    <t>WILLY &amp; SONS TABACO (NEW)</t>
  </si>
  <si>
    <t>G. CASTANEDA</t>
  </si>
  <si>
    <t>VPR MARKETING - PUERTO GALERA</t>
  </si>
  <si>
    <t>VPR MARKETING PILIPINIANA</t>
  </si>
  <si>
    <t>VPR MARKETING PINAMALAYAN</t>
  </si>
  <si>
    <t>VPR MARKETING ROXAS</t>
  </si>
  <si>
    <t>VPR MARKETING ROMBLON</t>
  </si>
  <si>
    <t>VPR MARKETING SABLAYAN</t>
  </si>
  <si>
    <t>IMPERIAL APP PINAMALAYAN</t>
  </si>
  <si>
    <t>IMPERIAL APP BUTUAN UNO</t>
  </si>
  <si>
    <t>RRS MARKETING IRIGA</t>
  </si>
  <si>
    <t>WILLY &amp; SONS GOA</t>
  </si>
  <si>
    <t>IMPERIAL APP CABANATUAN</t>
  </si>
  <si>
    <t>IMPERIAL APP DAGUPAN</t>
  </si>
  <si>
    <t>IMPERIAL APP DANAO</t>
  </si>
  <si>
    <t>IMPERIAL APP IRIGA</t>
  </si>
  <si>
    <t>IMPERIAL APP NAGA</t>
  </si>
  <si>
    <t>IMPERIAL APP SAN JOSE</t>
  </si>
  <si>
    <t>IMPERIAL APP TORIL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</si>
</sst>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\ ;&quot; (&quot;#,##0\);&quot; -&quot;#\ ;@\ "/>
    <numFmt numFmtId="165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charset val="1"/>
    </font>
    <font>
      <sz val="10"/>
      <name val="Lucida Sans"/>
      <family val="2"/>
    </font>
    <font>
      <b/>
      <i/>
      <sz val="12"/>
      <name val="Calibri"/>
      <family val="2"/>
      <charset val="1"/>
    </font>
    <font>
      <b/>
      <i/>
      <sz val="11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i/>
      <sz val="12"/>
      <name val="Calibri"/>
      <family val="2"/>
      <charset val="1"/>
    </font>
    <font>
      <b/>
      <sz val="11"/>
      <color indexed="8"/>
      <name val="Calibri"/>
      <family val="2"/>
      <charset val="1"/>
    </font>
    <font>
      <sz val="12"/>
      <name val="Calibri"/>
      <family val="2"/>
      <charset val="1"/>
    </font>
    <font>
      <sz val="12"/>
      <color indexed="16"/>
      <name val="Calibri"/>
      <family val="2"/>
      <charset val="1"/>
    </font>
    <font>
      <b/>
      <sz val="12"/>
      <color indexed="16"/>
      <name val="Calibri"/>
      <family val="2"/>
      <charset val="1"/>
    </font>
    <font>
      <b/>
      <sz val="12"/>
      <color indexed="12"/>
      <name val="Calibri"/>
      <family val="2"/>
      <charset val="1"/>
    </font>
    <font>
      <sz val="12"/>
      <color indexed="8"/>
      <name val="Calibri"/>
      <family val="2"/>
      <charset val="1"/>
    </font>
    <font>
      <b/>
      <sz val="12"/>
      <color indexed="10"/>
      <name val="Calibri"/>
      <family val="2"/>
      <charset val="1"/>
    </font>
    <font>
      <sz val="12"/>
      <color indexed="12"/>
      <name val="Calibri"/>
      <family val="2"/>
      <charset val="1"/>
    </font>
    <font>
      <b/>
      <sz val="12"/>
      <color indexed="9"/>
      <name val="Calibri"/>
      <family val="2"/>
      <charset val="1"/>
    </font>
    <font>
      <b/>
      <sz val="12"/>
      <color indexed="25"/>
      <name val="Calibri"/>
      <family val="2"/>
      <charset val="1"/>
    </font>
    <font>
      <sz val="12"/>
      <color indexed="25"/>
      <name val="Calibri"/>
      <family val="2"/>
      <charset val="1"/>
    </font>
    <font>
      <sz val="12"/>
      <color indexed="10"/>
      <name val="Calibri"/>
      <family val="2"/>
      <charset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8.5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indexed="49"/>
        <bgColor indexed="15"/>
      </patternFill>
    </fill>
    <fill>
      <patternFill patternType="solid">
        <fgColor indexed="46"/>
        <bgColor indexed="24"/>
      </patternFill>
    </fill>
    <fill>
      <patternFill patternType="solid">
        <fgColor indexed="50"/>
        <bgColor indexed="41"/>
      </patternFill>
    </fill>
    <fill>
      <patternFill patternType="solid">
        <fgColor indexed="34"/>
        <bgColor indexed="43"/>
      </patternFill>
    </fill>
    <fill>
      <patternFill patternType="solid">
        <fgColor indexed="35"/>
        <bgColor indexed="44"/>
      </patternFill>
    </fill>
    <fill>
      <patternFill patternType="solid">
        <fgColor indexed="19"/>
        <bgColor indexed="53"/>
      </patternFill>
    </fill>
    <fill>
      <patternFill patternType="solid">
        <fgColor indexed="15"/>
        <bgColor indexed="35"/>
      </patternFill>
    </fill>
    <fill>
      <patternFill patternType="solid">
        <fgColor indexed="29"/>
        <bgColor indexed="45"/>
      </patternFill>
    </fill>
    <fill>
      <patternFill patternType="solid">
        <fgColor indexed="24"/>
        <bgColor indexed="46"/>
      </patternFill>
    </fill>
    <fill>
      <patternFill patternType="solid">
        <fgColor indexed="41"/>
        <bgColor indexed="50"/>
      </patternFill>
    </fill>
    <fill>
      <patternFill patternType="solid">
        <fgColor indexed="47"/>
        <bgColor indexed="41"/>
      </patternFill>
    </fill>
    <fill>
      <patternFill patternType="solid">
        <fgColor theme="3" tint="0.39997558519241921"/>
        <bgColor indexed="43"/>
      </patternFill>
    </fill>
    <fill>
      <patternFill patternType="solid">
        <fgColor indexed="40"/>
        <bgColor indexed="49"/>
      </patternFill>
    </fill>
    <fill>
      <patternFill patternType="solid">
        <fgColor indexed="22"/>
        <bgColor indexed="50"/>
      </patternFill>
    </fill>
    <fill>
      <patternFill patternType="solid">
        <fgColor indexed="11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58"/>
      </patternFill>
    </fill>
    <fill>
      <patternFill patternType="solid">
        <fgColor theme="0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0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83">
    <xf numFmtId="0" fontId="0" fillId="0" borderId="0"/>
    <xf numFmtId="0" fontId="1" fillId="0" borderId="0"/>
    <xf numFmtId="165" fontId="3" fillId="0" borderId="0" applyFill="0" applyBorder="0" applyAlignment="0" applyProtection="0"/>
    <xf numFmtId="9" fontId="3" fillId="0" borderId="0" applyFill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1" fillId="27" borderId="0" applyNumberFormat="0" applyBorder="0" applyAlignment="0" applyProtection="0"/>
    <xf numFmtId="0" fontId="21" fillId="22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0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1" borderId="0" applyNumberFormat="0" applyBorder="0" applyAlignment="0" applyProtection="0"/>
    <xf numFmtId="0" fontId="22" fillId="36" borderId="0" applyNumberFormat="0" applyBorder="0" applyAlignment="0" applyProtection="0"/>
    <xf numFmtId="0" fontId="23" fillId="28" borderId="24" applyNumberFormat="0" applyAlignment="0" applyProtection="0"/>
    <xf numFmtId="0" fontId="24" fillId="33" borderId="25" applyNumberFormat="0" applyAlignment="0" applyProtection="0"/>
    <xf numFmtId="0" fontId="1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0" fillId="0" borderId="0"/>
    <xf numFmtId="0" fontId="26" fillId="0" borderId="0" applyNumberFormat="0" applyFill="0" applyBorder="0" applyAlignment="0" applyProtection="0"/>
    <xf numFmtId="0" fontId="27" fillId="26" borderId="0" applyNumberFormat="0" applyBorder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30" fillId="0" borderId="28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22" borderId="24" applyNumberFormat="0" applyAlignment="0" applyProtection="0"/>
    <xf numFmtId="0" fontId="33" fillId="0" borderId="29" applyNumberFormat="0" applyFill="0" applyAlignment="0" applyProtection="0"/>
    <xf numFmtId="0" fontId="34" fillId="29" borderId="0" applyNumberFormat="0" applyBorder="0" applyAlignment="0" applyProtection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24" borderId="30" applyNumberFormat="0" applyFont="0" applyAlignment="0" applyProtection="0"/>
    <xf numFmtId="0" fontId="1" fillId="24" borderId="30" applyNumberFormat="0" applyFont="0" applyAlignment="0" applyProtection="0"/>
    <xf numFmtId="0" fontId="35" fillId="28" borderId="31" applyNumberFormat="0" applyAlignment="0" applyProtection="0"/>
    <xf numFmtId="9" fontId="20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32" applyNumberFormat="0" applyFill="0" applyAlignment="0" applyProtection="0"/>
    <xf numFmtId="0" fontId="38" fillId="0" borderId="0" applyNumberFormat="0" applyFill="0" applyBorder="0" applyAlignment="0" applyProtection="0"/>
  </cellStyleXfs>
  <cellXfs count="157">
    <xf numFmtId="0" fontId="0" fillId="0" borderId="0" xfId="0"/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164" fontId="2" fillId="3" borderId="2" xfId="2" applyNumberFormat="1" applyFont="1" applyFill="1" applyBorder="1" applyAlignment="1" applyProtection="1">
      <alignment horizontal="center" vertical="center"/>
    </xf>
    <xf numFmtId="164" fontId="2" fillId="4" borderId="2" xfId="2" applyNumberFormat="1" applyFont="1" applyFill="1" applyBorder="1" applyAlignment="1" applyProtection="1">
      <alignment horizontal="center" vertical="center"/>
    </xf>
    <xf numFmtId="164" fontId="2" fillId="5" borderId="2" xfId="2" applyNumberFormat="1" applyFont="1" applyFill="1" applyBorder="1" applyAlignment="1" applyProtection="1">
      <alignment horizontal="center" vertical="center"/>
    </xf>
    <xf numFmtId="164" fontId="2" fillId="6" borderId="2" xfId="2" applyNumberFormat="1" applyFont="1" applyFill="1" applyBorder="1" applyAlignment="1" applyProtection="1">
      <alignment horizontal="center" vertical="center"/>
    </xf>
    <xf numFmtId="164" fontId="2" fillId="7" borderId="3" xfId="2" applyNumberFormat="1" applyFont="1" applyFill="1" applyBorder="1" applyAlignment="1" applyProtection="1">
      <alignment horizontal="center" vertical="center"/>
    </xf>
    <xf numFmtId="3" fontId="2" fillId="8" borderId="0" xfId="2" applyNumberFormat="1" applyFont="1" applyFill="1" applyBorder="1" applyAlignment="1" applyProtection="1">
      <alignment horizontal="center" vertical="center"/>
    </xf>
    <xf numFmtId="3" fontId="2" fillId="9" borderId="0" xfId="2" applyNumberFormat="1" applyFont="1" applyFill="1" applyBorder="1" applyAlignment="1" applyProtection="1">
      <alignment horizontal="center" vertical="center"/>
    </xf>
    <xf numFmtId="3" fontId="2" fillId="10" borderId="0" xfId="2" applyNumberFormat="1" applyFont="1" applyFill="1" applyBorder="1" applyAlignment="1" applyProtection="1">
      <alignment horizontal="center" vertical="center"/>
    </xf>
    <xf numFmtId="3" fontId="2" fillId="11" borderId="0" xfId="2" applyNumberFormat="1" applyFont="1" applyFill="1" applyBorder="1" applyAlignment="1" applyProtection="1">
      <alignment horizontal="center" vertical="center"/>
    </xf>
    <xf numFmtId="49" fontId="2" fillId="5" borderId="0" xfId="2" applyNumberFormat="1" applyFont="1" applyFill="1" applyBorder="1" applyAlignment="1" applyProtection="1">
      <alignment horizontal="center" vertical="center"/>
    </xf>
    <xf numFmtId="3" fontId="2" fillId="12" borderId="4" xfId="2" applyNumberFormat="1" applyFont="1" applyFill="1" applyBorder="1" applyAlignment="1" applyProtection="1">
      <alignment horizontal="center" vertical="center" wrapText="1"/>
    </xf>
    <xf numFmtId="49" fontId="2" fillId="13" borderId="0" xfId="2" applyNumberFormat="1" applyFont="1" applyFill="1" applyBorder="1" applyAlignment="1" applyProtection="1">
      <alignment horizontal="center" vertical="center"/>
    </xf>
    <xf numFmtId="3" fontId="4" fillId="12" borderId="5" xfId="2" applyNumberFormat="1" applyFont="1" applyFill="1" applyBorder="1" applyAlignment="1" applyProtection="1">
      <alignment horizontal="center" vertical="center" wrapText="1"/>
    </xf>
    <xf numFmtId="3" fontId="2" fillId="12" borderId="6" xfId="2" applyNumberFormat="1" applyFont="1" applyFill="1" applyBorder="1" applyAlignment="1" applyProtection="1">
      <alignment horizontal="center" vertical="center" wrapText="1"/>
    </xf>
    <xf numFmtId="3" fontId="2" fillId="14" borderId="7" xfId="2" applyNumberFormat="1" applyFont="1" applyFill="1" applyBorder="1" applyAlignment="1" applyProtection="1">
      <alignment horizontal="center" vertical="center" wrapText="1"/>
    </xf>
    <xf numFmtId="3" fontId="2" fillId="14" borderId="8" xfId="2" applyNumberFormat="1" applyFont="1" applyFill="1" applyBorder="1" applyAlignment="1" applyProtection="1">
      <alignment vertical="center" wrapText="1"/>
    </xf>
    <xf numFmtId="3" fontId="2" fillId="14" borderId="6" xfId="2" applyNumberFormat="1" applyFont="1" applyFill="1" applyBorder="1" applyAlignment="1" applyProtection="1">
      <alignment horizontal="center" vertical="center" wrapText="1"/>
    </xf>
    <xf numFmtId="10" fontId="5" fillId="15" borderId="9" xfId="3" applyNumberFormat="1" applyFont="1" applyFill="1" applyBorder="1" applyAlignment="1" applyProtection="1">
      <alignment horizontal="center" vertical="center"/>
    </xf>
    <xf numFmtId="3" fontId="2" fillId="12" borderId="10" xfId="2" applyNumberFormat="1" applyFont="1" applyFill="1" applyBorder="1" applyAlignment="1" applyProtection="1">
      <alignment horizontal="center" vertical="center"/>
    </xf>
    <xf numFmtId="3" fontId="2" fillId="16" borderId="11" xfId="2" applyNumberFormat="1" applyFont="1" applyFill="1" applyBorder="1" applyAlignment="1" applyProtection="1">
      <alignment horizontal="center" vertical="center"/>
    </xf>
    <xf numFmtId="3" fontId="6" fillId="12" borderId="12" xfId="1" applyNumberFormat="1" applyFont="1" applyFill="1" applyBorder="1" applyAlignment="1">
      <alignment horizontal="center" vertical="center" wrapText="1"/>
    </xf>
    <xf numFmtId="3" fontId="6" fillId="12" borderId="13" xfId="1" applyNumberFormat="1" applyFont="1" applyFill="1" applyBorder="1" applyAlignment="1">
      <alignment horizontal="center" vertical="center" wrapText="1"/>
    </xf>
    <xf numFmtId="3" fontId="6" fillId="12" borderId="14" xfId="1" applyNumberFormat="1" applyFont="1" applyFill="1" applyBorder="1" applyAlignment="1">
      <alignment horizontal="center" vertical="center" wrapText="1"/>
    </xf>
    <xf numFmtId="0" fontId="2" fillId="17" borderId="0" xfId="1" applyFont="1" applyFill="1" applyBorder="1" applyAlignment="1">
      <alignment vertical="center"/>
    </xf>
    <xf numFmtId="3" fontId="2" fillId="3" borderId="3" xfId="2" applyNumberFormat="1" applyFont="1" applyFill="1" applyBorder="1" applyAlignment="1" applyProtection="1">
      <alignment horizontal="center" vertical="center"/>
    </xf>
    <xf numFmtId="3" fontId="2" fillId="3" borderId="0" xfId="2" applyNumberFormat="1" applyFont="1" applyFill="1" applyBorder="1" applyAlignment="1" applyProtection="1">
      <alignment horizontal="center" vertical="center"/>
    </xf>
    <xf numFmtId="9" fontId="2" fillId="3" borderId="1" xfId="2" applyNumberFormat="1" applyFont="1" applyFill="1" applyBorder="1" applyAlignment="1" applyProtection="1">
      <alignment horizontal="center" vertical="center"/>
    </xf>
    <xf numFmtId="3" fontId="2" fillId="4" borderId="3" xfId="2" applyNumberFormat="1" applyFont="1" applyFill="1" applyBorder="1" applyAlignment="1" applyProtection="1">
      <alignment horizontal="center" vertical="center"/>
    </xf>
    <xf numFmtId="3" fontId="2" fillId="4" borderId="0" xfId="2" applyNumberFormat="1" applyFont="1" applyFill="1" applyBorder="1" applyAlignment="1" applyProtection="1">
      <alignment horizontal="center" vertical="center"/>
    </xf>
    <xf numFmtId="9" fontId="2" fillId="4" borderId="1" xfId="2" applyNumberFormat="1" applyFont="1" applyFill="1" applyBorder="1" applyAlignment="1" applyProtection="1">
      <alignment horizontal="center" vertical="center"/>
    </xf>
    <xf numFmtId="3" fontId="2" fillId="5" borderId="3" xfId="2" applyNumberFormat="1" applyFont="1" applyFill="1" applyBorder="1" applyAlignment="1" applyProtection="1">
      <alignment horizontal="center" vertical="center"/>
    </xf>
    <xf numFmtId="3" fontId="2" fillId="5" borderId="0" xfId="2" applyNumberFormat="1" applyFont="1" applyFill="1" applyBorder="1" applyAlignment="1" applyProtection="1">
      <alignment horizontal="center" vertical="center"/>
    </xf>
    <xf numFmtId="9" fontId="2" fillId="5" borderId="1" xfId="2" applyNumberFormat="1" applyFont="1" applyFill="1" applyBorder="1" applyAlignment="1" applyProtection="1">
      <alignment horizontal="center" vertical="center"/>
    </xf>
    <xf numFmtId="3" fontId="2" fillId="6" borderId="3" xfId="2" applyNumberFormat="1" applyFont="1" applyFill="1" applyBorder="1" applyAlignment="1" applyProtection="1">
      <alignment horizontal="center" vertical="center"/>
    </xf>
    <xf numFmtId="3" fontId="2" fillId="6" borderId="0" xfId="2" applyNumberFormat="1" applyFont="1" applyFill="1" applyBorder="1" applyAlignment="1" applyProtection="1">
      <alignment horizontal="center" vertical="center"/>
    </xf>
    <xf numFmtId="9" fontId="2" fillId="6" borderId="1" xfId="2" applyNumberFormat="1" applyFont="1" applyFill="1" applyBorder="1" applyAlignment="1" applyProtection="1">
      <alignment horizontal="center" vertical="center"/>
    </xf>
    <xf numFmtId="9" fontId="2" fillId="7" borderId="0" xfId="2" applyNumberFormat="1" applyFont="1" applyFill="1" applyBorder="1" applyAlignment="1" applyProtection="1">
      <alignment horizontal="center" vertical="center"/>
    </xf>
    <xf numFmtId="3" fontId="2" fillId="8" borderId="0" xfId="2" applyNumberFormat="1" applyFont="1" applyFill="1" applyBorder="1" applyAlignment="1" applyProtection="1">
      <alignment horizontal="center" vertical="center"/>
    </xf>
    <xf numFmtId="9" fontId="2" fillId="8" borderId="0" xfId="2" applyNumberFormat="1" applyFont="1" applyFill="1" applyBorder="1" applyAlignment="1" applyProtection="1">
      <alignment horizontal="center" vertical="center"/>
    </xf>
    <xf numFmtId="3" fontId="2" fillId="9" borderId="0" xfId="2" applyNumberFormat="1" applyFont="1" applyFill="1" applyBorder="1" applyAlignment="1" applyProtection="1">
      <alignment horizontal="center" vertical="center"/>
    </xf>
    <xf numFmtId="9" fontId="2" fillId="9" borderId="0" xfId="2" applyNumberFormat="1" applyFont="1" applyFill="1" applyBorder="1" applyAlignment="1" applyProtection="1">
      <alignment horizontal="center" vertical="center"/>
    </xf>
    <xf numFmtId="3" fontId="2" fillId="10" borderId="0" xfId="2" applyNumberFormat="1" applyFont="1" applyFill="1" applyBorder="1" applyAlignment="1" applyProtection="1">
      <alignment horizontal="center" vertical="center"/>
    </xf>
    <xf numFmtId="9" fontId="2" fillId="10" borderId="0" xfId="2" applyNumberFormat="1" applyFont="1" applyFill="1" applyBorder="1" applyAlignment="1" applyProtection="1">
      <alignment horizontal="center" vertical="center"/>
    </xf>
    <xf numFmtId="3" fontId="2" fillId="11" borderId="0" xfId="2" applyNumberFormat="1" applyFont="1" applyFill="1" applyBorder="1" applyAlignment="1" applyProtection="1">
      <alignment horizontal="center" vertical="center"/>
    </xf>
    <xf numFmtId="9" fontId="2" fillId="11" borderId="0" xfId="2" applyNumberFormat="1" applyFont="1" applyFill="1" applyBorder="1" applyAlignment="1" applyProtection="1">
      <alignment horizontal="center" vertical="center"/>
    </xf>
    <xf numFmtId="9" fontId="2" fillId="5" borderId="0" xfId="2" applyNumberFormat="1" applyFont="1" applyFill="1" applyBorder="1" applyAlignment="1" applyProtection="1">
      <alignment horizontal="center" vertical="center"/>
    </xf>
    <xf numFmtId="3" fontId="2" fillId="13" borderId="0" xfId="2" applyNumberFormat="1" applyFont="1" applyFill="1" applyBorder="1" applyAlignment="1" applyProtection="1">
      <alignment horizontal="center" vertical="center"/>
    </xf>
    <xf numFmtId="9" fontId="2" fillId="13" borderId="0" xfId="2" applyNumberFormat="1" applyFont="1" applyFill="1" applyBorder="1" applyAlignment="1" applyProtection="1">
      <alignment horizontal="center" vertical="center"/>
    </xf>
    <xf numFmtId="3" fontId="4" fillId="12" borderId="0" xfId="2" applyNumberFormat="1" applyFont="1" applyFill="1" applyBorder="1" applyAlignment="1" applyProtection="1">
      <alignment horizontal="center" vertical="center" wrapText="1"/>
    </xf>
    <xf numFmtId="0" fontId="9" fillId="17" borderId="0" xfId="1" applyFont="1" applyFill="1" applyBorder="1" applyAlignment="1">
      <alignment horizontal="center" vertical="center"/>
    </xf>
    <xf numFmtId="0" fontId="2" fillId="17" borderId="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horizontal="left" vertical="center"/>
    </xf>
    <xf numFmtId="3" fontId="9" fillId="17" borderId="0" xfId="1" applyNumberFormat="1" applyFont="1" applyFill="1" applyBorder="1" applyAlignment="1">
      <alignment horizontal="center" vertical="center"/>
    </xf>
    <xf numFmtId="9" fontId="9" fillId="17" borderId="0" xfId="1" applyNumberFormat="1" applyFont="1" applyFill="1" applyBorder="1" applyAlignment="1">
      <alignment horizontal="center" vertical="center"/>
    </xf>
    <xf numFmtId="3" fontId="2" fillId="17" borderId="0" xfId="1" applyNumberFormat="1" applyFont="1" applyFill="1" applyBorder="1" applyAlignment="1">
      <alignment horizontal="center" vertical="center"/>
    </xf>
    <xf numFmtId="3" fontId="2" fillId="17" borderId="19" xfId="1" applyNumberFormat="1" applyFont="1" applyFill="1" applyBorder="1" applyAlignment="1">
      <alignment horizontal="center" vertical="center"/>
    </xf>
    <xf numFmtId="3" fontId="2" fillId="17" borderId="20" xfId="1" applyNumberFormat="1" applyFont="1" applyFill="1" applyBorder="1" applyAlignment="1">
      <alignment horizontal="center" vertical="center"/>
    </xf>
    <xf numFmtId="3" fontId="11" fillId="17" borderId="0" xfId="1" applyNumberFormat="1" applyFont="1" applyFill="1" applyBorder="1" applyAlignment="1">
      <alignment horizontal="center" vertical="center"/>
    </xf>
    <xf numFmtId="3" fontId="12" fillId="17" borderId="21" xfId="1" applyNumberFormat="1" applyFont="1" applyFill="1" applyBorder="1" applyAlignment="1">
      <alignment horizontal="center" vertical="center"/>
    </xf>
    <xf numFmtId="9" fontId="12" fillId="17" borderId="0" xfId="1" applyNumberFormat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3" fontId="9" fillId="17" borderId="20" xfId="1" applyNumberFormat="1" applyFont="1" applyFill="1" applyBorder="1" applyAlignment="1">
      <alignment horizontal="center" vertical="center"/>
    </xf>
    <xf numFmtId="3" fontId="11" fillId="17" borderId="21" xfId="1" applyNumberFormat="1" applyFont="1" applyFill="1" applyBorder="1" applyAlignment="1">
      <alignment horizontal="center" vertical="center"/>
    </xf>
    <xf numFmtId="3" fontId="14" fillId="17" borderId="0" xfId="1" applyNumberFormat="1" applyFont="1" applyFill="1" applyBorder="1" applyAlignment="1">
      <alignment horizontal="center" vertical="center"/>
    </xf>
    <xf numFmtId="9" fontId="6" fillId="17" borderId="23" xfId="1" applyNumberFormat="1" applyFont="1" applyFill="1" applyBorder="1" applyAlignment="1">
      <alignment horizontal="center" vertical="center"/>
    </xf>
    <xf numFmtId="9" fontId="2" fillId="17" borderId="0" xfId="1" applyNumberFormat="1" applyFont="1" applyFill="1" applyBorder="1" applyAlignment="1">
      <alignment horizontal="center" vertical="center"/>
    </xf>
    <xf numFmtId="3" fontId="9" fillId="17" borderId="0" xfId="1" applyNumberFormat="1" applyFont="1" applyFill="1" applyBorder="1" applyAlignment="1">
      <alignment vertical="center"/>
    </xf>
    <xf numFmtId="3" fontId="9" fillId="17" borderId="19" xfId="1" applyNumberFormat="1" applyFont="1" applyFill="1" applyBorder="1" applyAlignment="1">
      <alignment vertical="center"/>
    </xf>
    <xf numFmtId="9" fontId="9" fillId="17" borderId="0" xfId="1" applyNumberFormat="1" applyFont="1" applyFill="1" applyBorder="1" applyAlignment="1">
      <alignment vertical="center"/>
    </xf>
    <xf numFmtId="3" fontId="11" fillId="15" borderId="0" xfId="1" applyNumberFormat="1" applyFont="1" applyFill="1" applyBorder="1" applyAlignment="1">
      <alignment horizontal="center" vertical="center"/>
    </xf>
    <xf numFmtId="0" fontId="18" fillId="17" borderId="0" xfId="1" applyFont="1" applyFill="1" applyBorder="1" applyAlignment="1">
      <alignment vertical="center"/>
    </xf>
    <xf numFmtId="3" fontId="10" fillId="17" borderId="0" xfId="1" applyNumberFormat="1" applyFont="1" applyFill="1" applyBorder="1" applyAlignment="1">
      <alignment horizontal="center" vertical="center"/>
    </xf>
    <xf numFmtId="3" fontId="10" fillId="15" borderId="0" xfId="1" applyNumberFormat="1" applyFont="1" applyFill="1" applyBorder="1" applyAlignment="1">
      <alignment horizontal="center" vertical="center"/>
    </xf>
    <xf numFmtId="3" fontId="2" fillId="17" borderId="0" xfId="1" applyNumberFormat="1" applyFont="1" applyFill="1" applyBorder="1" applyAlignment="1">
      <alignment vertical="center"/>
    </xf>
    <xf numFmtId="3" fontId="9" fillId="20" borderId="0" xfId="1" applyNumberFormat="1" applyFont="1" applyFill="1" applyBorder="1" applyAlignment="1">
      <alignment vertical="center"/>
    </xf>
    <xf numFmtId="0" fontId="9" fillId="20" borderId="0" xfId="1" applyFont="1" applyFill="1" applyBorder="1" applyAlignment="1">
      <alignment vertical="center"/>
    </xf>
    <xf numFmtId="0" fontId="2" fillId="20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9" fontId="6" fillId="2" borderId="18" xfId="1" applyNumberFormat="1" applyFont="1" applyFill="1" applyBorder="1" applyAlignment="1">
      <alignment horizontal="center" vertical="center"/>
    </xf>
    <xf numFmtId="3" fontId="13" fillId="17" borderId="22" xfId="1" applyNumberFormat="1" applyFont="1" applyFill="1" applyBorder="1" applyAlignment="1">
      <alignment horizontal="center" vertical="center"/>
    </xf>
    <xf numFmtId="9" fontId="9" fillId="17" borderId="0" xfId="1" applyNumberFormat="1" applyFont="1" applyFill="1" applyBorder="1" applyAlignment="1">
      <alignment horizontal="left" vertical="center"/>
    </xf>
    <xf numFmtId="9" fontId="2" fillId="17" borderId="0" xfId="1" applyNumberFormat="1" applyFont="1" applyFill="1" applyBorder="1" applyAlignment="1">
      <alignment horizontal="right" vertical="center"/>
    </xf>
    <xf numFmtId="3" fontId="4" fillId="12" borderId="20" xfId="2" applyNumberFormat="1" applyFont="1" applyFill="1" applyBorder="1" applyAlignment="1" applyProtection="1">
      <alignment horizontal="center" vertical="center" wrapText="1"/>
    </xf>
    <xf numFmtId="3" fontId="7" fillId="14" borderId="0" xfId="2" applyNumberFormat="1" applyFont="1" applyFill="1" applyBorder="1" applyAlignment="1" applyProtection="1">
      <alignment horizontal="center" vertical="center" wrapText="1"/>
    </xf>
    <xf numFmtId="3" fontId="7" fillId="14" borderId="20" xfId="2" applyNumberFormat="1" applyFont="1" applyFill="1" applyBorder="1" applyAlignment="1" applyProtection="1">
      <alignment horizontal="center" vertical="center" wrapText="1"/>
    </xf>
    <xf numFmtId="3" fontId="8" fillId="15" borderId="34" xfId="1" applyNumberFormat="1" applyFont="1" applyFill="1" applyBorder="1" applyAlignment="1">
      <alignment horizontal="center" vertical="center"/>
    </xf>
    <xf numFmtId="3" fontId="4" fillId="12" borderId="21" xfId="2" applyNumberFormat="1" applyFont="1" applyFill="1" applyBorder="1" applyAlignment="1" applyProtection="1">
      <alignment horizontal="center" vertical="center" wrapText="1"/>
    </xf>
    <xf numFmtId="3" fontId="2" fillId="16" borderId="35" xfId="2" applyNumberFormat="1" applyFont="1" applyFill="1" applyBorder="1" applyAlignment="1" applyProtection="1">
      <alignment horizontal="center" vertical="center"/>
    </xf>
    <xf numFmtId="9" fontId="2" fillId="16" borderId="36" xfId="2" applyNumberFormat="1" applyFont="1" applyFill="1" applyBorder="1" applyAlignment="1" applyProtection="1">
      <alignment horizontal="center" vertical="center" wrapText="1"/>
    </xf>
    <xf numFmtId="3" fontId="6" fillId="12" borderId="22" xfId="1" applyNumberFormat="1" applyFont="1" applyFill="1" applyBorder="1" applyAlignment="1">
      <alignment horizontal="center" vertical="center" wrapText="1"/>
    </xf>
    <xf numFmtId="3" fontId="2" fillId="12" borderId="0" xfId="1" applyNumberFormat="1" applyFont="1" applyFill="1" applyBorder="1" applyAlignment="1">
      <alignment horizontal="center" vertical="center"/>
    </xf>
    <xf numFmtId="9" fontId="6" fillId="12" borderId="23" xfId="1" applyNumberFormat="1" applyFont="1" applyFill="1" applyBorder="1" applyAlignment="1">
      <alignment horizontal="center" vertical="center"/>
    </xf>
    <xf numFmtId="3" fontId="9" fillId="2" borderId="15" xfId="1" applyNumberFormat="1" applyFont="1" applyFill="1" applyBorder="1" applyAlignment="1">
      <alignment horizontal="center" vertical="center"/>
    </xf>
    <xf numFmtId="9" fontId="9" fillId="2" borderId="15" xfId="1" applyNumberFormat="1" applyFont="1" applyFill="1" applyBorder="1" applyAlignment="1">
      <alignment horizontal="center" vertical="center"/>
    </xf>
    <xf numFmtId="3" fontId="11" fillId="2" borderId="16" xfId="1" applyNumberFormat="1" applyFont="1" applyFill="1" applyBorder="1" applyAlignment="1">
      <alignment horizontal="right" vertical="center"/>
    </xf>
    <xf numFmtId="3" fontId="2" fillId="2" borderId="37" xfId="1" applyNumberFormat="1" applyFont="1" applyFill="1" applyBorder="1" applyAlignment="1">
      <alignment horizontal="center" vertical="center"/>
    </xf>
    <xf numFmtId="3" fontId="2" fillId="2" borderId="15" xfId="1" applyNumberFormat="1" applyFont="1" applyFill="1" applyBorder="1" applyAlignment="1">
      <alignment horizontal="center" vertical="center"/>
    </xf>
    <xf numFmtId="3" fontId="2" fillId="2" borderId="5" xfId="1" applyNumberFormat="1" applyFont="1" applyFill="1" applyBorder="1" applyAlignment="1">
      <alignment horizontal="center" vertical="center"/>
    </xf>
    <xf numFmtId="3" fontId="2" fillId="15" borderId="37" xfId="1" applyNumberFormat="1" applyFont="1" applyFill="1" applyBorder="1" applyAlignment="1">
      <alignment horizontal="center" vertical="center"/>
    </xf>
    <xf numFmtId="3" fontId="11" fillId="2" borderId="16" xfId="1" applyNumberFormat="1" applyFont="1" applyFill="1" applyBorder="1" applyAlignment="1">
      <alignment horizontal="center" vertical="center"/>
    </xf>
    <xf numFmtId="9" fontId="12" fillId="2" borderId="15" xfId="1" applyNumberFormat="1" applyFont="1" applyFill="1" applyBorder="1" applyAlignment="1">
      <alignment horizontal="center" vertical="center"/>
    </xf>
    <xf numFmtId="3" fontId="9" fillId="2" borderId="17" xfId="1" applyNumberFormat="1" applyFont="1" applyFill="1" applyBorder="1" applyAlignment="1">
      <alignment horizontal="center" vertical="center"/>
    </xf>
    <xf numFmtId="0" fontId="2" fillId="17" borderId="33" xfId="1" applyFont="1" applyFill="1" applyBorder="1" applyAlignment="1">
      <alignment horizontal="center" vertical="center"/>
    </xf>
    <xf numFmtId="3" fontId="2" fillId="17" borderId="33" xfId="1" applyNumberFormat="1" applyFont="1" applyFill="1" applyBorder="1" applyAlignment="1">
      <alignment horizontal="center" vertical="center"/>
    </xf>
    <xf numFmtId="9" fontId="2" fillId="17" borderId="33" xfId="1" applyNumberFormat="1" applyFont="1" applyFill="1" applyBorder="1" applyAlignment="1">
      <alignment horizontal="center" vertical="center"/>
    </xf>
    <xf numFmtId="9" fontId="9" fillId="17" borderId="33" xfId="1" applyNumberFormat="1" applyFont="1" applyFill="1" applyBorder="1" applyAlignment="1">
      <alignment horizontal="center" vertical="center"/>
    </xf>
    <xf numFmtId="3" fontId="9" fillId="17" borderId="33" xfId="1" applyNumberFormat="1" applyFont="1" applyFill="1" applyBorder="1" applyAlignment="1">
      <alignment horizontal="center" vertical="center"/>
    </xf>
    <xf numFmtId="3" fontId="11" fillId="17" borderId="33" xfId="1" applyNumberFormat="1" applyFont="1" applyFill="1" applyBorder="1" applyAlignment="1">
      <alignment horizontal="center" vertical="center"/>
    </xf>
    <xf numFmtId="9" fontId="6" fillId="17" borderId="33" xfId="1" applyNumberFormat="1" applyFont="1" applyFill="1" applyBorder="1" applyAlignment="1">
      <alignment horizontal="center" vertical="center"/>
    </xf>
    <xf numFmtId="0" fontId="9" fillId="17" borderId="33" xfId="1" applyFont="1" applyFill="1" applyBorder="1" applyAlignment="1">
      <alignment horizontal="center" vertical="center"/>
    </xf>
    <xf numFmtId="0" fontId="9" fillId="17" borderId="33" xfId="1" applyFont="1" applyFill="1" applyBorder="1" applyAlignment="1">
      <alignment horizontal="left" vertical="center"/>
    </xf>
    <xf numFmtId="3" fontId="10" fillId="15" borderId="33" xfId="1" applyNumberFormat="1" applyFont="1" applyFill="1" applyBorder="1" applyAlignment="1">
      <alignment horizontal="center" vertical="center"/>
    </xf>
    <xf numFmtId="3" fontId="2" fillId="12" borderId="7" xfId="2" applyNumberFormat="1" applyFont="1" applyFill="1" applyBorder="1" applyAlignment="1" applyProtection="1">
      <alignment horizontal="center" vertical="center" wrapText="1"/>
    </xf>
    <xf numFmtId="3" fontId="4" fillId="12" borderId="20" xfId="2" applyNumberFormat="1" applyFont="1" applyFill="1" applyBorder="1" applyAlignment="1" applyProtection="1">
      <alignment horizontal="center" vertical="center" wrapText="1"/>
    </xf>
    <xf numFmtId="0" fontId="2" fillId="37" borderId="33" xfId="1" applyFont="1" applyFill="1" applyBorder="1" applyAlignment="1">
      <alignment vertical="center"/>
    </xf>
    <xf numFmtId="0" fontId="9" fillId="37" borderId="33" xfId="1" applyFont="1" applyFill="1" applyBorder="1" applyAlignment="1">
      <alignment horizontal="center" vertical="center"/>
    </xf>
    <xf numFmtId="0" fontId="2" fillId="37" borderId="33" xfId="1" applyFont="1" applyFill="1" applyBorder="1" applyAlignment="1">
      <alignment horizontal="center" vertical="center"/>
    </xf>
    <xf numFmtId="0" fontId="9" fillId="37" borderId="33" xfId="1" applyFont="1" applyFill="1" applyBorder="1" applyAlignment="1">
      <alignment horizontal="left" vertical="center"/>
    </xf>
    <xf numFmtId="0" fontId="2" fillId="37" borderId="33" xfId="1" applyFont="1" applyFill="1" applyBorder="1" applyAlignment="1">
      <alignment horizontal="left" vertical="center"/>
    </xf>
    <xf numFmtId="3" fontId="2" fillId="37" borderId="33" xfId="1" applyNumberFormat="1" applyFont="1" applyFill="1" applyBorder="1" applyAlignment="1">
      <alignment horizontal="center" vertical="center"/>
    </xf>
    <xf numFmtId="9" fontId="2" fillId="37" borderId="33" xfId="1" applyNumberFormat="1" applyFont="1" applyFill="1" applyBorder="1" applyAlignment="1">
      <alignment horizontal="center" vertical="center"/>
    </xf>
    <xf numFmtId="9" fontId="9" fillId="37" borderId="33" xfId="1" applyNumberFormat="1" applyFont="1" applyFill="1" applyBorder="1" applyAlignment="1">
      <alignment horizontal="center" vertical="center"/>
    </xf>
    <xf numFmtId="3" fontId="9" fillId="37" borderId="33" xfId="1" applyNumberFormat="1" applyFont="1" applyFill="1" applyBorder="1" applyAlignment="1">
      <alignment horizontal="center" vertical="center"/>
    </xf>
    <xf numFmtId="3" fontId="14" fillId="37" borderId="33" xfId="1" applyNumberFormat="1" applyFont="1" applyFill="1" applyBorder="1" applyAlignment="1">
      <alignment horizontal="center" vertical="center"/>
    </xf>
    <xf numFmtId="3" fontId="11" fillId="38" borderId="33" xfId="1" applyNumberFormat="1" applyFont="1" applyFill="1" applyBorder="1" applyAlignment="1">
      <alignment horizontal="center" vertical="center"/>
    </xf>
    <xf numFmtId="3" fontId="11" fillId="37" borderId="33" xfId="1" applyNumberFormat="1" applyFont="1" applyFill="1" applyBorder="1" applyAlignment="1">
      <alignment horizontal="center" vertical="center"/>
    </xf>
    <xf numFmtId="3" fontId="12" fillId="37" borderId="33" xfId="1" applyNumberFormat="1" applyFont="1" applyFill="1" applyBorder="1" applyAlignment="1">
      <alignment horizontal="center" vertical="center"/>
    </xf>
    <xf numFmtId="9" fontId="12" fillId="37" borderId="33" xfId="1" applyNumberFormat="1" applyFont="1" applyFill="1" applyBorder="1" applyAlignment="1">
      <alignment horizontal="center" vertical="center"/>
    </xf>
    <xf numFmtId="3" fontId="10" fillId="37" borderId="33" xfId="1" applyNumberFormat="1" applyFont="1" applyFill="1" applyBorder="1" applyAlignment="1">
      <alignment horizontal="center" vertical="center"/>
    </xf>
    <xf numFmtId="3" fontId="19" fillId="37" borderId="33" xfId="1" applyNumberFormat="1" applyFont="1" applyFill="1" applyBorder="1" applyAlignment="1">
      <alignment horizontal="center" vertical="center"/>
    </xf>
    <xf numFmtId="9" fontId="6" fillId="37" borderId="33" xfId="1" applyNumberFormat="1" applyFont="1" applyFill="1" applyBorder="1" applyAlignment="1">
      <alignment horizontal="center" vertical="center"/>
    </xf>
    <xf numFmtId="3" fontId="10" fillId="38" borderId="33" xfId="1" applyNumberFormat="1" applyFont="1" applyFill="1" applyBorder="1" applyAlignment="1">
      <alignment horizontal="center" vertical="center"/>
    </xf>
    <xf numFmtId="3" fontId="15" fillId="37" borderId="33" xfId="1" applyNumberFormat="1" applyFont="1" applyFill="1" applyBorder="1" applyAlignment="1">
      <alignment horizontal="center" vertical="center"/>
    </xf>
    <xf numFmtId="0" fontId="9" fillId="37" borderId="33" xfId="1" applyFont="1" applyFill="1" applyBorder="1" applyAlignment="1">
      <alignment vertical="center"/>
    </xf>
    <xf numFmtId="0" fontId="18" fillId="37" borderId="33" xfId="1" applyFont="1" applyFill="1" applyBorder="1" applyAlignment="1">
      <alignment horizontal="center" vertical="center"/>
    </xf>
    <xf numFmtId="0" fontId="17" fillId="37" borderId="33" xfId="1" applyFont="1" applyFill="1" applyBorder="1" applyAlignment="1">
      <alignment horizontal="center" vertical="center"/>
    </xf>
    <xf numFmtId="0" fontId="18" fillId="37" borderId="33" xfId="1" applyFont="1" applyFill="1" applyBorder="1" applyAlignment="1">
      <alignment horizontal="left" vertical="center"/>
    </xf>
    <xf numFmtId="3" fontId="18" fillId="37" borderId="33" xfId="1" applyNumberFormat="1" applyFont="1" applyFill="1" applyBorder="1" applyAlignment="1">
      <alignment vertical="center"/>
    </xf>
    <xf numFmtId="9" fontId="18" fillId="37" borderId="33" xfId="1" applyNumberFormat="1" applyFont="1" applyFill="1" applyBorder="1" applyAlignment="1">
      <alignment vertical="center"/>
    </xf>
    <xf numFmtId="3" fontId="18" fillId="37" borderId="33" xfId="1" applyNumberFormat="1" applyFont="1" applyFill="1" applyBorder="1" applyAlignment="1">
      <alignment horizontal="center" vertical="center"/>
    </xf>
    <xf numFmtId="9" fontId="18" fillId="37" borderId="33" xfId="1" applyNumberFormat="1" applyFont="1" applyFill="1" applyBorder="1" applyAlignment="1">
      <alignment horizontal="center" vertical="center"/>
    </xf>
    <xf numFmtId="3" fontId="9" fillId="37" borderId="33" xfId="1" applyNumberFormat="1" applyFont="1" applyFill="1" applyBorder="1" applyAlignment="1">
      <alignment vertical="center"/>
    </xf>
    <xf numFmtId="9" fontId="9" fillId="37" borderId="33" xfId="1" applyNumberFormat="1" applyFont="1" applyFill="1" applyBorder="1" applyAlignment="1">
      <alignment vertical="center"/>
    </xf>
    <xf numFmtId="3" fontId="16" fillId="18" borderId="33" xfId="1" applyNumberFormat="1" applyFont="1" applyFill="1" applyBorder="1" applyAlignment="1">
      <alignment horizontal="center" vertical="center"/>
    </xf>
    <xf numFmtId="3" fontId="2" fillId="19" borderId="33" xfId="1" applyNumberFormat="1" applyFont="1" applyFill="1" applyBorder="1" applyAlignment="1">
      <alignment horizontal="center" vertical="center"/>
    </xf>
    <xf numFmtId="9" fontId="15" fillId="37" borderId="33" xfId="1" applyNumberFormat="1" applyFont="1" applyFill="1" applyBorder="1" applyAlignment="1">
      <alignment horizontal="center" vertical="center"/>
    </xf>
    <xf numFmtId="4" fontId="9" fillId="37" borderId="33" xfId="1" applyNumberFormat="1" applyFont="1" applyFill="1" applyBorder="1" applyAlignment="1">
      <alignment horizontal="center" vertical="center"/>
    </xf>
    <xf numFmtId="3" fontId="2" fillId="37" borderId="33" xfId="1" applyNumberFormat="1" applyFont="1" applyFill="1" applyBorder="1" applyAlignment="1">
      <alignment vertical="center"/>
    </xf>
    <xf numFmtId="9" fontId="2" fillId="37" borderId="33" xfId="1" applyNumberFormat="1" applyFont="1" applyFill="1" applyBorder="1" applyAlignment="1">
      <alignment vertical="center"/>
    </xf>
    <xf numFmtId="3" fontId="16" fillId="37" borderId="33" xfId="1" applyNumberFormat="1" applyFont="1" applyFill="1" applyBorder="1" applyAlignment="1">
      <alignment horizontal="center" vertical="center"/>
    </xf>
    <xf numFmtId="3" fontId="9" fillId="39" borderId="33" xfId="1" applyNumberFormat="1" applyFont="1" applyFill="1" applyBorder="1" applyAlignment="1">
      <alignment horizontal="center" vertical="center"/>
    </xf>
    <xf numFmtId="9" fontId="9" fillId="39" borderId="33" xfId="1" applyNumberFormat="1" applyFont="1" applyFill="1" applyBorder="1" applyAlignment="1">
      <alignment horizontal="center" vertical="center"/>
    </xf>
    <xf numFmtId="4" fontId="2" fillId="37" borderId="33" xfId="1" applyNumberFormat="1" applyFont="1" applyFill="1" applyBorder="1" applyAlignment="1">
      <alignment horizontal="center" vertical="center"/>
    </xf>
  </cellXfs>
  <cellStyles count="83">
    <cellStyle name="20% - Accent1 2" xfId="4"/>
    <cellStyle name="20% - Accent1 3" xfId="5"/>
    <cellStyle name="20% - Accent2 2" xfId="6"/>
    <cellStyle name="20% - Accent2 3" xfId="7"/>
    <cellStyle name="20% - Accent3 2" xfId="8"/>
    <cellStyle name="20% - Accent3 3" xfId="9"/>
    <cellStyle name="20% - Accent4 2" xfId="10"/>
    <cellStyle name="20% - Accent4 3" xfId="11"/>
    <cellStyle name="20% - Accent5 2" xfId="12"/>
    <cellStyle name="20% - Accent5 3" xfId="13"/>
    <cellStyle name="20% - Accent6 2" xfId="14"/>
    <cellStyle name="20% - Accent6 3" xfId="15"/>
    <cellStyle name="40% - Accent1 2" xfId="16"/>
    <cellStyle name="40% - Accent1 3" xfId="17"/>
    <cellStyle name="40% - Accent2 2" xfId="18"/>
    <cellStyle name="40% - Accent2 3" xfId="19"/>
    <cellStyle name="40% - Accent3 2" xfId="20"/>
    <cellStyle name="40% - Accent3 3" xfId="21"/>
    <cellStyle name="40% - Accent4 2" xfId="22"/>
    <cellStyle name="40% - Accent4 3" xfId="23"/>
    <cellStyle name="40% - Accent5 2" xfId="24"/>
    <cellStyle name="40% - Accent5 3" xfId="25"/>
    <cellStyle name="40% - Accent6 2" xfId="26"/>
    <cellStyle name="40% - Accent6 3" xfId="27"/>
    <cellStyle name="60% - Accent1 2" xfId="28"/>
    <cellStyle name="60% - Accent2 2" xfId="29"/>
    <cellStyle name="60% - Accent3 2" xfId="30"/>
    <cellStyle name="60% - Accent4 2" xfId="31"/>
    <cellStyle name="60% - Accent5 2" xfId="32"/>
    <cellStyle name="60% - Accent6 2" xfId="33"/>
    <cellStyle name="Accent1 2" xfId="34"/>
    <cellStyle name="Accent2 2" xfId="35"/>
    <cellStyle name="Accent3 2" xfId="36"/>
    <cellStyle name="Accent4 2" xfId="37"/>
    <cellStyle name="Accent5 2" xfId="38"/>
    <cellStyle name="Accent6 2" xfId="39"/>
    <cellStyle name="Bad 2" xfId="40"/>
    <cellStyle name="Calculation 2" xfId="41"/>
    <cellStyle name="Check Cell 2" xfId="42"/>
    <cellStyle name="Comma 10" xfId="43"/>
    <cellStyle name="Comma 10 2" xfId="44"/>
    <cellStyle name="Comma 11" xfId="45"/>
    <cellStyle name="Comma 12" xfId="46"/>
    <cellStyle name="Comma 13" xfId="47"/>
    <cellStyle name="Comma 14" xfId="2"/>
    <cellStyle name="Comma 2" xfId="48"/>
    <cellStyle name="Comma 2 2" xfId="49"/>
    <cellStyle name="Comma 2 2 2" xfId="50"/>
    <cellStyle name="Comma 2 2 2 2" xfId="51"/>
    <cellStyle name="Comma 2_JULY 31" xfId="52"/>
    <cellStyle name="Comma 3" xfId="53"/>
    <cellStyle name="Comma 4" xfId="54"/>
    <cellStyle name="Comma 5" xfId="55"/>
    <cellStyle name="Comma 6" xfId="56"/>
    <cellStyle name="Comma 7" xfId="57"/>
    <cellStyle name="Comma 8" xfId="58"/>
    <cellStyle name="Comma 9" xfId="59"/>
    <cellStyle name="Excel Built-in Normal" xfId="60"/>
    <cellStyle name="Excel Built-in Normal 1" xfId="61"/>
    <cellStyle name="Explanatory Text 2" xfId="62"/>
    <cellStyle name="Good 2" xfId="63"/>
    <cellStyle name="Heading 1 2" xfId="64"/>
    <cellStyle name="Heading 2 2" xfId="65"/>
    <cellStyle name="Heading 3 2" xfId="66"/>
    <cellStyle name="Heading 4 2" xfId="67"/>
    <cellStyle name="Hyperlink 2" xfId="68"/>
    <cellStyle name="Input 2" xfId="69"/>
    <cellStyle name="Linked Cell 2" xfId="70"/>
    <cellStyle name="Neutral 2" xfId="71"/>
    <cellStyle name="Normal" xfId="0" builtinId="0"/>
    <cellStyle name="Normal 2" xfId="1"/>
    <cellStyle name="Normal 2 2" xfId="72"/>
    <cellStyle name="Normal 2_FEB 28" xfId="73"/>
    <cellStyle name="Normal 3" xfId="74"/>
    <cellStyle name="Normal 4" xfId="75"/>
    <cellStyle name="Note 2" xfId="76"/>
    <cellStyle name="Note 3" xfId="77"/>
    <cellStyle name="Output 2" xfId="78"/>
    <cellStyle name="Percent 2" xfId="79"/>
    <cellStyle name="Percent 3" xfId="3"/>
    <cellStyle name="Title 2" xfId="80"/>
    <cellStyle name="Total 2" xfId="81"/>
    <cellStyle name="Warning Text 2" xfId="8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0"/>
  </sheetPr>
  <dimension ref="A1:BF243"/>
  <sheetViews>
    <sheetView tabSelected="1" zoomScale="70" zoomScaleNormal="70" workbookViewId="0">
      <pane xSplit="3" ySplit="2" topLeftCell="AK3" activePane="bottomRight" state="frozen"/>
      <selection pane="topRight" activeCell="BB1" sqref="BB1"/>
      <selection pane="bottomLeft" activeCell="A177" sqref="A177"/>
      <selection pane="bottomRight" activeCell="BF9" sqref="BF9"/>
    </sheetView>
  </sheetViews>
  <sheetFormatPr defaultColWidth="8.6640625" defaultRowHeight="15.6"/>
  <cols>
    <col min="1" max="1" width="7.33203125" style="53" customWidth="1"/>
    <col min="2" max="2" width="0" style="54" hidden="1" customWidth="1"/>
    <col min="3" max="3" width="41.33203125" style="55" customWidth="1"/>
    <col min="4" max="5" width="9.109375" style="56" hidden="1" customWidth="1"/>
    <col min="6" max="6" width="9.109375" style="57" hidden="1" customWidth="1"/>
    <col min="7" max="8" width="9.109375" style="56" hidden="1" customWidth="1"/>
    <col min="9" max="9" width="9.109375" style="57" hidden="1" customWidth="1"/>
    <col min="10" max="11" width="9.109375" style="56" hidden="1" customWidth="1"/>
    <col min="12" max="12" width="9.109375" style="57" hidden="1" customWidth="1"/>
    <col min="13" max="14" width="9.109375" style="56" hidden="1" customWidth="1"/>
    <col min="15" max="15" width="9.109375" style="57" hidden="1" customWidth="1"/>
    <col min="16" max="17" width="9.109375" style="56" hidden="1" customWidth="1"/>
    <col min="18" max="18" width="9.109375" style="57" hidden="1" customWidth="1"/>
    <col min="19" max="20" width="9.109375" style="56" hidden="1" customWidth="1"/>
    <col min="21" max="21" width="9.109375" style="57" hidden="1" customWidth="1"/>
    <col min="22" max="23" width="9.109375" style="56" hidden="1" customWidth="1"/>
    <col min="24" max="24" width="9.109375" style="57" hidden="1" customWidth="1"/>
    <col min="25" max="26" width="9.109375" style="56" hidden="1" customWidth="1"/>
    <col min="27" max="27" width="9.109375" style="57" hidden="1" customWidth="1"/>
    <col min="28" max="29" width="9.109375" style="56" hidden="1" customWidth="1"/>
    <col min="30" max="30" width="9.109375" style="57" hidden="1" customWidth="1"/>
    <col min="31" max="32" width="9.109375" style="56" hidden="1" customWidth="1"/>
    <col min="33" max="33" width="9.109375" style="57" hidden="1" customWidth="1"/>
    <col min="34" max="35" width="9.109375" style="56" hidden="1" customWidth="1"/>
    <col min="36" max="36" width="9.109375" style="57" hidden="1" customWidth="1"/>
    <col min="37" max="38" width="11.6640625" style="56" bestFit="1" customWidth="1"/>
    <col min="39" max="39" width="8.21875" style="57" bestFit="1" customWidth="1"/>
    <col min="40" max="40" width="14.6640625" style="53" hidden="1" customWidth="1"/>
    <col min="41" max="43" width="14.6640625" style="53" customWidth="1"/>
    <col min="44" max="44" width="14.6640625" style="58" hidden="1" customWidth="1"/>
    <col min="45" max="45" width="14.6640625" style="59" hidden="1" customWidth="1"/>
    <col min="46" max="46" width="14.6640625" style="60" hidden="1" customWidth="1"/>
    <col min="47" max="47" width="12.77734375" style="71" hidden="1" customWidth="1"/>
    <col min="48" max="48" width="12.77734375" style="70" hidden="1" customWidth="1"/>
    <col min="49" max="49" width="22.44140625" style="65" hidden="1" customWidth="1"/>
    <col min="50" max="50" width="12.77734375" style="76" hidden="1" customWidth="1"/>
    <col min="51" max="51" width="14" style="66" hidden="1" customWidth="1"/>
    <col min="52" max="52" width="12.77734375" style="61" hidden="1" customWidth="1"/>
    <col min="53" max="53" width="12.77734375" style="62" hidden="1" customWidth="1"/>
    <col min="54" max="54" width="11.33203125" style="63" hidden="1" customWidth="1"/>
    <col min="55" max="55" width="13.44140625" style="83" customWidth="1"/>
    <col min="56" max="56" width="12.88671875" style="67" customWidth="1"/>
    <col min="57" max="57" width="8.88671875" style="68" bestFit="1" customWidth="1"/>
    <col min="58" max="58" width="11.5546875" style="64" customWidth="1"/>
    <col min="59" max="59" width="10.6640625" style="64" bestFit="1" customWidth="1"/>
    <col min="60" max="257" width="8.6640625" style="64"/>
    <col min="258" max="258" width="7.33203125" style="64" customWidth="1"/>
    <col min="259" max="259" width="0" style="64" hidden="1" customWidth="1"/>
    <col min="260" max="260" width="41.33203125" style="64" customWidth="1"/>
    <col min="261" max="305" width="0" style="64" hidden="1" customWidth="1"/>
    <col min="306" max="307" width="17" style="64" customWidth="1"/>
    <col min="308" max="310" width="0" style="64" hidden="1" customWidth="1"/>
    <col min="311" max="311" width="13.44140625" style="64" customWidth="1"/>
    <col min="312" max="312" width="12.88671875" style="64" customWidth="1"/>
    <col min="313" max="313" width="8.88671875" style="64" bestFit="1" customWidth="1"/>
    <col min="314" max="314" width="11.5546875" style="64" customWidth="1"/>
    <col min="315" max="315" width="10.6640625" style="64" bestFit="1" customWidth="1"/>
    <col min="316" max="513" width="8.6640625" style="64"/>
    <col min="514" max="514" width="7.33203125" style="64" customWidth="1"/>
    <col min="515" max="515" width="0" style="64" hidden="1" customWidth="1"/>
    <col min="516" max="516" width="41.33203125" style="64" customWidth="1"/>
    <col min="517" max="561" width="0" style="64" hidden="1" customWidth="1"/>
    <col min="562" max="563" width="17" style="64" customWidth="1"/>
    <col min="564" max="566" width="0" style="64" hidden="1" customWidth="1"/>
    <col min="567" max="567" width="13.44140625" style="64" customWidth="1"/>
    <col min="568" max="568" width="12.88671875" style="64" customWidth="1"/>
    <col min="569" max="569" width="8.88671875" style="64" bestFit="1" customWidth="1"/>
    <col min="570" max="570" width="11.5546875" style="64" customWidth="1"/>
    <col min="571" max="571" width="10.6640625" style="64" bestFit="1" customWidth="1"/>
    <col min="572" max="769" width="8.6640625" style="64"/>
    <col min="770" max="770" width="7.33203125" style="64" customWidth="1"/>
    <col min="771" max="771" width="0" style="64" hidden="1" customWidth="1"/>
    <col min="772" max="772" width="41.33203125" style="64" customWidth="1"/>
    <col min="773" max="817" width="0" style="64" hidden="1" customWidth="1"/>
    <col min="818" max="819" width="17" style="64" customWidth="1"/>
    <col min="820" max="822" width="0" style="64" hidden="1" customWidth="1"/>
    <col min="823" max="823" width="13.44140625" style="64" customWidth="1"/>
    <col min="824" max="824" width="12.88671875" style="64" customWidth="1"/>
    <col min="825" max="825" width="8.88671875" style="64" bestFit="1" customWidth="1"/>
    <col min="826" max="826" width="11.5546875" style="64" customWidth="1"/>
    <col min="827" max="827" width="10.6640625" style="64" bestFit="1" customWidth="1"/>
    <col min="828" max="1025" width="8.6640625" style="64"/>
    <col min="1026" max="1026" width="7.33203125" style="64" customWidth="1"/>
    <col min="1027" max="1027" width="0" style="64" hidden="1" customWidth="1"/>
    <col min="1028" max="1028" width="41.33203125" style="64" customWidth="1"/>
    <col min="1029" max="1073" width="0" style="64" hidden="1" customWidth="1"/>
    <col min="1074" max="1075" width="17" style="64" customWidth="1"/>
    <col min="1076" max="1078" width="0" style="64" hidden="1" customWidth="1"/>
    <col min="1079" max="1079" width="13.44140625" style="64" customWidth="1"/>
    <col min="1080" max="1080" width="12.88671875" style="64" customWidth="1"/>
    <col min="1081" max="1081" width="8.88671875" style="64" bestFit="1" customWidth="1"/>
    <col min="1082" max="1082" width="11.5546875" style="64" customWidth="1"/>
    <col min="1083" max="1083" width="10.6640625" style="64" bestFit="1" customWidth="1"/>
    <col min="1084" max="1281" width="8.6640625" style="64"/>
    <col min="1282" max="1282" width="7.33203125" style="64" customWidth="1"/>
    <col min="1283" max="1283" width="0" style="64" hidden="1" customWidth="1"/>
    <col min="1284" max="1284" width="41.33203125" style="64" customWidth="1"/>
    <col min="1285" max="1329" width="0" style="64" hidden="1" customWidth="1"/>
    <col min="1330" max="1331" width="17" style="64" customWidth="1"/>
    <col min="1332" max="1334" width="0" style="64" hidden="1" customWidth="1"/>
    <col min="1335" max="1335" width="13.44140625" style="64" customWidth="1"/>
    <col min="1336" max="1336" width="12.88671875" style="64" customWidth="1"/>
    <col min="1337" max="1337" width="8.88671875" style="64" bestFit="1" customWidth="1"/>
    <col min="1338" max="1338" width="11.5546875" style="64" customWidth="1"/>
    <col min="1339" max="1339" width="10.6640625" style="64" bestFit="1" customWidth="1"/>
    <col min="1340" max="1537" width="8.6640625" style="64"/>
    <col min="1538" max="1538" width="7.33203125" style="64" customWidth="1"/>
    <col min="1539" max="1539" width="0" style="64" hidden="1" customWidth="1"/>
    <col min="1540" max="1540" width="41.33203125" style="64" customWidth="1"/>
    <col min="1541" max="1585" width="0" style="64" hidden="1" customWidth="1"/>
    <col min="1586" max="1587" width="17" style="64" customWidth="1"/>
    <col min="1588" max="1590" width="0" style="64" hidden="1" customWidth="1"/>
    <col min="1591" max="1591" width="13.44140625" style="64" customWidth="1"/>
    <col min="1592" max="1592" width="12.88671875" style="64" customWidth="1"/>
    <col min="1593" max="1593" width="8.88671875" style="64" bestFit="1" customWidth="1"/>
    <col min="1594" max="1594" width="11.5546875" style="64" customWidth="1"/>
    <col min="1595" max="1595" width="10.6640625" style="64" bestFit="1" customWidth="1"/>
    <col min="1596" max="1793" width="8.6640625" style="64"/>
    <col min="1794" max="1794" width="7.33203125" style="64" customWidth="1"/>
    <col min="1795" max="1795" width="0" style="64" hidden="1" customWidth="1"/>
    <col min="1796" max="1796" width="41.33203125" style="64" customWidth="1"/>
    <col min="1797" max="1841" width="0" style="64" hidden="1" customWidth="1"/>
    <col min="1842" max="1843" width="17" style="64" customWidth="1"/>
    <col min="1844" max="1846" width="0" style="64" hidden="1" customWidth="1"/>
    <col min="1847" max="1847" width="13.44140625" style="64" customWidth="1"/>
    <col min="1848" max="1848" width="12.88671875" style="64" customWidth="1"/>
    <col min="1849" max="1849" width="8.88671875" style="64" bestFit="1" customWidth="1"/>
    <col min="1850" max="1850" width="11.5546875" style="64" customWidth="1"/>
    <col min="1851" max="1851" width="10.6640625" style="64" bestFit="1" customWidth="1"/>
    <col min="1852" max="2049" width="8.6640625" style="64"/>
    <col min="2050" max="2050" width="7.33203125" style="64" customWidth="1"/>
    <col min="2051" max="2051" width="0" style="64" hidden="1" customWidth="1"/>
    <col min="2052" max="2052" width="41.33203125" style="64" customWidth="1"/>
    <col min="2053" max="2097" width="0" style="64" hidden="1" customWidth="1"/>
    <col min="2098" max="2099" width="17" style="64" customWidth="1"/>
    <col min="2100" max="2102" width="0" style="64" hidden="1" customWidth="1"/>
    <col min="2103" max="2103" width="13.44140625" style="64" customWidth="1"/>
    <col min="2104" max="2104" width="12.88671875" style="64" customWidth="1"/>
    <col min="2105" max="2105" width="8.88671875" style="64" bestFit="1" customWidth="1"/>
    <col min="2106" max="2106" width="11.5546875" style="64" customWidth="1"/>
    <col min="2107" max="2107" width="10.6640625" style="64" bestFit="1" customWidth="1"/>
    <col min="2108" max="2305" width="8.6640625" style="64"/>
    <col min="2306" max="2306" width="7.33203125" style="64" customWidth="1"/>
    <col min="2307" max="2307" width="0" style="64" hidden="1" customWidth="1"/>
    <col min="2308" max="2308" width="41.33203125" style="64" customWidth="1"/>
    <col min="2309" max="2353" width="0" style="64" hidden="1" customWidth="1"/>
    <col min="2354" max="2355" width="17" style="64" customWidth="1"/>
    <col min="2356" max="2358" width="0" style="64" hidden="1" customWidth="1"/>
    <col min="2359" max="2359" width="13.44140625" style="64" customWidth="1"/>
    <col min="2360" max="2360" width="12.88671875" style="64" customWidth="1"/>
    <col min="2361" max="2361" width="8.88671875" style="64" bestFit="1" customWidth="1"/>
    <col min="2362" max="2362" width="11.5546875" style="64" customWidth="1"/>
    <col min="2363" max="2363" width="10.6640625" style="64" bestFit="1" customWidth="1"/>
    <col min="2364" max="2561" width="8.6640625" style="64"/>
    <col min="2562" max="2562" width="7.33203125" style="64" customWidth="1"/>
    <col min="2563" max="2563" width="0" style="64" hidden="1" customWidth="1"/>
    <col min="2564" max="2564" width="41.33203125" style="64" customWidth="1"/>
    <col min="2565" max="2609" width="0" style="64" hidden="1" customWidth="1"/>
    <col min="2610" max="2611" width="17" style="64" customWidth="1"/>
    <col min="2612" max="2614" width="0" style="64" hidden="1" customWidth="1"/>
    <col min="2615" max="2615" width="13.44140625" style="64" customWidth="1"/>
    <col min="2616" max="2616" width="12.88671875" style="64" customWidth="1"/>
    <col min="2617" max="2617" width="8.88671875" style="64" bestFit="1" customWidth="1"/>
    <col min="2618" max="2618" width="11.5546875" style="64" customWidth="1"/>
    <col min="2619" max="2619" width="10.6640625" style="64" bestFit="1" customWidth="1"/>
    <col min="2620" max="2817" width="8.6640625" style="64"/>
    <col min="2818" max="2818" width="7.33203125" style="64" customWidth="1"/>
    <col min="2819" max="2819" width="0" style="64" hidden="1" customWidth="1"/>
    <col min="2820" max="2820" width="41.33203125" style="64" customWidth="1"/>
    <col min="2821" max="2865" width="0" style="64" hidden="1" customWidth="1"/>
    <col min="2866" max="2867" width="17" style="64" customWidth="1"/>
    <col min="2868" max="2870" width="0" style="64" hidden="1" customWidth="1"/>
    <col min="2871" max="2871" width="13.44140625" style="64" customWidth="1"/>
    <col min="2872" max="2872" width="12.88671875" style="64" customWidth="1"/>
    <col min="2873" max="2873" width="8.88671875" style="64" bestFit="1" customWidth="1"/>
    <col min="2874" max="2874" width="11.5546875" style="64" customWidth="1"/>
    <col min="2875" max="2875" width="10.6640625" style="64" bestFit="1" customWidth="1"/>
    <col min="2876" max="3073" width="8.6640625" style="64"/>
    <col min="3074" max="3074" width="7.33203125" style="64" customWidth="1"/>
    <col min="3075" max="3075" width="0" style="64" hidden="1" customWidth="1"/>
    <col min="3076" max="3076" width="41.33203125" style="64" customWidth="1"/>
    <col min="3077" max="3121" width="0" style="64" hidden="1" customWidth="1"/>
    <col min="3122" max="3123" width="17" style="64" customWidth="1"/>
    <col min="3124" max="3126" width="0" style="64" hidden="1" customWidth="1"/>
    <col min="3127" max="3127" width="13.44140625" style="64" customWidth="1"/>
    <col min="3128" max="3128" width="12.88671875" style="64" customWidth="1"/>
    <col min="3129" max="3129" width="8.88671875" style="64" bestFit="1" customWidth="1"/>
    <col min="3130" max="3130" width="11.5546875" style="64" customWidth="1"/>
    <col min="3131" max="3131" width="10.6640625" style="64" bestFit="1" customWidth="1"/>
    <col min="3132" max="3329" width="8.6640625" style="64"/>
    <col min="3330" max="3330" width="7.33203125" style="64" customWidth="1"/>
    <col min="3331" max="3331" width="0" style="64" hidden="1" customWidth="1"/>
    <col min="3332" max="3332" width="41.33203125" style="64" customWidth="1"/>
    <col min="3333" max="3377" width="0" style="64" hidden="1" customWidth="1"/>
    <col min="3378" max="3379" width="17" style="64" customWidth="1"/>
    <col min="3380" max="3382" width="0" style="64" hidden="1" customWidth="1"/>
    <col min="3383" max="3383" width="13.44140625" style="64" customWidth="1"/>
    <col min="3384" max="3384" width="12.88671875" style="64" customWidth="1"/>
    <col min="3385" max="3385" width="8.88671875" style="64" bestFit="1" customWidth="1"/>
    <col min="3386" max="3386" width="11.5546875" style="64" customWidth="1"/>
    <col min="3387" max="3387" width="10.6640625" style="64" bestFit="1" customWidth="1"/>
    <col min="3388" max="3585" width="8.6640625" style="64"/>
    <col min="3586" max="3586" width="7.33203125" style="64" customWidth="1"/>
    <col min="3587" max="3587" width="0" style="64" hidden="1" customWidth="1"/>
    <col min="3588" max="3588" width="41.33203125" style="64" customWidth="1"/>
    <col min="3589" max="3633" width="0" style="64" hidden="1" customWidth="1"/>
    <col min="3634" max="3635" width="17" style="64" customWidth="1"/>
    <col min="3636" max="3638" width="0" style="64" hidden="1" customWidth="1"/>
    <col min="3639" max="3639" width="13.44140625" style="64" customWidth="1"/>
    <col min="3640" max="3640" width="12.88671875" style="64" customWidth="1"/>
    <col min="3641" max="3641" width="8.88671875" style="64" bestFit="1" customWidth="1"/>
    <col min="3642" max="3642" width="11.5546875" style="64" customWidth="1"/>
    <col min="3643" max="3643" width="10.6640625" style="64" bestFit="1" customWidth="1"/>
    <col min="3644" max="3841" width="8.6640625" style="64"/>
    <col min="3842" max="3842" width="7.33203125" style="64" customWidth="1"/>
    <col min="3843" max="3843" width="0" style="64" hidden="1" customWidth="1"/>
    <col min="3844" max="3844" width="41.33203125" style="64" customWidth="1"/>
    <col min="3845" max="3889" width="0" style="64" hidden="1" customWidth="1"/>
    <col min="3890" max="3891" width="17" style="64" customWidth="1"/>
    <col min="3892" max="3894" width="0" style="64" hidden="1" customWidth="1"/>
    <col min="3895" max="3895" width="13.44140625" style="64" customWidth="1"/>
    <col min="3896" max="3896" width="12.88671875" style="64" customWidth="1"/>
    <col min="3897" max="3897" width="8.88671875" style="64" bestFit="1" customWidth="1"/>
    <col min="3898" max="3898" width="11.5546875" style="64" customWidth="1"/>
    <col min="3899" max="3899" width="10.6640625" style="64" bestFit="1" customWidth="1"/>
    <col min="3900" max="4097" width="8.6640625" style="64"/>
    <col min="4098" max="4098" width="7.33203125" style="64" customWidth="1"/>
    <col min="4099" max="4099" width="0" style="64" hidden="1" customWidth="1"/>
    <col min="4100" max="4100" width="41.33203125" style="64" customWidth="1"/>
    <col min="4101" max="4145" width="0" style="64" hidden="1" customWidth="1"/>
    <col min="4146" max="4147" width="17" style="64" customWidth="1"/>
    <col min="4148" max="4150" width="0" style="64" hidden="1" customWidth="1"/>
    <col min="4151" max="4151" width="13.44140625" style="64" customWidth="1"/>
    <col min="4152" max="4152" width="12.88671875" style="64" customWidth="1"/>
    <col min="4153" max="4153" width="8.88671875" style="64" bestFit="1" customWidth="1"/>
    <col min="4154" max="4154" width="11.5546875" style="64" customWidth="1"/>
    <col min="4155" max="4155" width="10.6640625" style="64" bestFit="1" customWidth="1"/>
    <col min="4156" max="4353" width="8.6640625" style="64"/>
    <col min="4354" max="4354" width="7.33203125" style="64" customWidth="1"/>
    <col min="4355" max="4355" width="0" style="64" hidden="1" customWidth="1"/>
    <col min="4356" max="4356" width="41.33203125" style="64" customWidth="1"/>
    <col min="4357" max="4401" width="0" style="64" hidden="1" customWidth="1"/>
    <col min="4402" max="4403" width="17" style="64" customWidth="1"/>
    <col min="4404" max="4406" width="0" style="64" hidden="1" customWidth="1"/>
    <col min="4407" max="4407" width="13.44140625" style="64" customWidth="1"/>
    <col min="4408" max="4408" width="12.88671875" style="64" customWidth="1"/>
    <col min="4409" max="4409" width="8.88671875" style="64" bestFit="1" customWidth="1"/>
    <col min="4410" max="4410" width="11.5546875" style="64" customWidth="1"/>
    <col min="4411" max="4411" width="10.6640625" style="64" bestFit="1" customWidth="1"/>
    <col min="4412" max="4609" width="8.6640625" style="64"/>
    <col min="4610" max="4610" width="7.33203125" style="64" customWidth="1"/>
    <col min="4611" max="4611" width="0" style="64" hidden="1" customWidth="1"/>
    <col min="4612" max="4612" width="41.33203125" style="64" customWidth="1"/>
    <col min="4613" max="4657" width="0" style="64" hidden="1" customWidth="1"/>
    <col min="4658" max="4659" width="17" style="64" customWidth="1"/>
    <col min="4660" max="4662" width="0" style="64" hidden="1" customWidth="1"/>
    <col min="4663" max="4663" width="13.44140625" style="64" customWidth="1"/>
    <col min="4664" max="4664" width="12.88671875" style="64" customWidth="1"/>
    <col min="4665" max="4665" width="8.88671875" style="64" bestFit="1" customWidth="1"/>
    <col min="4666" max="4666" width="11.5546875" style="64" customWidth="1"/>
    <col min="4667" max="4667" width="10.6640625" style="64" bestFit="1" customWidth="1"/>
    <col min="4668" max="4865" width="8.6640625" style="64"/>
    <col min="4866" max="4866" width="7.33203125" style="64" customWidth="1"/>
    <col min="4867" max="4867" width="0" style="64" hidden="1" customWidth="1"/>
    <col min="4868" max="4868" width="41.33203125" style="64" customWidth="1"/>
    <col min="4869" max="4913" width="0" style="64" hidden="1" customWidth="1"/>
    <col min="4914" max="4915" width="17" style="64" customWidth="1"/>
    <col min="4916" max="4918" width="0" style="64" hidden="1" customWidth="1"/>
    <col min="4919" max="4919" width="13.44140625" style="64" customWidth="1"/>
    <col min="4920" max="4920" width="12.88671875" style="64" customWidth="1"/>
    <col min="4921" max="4921" width="8.88671875" style="64" bestFit="1" customWidth="1"/>
    <col min="4922" max="4922" width="11.5546875" style="64" customWidth="1"/>
    <col min="4923" max="4923" width="10.6640625" style="64" bestFit="1" customWidth="1"/>
    <col min="4924" max="5121" width="8.6640625" style="64"/>
    <col min="5122" max="5122" width="7.33203125" style="64" customWidth="1"/>
    <col min="5123" max="5123" width="0" style="64" hidden="1" customWidth="1"/>
    <col min="5124" max="5124" width="41.33203125" style="64" customWidth="1"/>
    <col min="5125" max="5169" width="0" style="64" hidden="1" customWidth="1"/>
    <col min="5170" max="5171" width="17" style="64" customWidth="1"/>
    <col min="5172" max="5174" width="0" style="64" hidden="1" customWidth="1"/>
    <col min="5175" max="5175" width="13.44140625" style="64" customWidth="1"/>
    <col min="5176" max="5176" width="12.88671875" style="64" customWidth="1"/>
    <col min="5177" max="5177" width="8.88671875" style="64" bestFit="1" customWidth="1"/>
    <col min="5178" max="5178" width="11.5546875" style="64" customWidth="1"/>
    <col min="5179" max="5179" width="10.6640625" style="64" bestFit="1" customWidth="1"/>
    <col min="5180" max="5377" width="8.6640625" style="64"/>
    <col min="5378" max="5378" width="7.33203125" style="64" customWidth="1"/>
    <col min="5379" max="5379" width="0" style="64" hidden="1" customWidth="1"/>
    <col min="5380" max="5380" width="41.33203125" style="64" customWidth="1"/>
    <col min="5381" max="5425" width="0" style="64" hidden="1" customWidth="1"/>
    <col min="5426" max="5427" width="17" style="64" customWidth="1"/>
    <col min="5428" max="5430" width="0" style="64" hidden="1" customWidth="1"/>
    <col min="5431" max="5431" width="13.44140625" style="64" customWidth="1"/>
    <col min="5432" max="5432" width="12.88671875" style="64" customWidth="1"/>
    <col min="5433" max="5433" width="8.88671875" style="64" bestFit="1" customWidth="1"/>
    <col min="5434" max="5434" width="11.5546875" style="64" customWidth="1"/>
    <col min="5435" max="5435" width="10.6640625" style="64" bestFit="1" customWidth="1"/>
    <col min="5436" max="5633" width="8.6640625" style="64"/>
    <col min="5634" max="5634" width="7.33203125" style="64" customWidth="1"/>
    <col min="5635" max="5635" width="0" style="64" hidden="1" customWidth="1"/>
    <col min="5636" max="5636" width="41.33203125" style="64" customWidth="1"/>
    <col min="5637" max="5681" width="0" style="64" hidden="1" customWidth="1"/>
    <col min="5682" max="5683" width="17" style="64" customWidth="1"/>
    <col min="5684" max="5686" width="0" style="64" hidden="1" customWidth="1"/>
    <col min="5687" max="5687" width="13.44140625" style="64" customWidth="1"/>
    <col min="5688" max="5688" width="12.88671875" style="64" customWidth="1"/>
    <col min="5689" max="5689" width="8.88671875" style="64" bestFit="1" customWidth="1"/>
    <col min="5690" max="5690" width="11.5546875" style="64" customWidth="1"/>
    <col min="5691" max="5691" width="10.6640625" style="64" bestFit="1" customWidth="1"/>
    <col min="5692" max="5889" width="8.6640625" style="64"/>
    <col min="5890" max="5890" width="7.33203125" style="64" customWidth="1"/>
    <col min="5891" max="5891" width="0" style="64" hidden="1" customWidth="1"/>
    <col min="5892" max="5892" width="41.33203125" style="64" customWidth="1"/>
    <col min="5893" max="5937" width="0" style="64" hidden="1" customWidth="1"/>
    <col min="5938" max="5939" width="17" style="64" customWidth="1"/>
    <col min="5940" max="5942" width="0" style="64" hidden="1" customWidth="1"/>
    <col min="5943" max="5943" width="13.44140625" style="64" customWidth="1"/>
    <col min="5944" max="5944" width="12.88671875" style="64" customWidth="1"/>
    <col min="5945" max="5945" width="8.88671875" style="64" bestFit="1" customWidth="1"/>
    <col min="5946" max="5946" width="11.5546875" style="64" customWidth="1"/>
    <col min="5947" max="5947" width="10.6640625" style="64" bestFit="1" customWidth="1"/>
    <col min="5948" max="6145" width="8.6640625" style="64"/>
    <col min="6146" max="6146" width="7.33203125" style="64" customWidth="1"/>
    <col min="6147" max="6147" width="0" style="64" hidden="1" customWidth="1"/>
    <col min="6148" max="6148" width="41.33203125" style="64" customWidth="1"/>
    <col min="6149" max="6193" width="0" style="64" hidden="1" customWidth="1"/>
    <col min="6194" max="6195" width="17" style="64" customWidth="1"/>
    <col min="6196" max="6198" width="0" style="64" hidden="1" customWidth="1"/>
    <col min="6199" max="6199" width="13.44140625" style="64" customWidth="1"/>
    <col min="6200" max="6200" width="12.88671875" style="64" customWidth="1"/>
    <col min="6201" max="6201" width="8.88671875" style="64" bestFit="1" customWidth="1"/>
    <col min="6202" max="6202" width="11.5546875" style="64" customWidth="1"/>
    <col min="6203" max="6203" width="10.6640625" style="64" bestFit="1" customWidth="1"/>
    <col min="6204" max="6401" width="8.6640625" style="64"/>
    <col min="6402" max="6402" width="7.33203125" style="64" customWidth="1"/>
    <col min="6403" max="6403" width="0" style="64" hidden="1" customWidth="1"/>
    <col min="6404" max="6404" width="41.33203125" style="64" customWidth="1"/>
    <col min="6405" max="6449" width="0" style="64" hidden="1" customWidth="1"/>
    <col min="6450" max="6451" width="17" style="64" customWidth="1"/>
    <col min="6452" max="6454" width="0" style="64" hidden="1" customWidth="1"/>
    <col min="6455" max="6455" width="13.44140625" style="64" customWidth="1"/>
    <col min="6456" max="6456" width="12.88671875" style="64" customWidth="1"/>
    <col min="6457" max="6457" width="8.88671875" style="64" bestFit="1" customWidth="1"/>
    <col min="6458" max="6458" width="11.5546875" style="64" customWidth="1"/>
    <col min="6459" max="6459" width="10.6640625" style="64" bestFit="1" customWidth="1"/>
    <col min="6460" max="6657" width="8.6640625" style="64"/>
    <col min="6658" max="6658" width="7.33203125" style="64" customWidth="1"/>
    <col min="6659" max="6659" width="0" style="64" hidden="1" customWidth="1"/>
    <col min="6660" max="6660" width="41.33203125" style="64" customWidth="1"/>
    <col min="6661" max="6705" width="0" style="64" hidden="1" customWidth="1"/>
    <col min="6706" max="6707" width="17" style="64" customWidth="1"/>
    <col min="6708" max="6710" width="0" style="64" hidden="1" customWidth="1"/>
    <col min="6711" max="6711" width="13.44140625" style="64" customWidth="1"/>
    <col min="6712" max="6712" width="12.88671875" style="64" customWidth="1"/>
    <col min="6713" max="6713" width="8.88671875" style="64" bestFit="1" customWidth="1"/>
    <col min="6714" max="6714" width="11.5546875" style="64" customWidth="1"/>
    <col min="6715" max="6715" width="10.6640625" style="64" bestFit="1" customWidth="1"/>
    <col min="6716" max="6913" width="8.6640625" style="64"/>
    <col min="6914" max="6914" width="7.33203125" style="64" customWidth="1"/>
    <col min="6915" max="6915" width="0" style="64" hidden="1" customWidth="1"/>
    <col min="6916" max="6916" width="41.33203125" style="64" customWidth="1"/>
    <col min="6917" max="6961" width="0" style="64" hidden="1" customWidth="1"/>
    <col min="6962" max="6963" width="17" style="64" customWidth="1"/>
    <col min="6964" max="6966" width="0" style="64" hidden="1" customWidth="1"/>
    <col min="6967" max="6967" width="13.44140625" style="64" customWidth="1"/>
    <col min="6968" max="6968" width="12.88671875" style="64" customWidth="1"/>
    <col min="6969" max="6969" width="8.88671875" style="64" bestFit="1" customWidth="1"/>
    <col min="6970" max="6970" width="11.5546875" style="64" customWidth="1"/>
    <col min="6971" max="6971" width="10.6640625" style="64" bestFit="1" customWidth="1"/>
    <col min="6972" max="7169" width="8.6640625" style="64"/>
    <col min="7170" max="7170" width="7.33203125" style="64" customWidth="1"/>
    <col min="7171" max="7171" width="0" style="64" hidden="1" customWidth="1"/>
    <col min="7172" max="7172" width="41.33203125" style="64" customWidth="1"/>
    <col min="7173" max="7217" width="0" style="64" hidden="1" customWidth="1"/>
    <col min="7218" max="7219" width="17" style="64" customWidth="1"/>
    <col min="7220" max="7222" width="0" style="64" hidden="1" customWidth="1"/>
    <col min="7223" max="7223" width="13.44140625" style="64" customWidth="1"/>
    <col min="7224" max="7224" width="12.88671875" style="64" customWidth="1"/>
    <col min="7225" max="7225" width="8.88671875" style="64" bestFit="1" customWidth="1"/>
    <col min="7226" max="7226" width="11.5546875" style="64" customWidth="1"/>
    <col min="7227" max="7227" width="10.6640625" style="64" bestFit="1" customWidth="1"/>
    <col min="7228" max="7425" width="8.6640625" style="64"/>
    <col min="7426" max="7426" width="7.33203125" style="64" customWidth="1"/>
    <col min="7427" max="7427" width="0" style="64" hidden="1" customWidth="1"/>
    <col min="7428" max="7428" width="41.33203125" style="64" customWidth="1"/>
    <col min="7429" max="7473" width="0" style="64" hidden="1" customWidth="1"/>
    <col min="7474" max="7475" width="17" style="64" customWidth="1"/>
    <col min="7476" max="7478" width="0" style="64" hidden="1" customWidth="1"/>
    <col min="7479" max="7479" width="13.44140625" style="64" customWidth="1"/>
    <col min="7480" max="7480" width="12.88671875" style="64" customWidth="1"/>
    <col min="7481" max="7481" width="8.88671875" style="64" bestFit="1" customWidth="1"/>
    <col min="7482" max="7482" width="11.5546875" style="64" customWidth="1"/>
    <col min="7483" max="7483" width="10.6640625" style="64" bestFit="1" customWidth="1"/>
    <col min="7484" max="7681" width="8.6640625" style="64"/>
    <col min="7682" max="7682" width="7.33203125" style="64" customWidth="1"/>
    <col min="7683" max="7683" width="0" style="64" hidden="1" customWidth="1"/>
    <col min="7684" max="7684" width="41.33203125" style="64" customWidth="1"/>
    <col min="7685" max="7729" width="0" style="64" hidden="1" customWidth="1"/>
    <col min="7730" max="7731" width="17" style="64" customWidth="1"/>
    <col min="7732" max="7734" width="0" style="64" hidden="1" customWidth="1"/>
    <col min="7735" max="7735" width="13.44140625" style="64" customWidth="1"/>
    <col min="7736" max="7736" width="12.88671875" style="64" customWidth="1"/>
    <col min="7737" max="7737" width="8.88671875" style="64" bestFit="1" customWidth="1"/>
    <col min="7738" max="7738" width="11.5546875" style="64" customWidth="1"/>
    <col min="7739" max="7739" width="10.6640625" style="64" bestFit="1" customWidth="1"/>
    <col min="7740" max="7937" width="8.6640625" style="64"/>
    <col min="7938" max="7938" width="7.33203125" style="64" customWidth="1"/>
    <col min="7939" max="7939" width="0" style="64" hidden="1" customWidth="1"/>
    <col min="7940" max="7940" width="41.33203125" style="64" customWidth="1"/>
    <col min="7941" max="7985" width="0" style="64" hidden="1" customWidth="1"/>
    <col min="7986" max="7987" width="17" style="64" customWidth="1"/>
    <col min="7988" max="7990" width="0" style="64" hidden="1" customWidth="1"/>
    <col min="7991" max="7991" width="13.44140625" style="64" customWidth="1"/>
    <col min="7992" max="7992" width="12.88671875" style="64" customWidth="1"/>
    <col min="7993" max="7993" width="8.88671875" style="64" bestFit="1" customWidth="1"/>
    <col min="7994" max="7994" width="11.5546875" style="64" customWidth="1"/>
    <col min="7995" max="7995" width="10.6640625" style="64" bestFit="1" customWidth="1"/>
    <col min="7996" max="8193" width="8.6640625" style="64"/>
    <col min="8194" max="8194" width="7.33203125" style="64" customWidth="1"/>
    <col min="8195" max="8195" width="0" style="64" hidden="1" customWidth="1"/>
    <col min="8196" max="8196" width="41.33203125" style="64" customWidth="1"/>
    <col min="8197" max="8241" width="0" style="64" hidden="1" customWidth="1"/>
    <col min="8242" max="8243" width="17" style="64" customWidth="1"/>
    <col min="8244" max="8246" width="0" style="64" hidden="1" customWidth="1"/>
    <col min="8247" max="8247" width="13.44140625" style="64" customWidth="1"/>
    <col min="8248" max="8248" width="12.88671875" style="64" customWidth="1"/>
    <col min="8249" max="8249" width="8.88671875" style="64" bestFit="1" customWidth="1"/>
    <col min="8250" max="8250" width="11.5546875" style="64" customWidth="1"/>
    <col min="8251" max="8251" width="10.6640625" style="64" bestFit="1" customWidth="1"/>
    <col min="8252" max="8449" width="8.6640625" style="64"/>
    <col min="8450" max="8450" width="7.33203125" style="64" customWidth="1"/>
    <col min="8451" max="8451" width="0" style="64" hidden="1" customWidth="1"/>
    <col min="8452" max="8452" width="41.33203125" style="64" customWidth="1"/>
    <col min="8453" max="8497" width="0" style="64" hidden="1" customWidth="1"/>
    <col min="8498" max="8499" width="17" style="64" customWidth="1"/>
    <col min="8500" max="8502" width="0" style="64" hidden="1" customWidth="1"/>
    <col min="8503" max="8503" width="13.44140625" style="64" customWidth="1"/>
    <col min="8504" max="8504" width="12.88671875" style="64" customWidth="1"/>
    <col min="8505" max="8505" width="8.88671875" style="64" bestFit="1" customWidth="1"/>
    <col min="8506" max="8506" width="11.5546875" style="64" customWidth="1"/>
    <col min="8507" max="8507" width="10.6640625" style="64" bestFit="1" customWidth="1"/>
    <col min="8508" max="8705" width="8.6640625" style="64"/>
    <col min="8706" max="8706" width="7.33203125" style="64" customWidth="1"/>
    <col min="8707" max="8707" width="0" style="64" hidden="1" customWidth="1"/>
    <col min="8708" max="8708" width="41.33203125" style="64" customWidth="1"/>
    <col min="8709" max="8753" width="0" style="64" hidden="1" customWidth="1"/>
    <col min="8754" max="8755" width="17" style="64" customWidth="1"/>
    <col min="8756" max="8758" width="0" style="64" hidden="1" customWidth="1"/>
    <col min="8759" max="8759" width="13.44140625" style="64" customWidth="1"/>
    <col min="8760" max="8760" width="12.88671875" style="64" customWidth="1"/>
    <col min="8761" max="8761" width="8.88671875" style="64" bestFit="1" customWidth="1"/>
    <col min="8762" max="8762" width="11.5546875" style="64" customWidth="1"/>
    <col min="8763" max="8763" width="10.6640625" style="64" bestFit="1" customWidth="1"/>
    <col min="8764" max="8961" width="8.6640625" style="64"/>
    <col min="8962" max="8962" width="7.33203125" style="64" customWidth="1"/>
    <col min="8963" max="8963" width="0" style="64" hidden="1" customWidth="1"/>
    <col min="8964" max="8964" width="41.33203125" style="64" customWidth="1"/>
    <col min="8965" max="9009" width="0" style="64" hidden="1" customWidth="1"/>
    <col min="9010" max="9011" width="17" style="64" customWidth="1"/>
    <col min="9012" max="9014" width="0" style="64" hidden="1" customWidth="1"/>
    <col min="9015" max="9015" width="13.44140625" style="64" customWidth="1"/>
    <col min="9016" max="9016" width="12.88671875" style="64" customWidth="1"/>
    <col min="9017" max="9017" width="8.88671875" style="64" bestFit="1" customWidth="1"/>
    <col min="9018" max="9018" width="11.5546875" style="64" customWidth="1"/>
    <col min="9019" max="9019" width="10.6640625" style="64" bestFit="1" customWidth="1"/>
    <col min="9020" max="9217" width="8.6640625" style="64"/>
    <col min="9218" max="9218" width="7.33203125" style="64" customWidth="1"/>
    <col min="9219" max="9219" width="0" style="64" hidden="1" customWidth="1"/>
    <col min="9220" max="9220" width="41.33203125" style="64" customWidth="1"/>
    <col min="9221" max="9265" width="0" style="64" hidden="1" customWidth="1"/>
    <col min="9266" max="9267" width="17" style="64" customWidth="1"/>
    <col min="9268" max="9270" width="0" style="64" hidden="1" customWidth="1"/>
    <col min="9271" max="9271" width="13.44140625" style="64" customWidth="1"/>
    <col min="9272" max="9272" width="12.88671875" style="64" customWidth="1"/>
    <col min="9273" max="9273" width="8.88671875" style="64" bestFit="1" customWidth="1"/>
    <col min="9274" max="9274" width="11.5546875" style="64" customWidth="1"/>
    <col min="9275" max="9275" width="10.6640625" style="64" bestFit="1" customWidth="1"/>
    <col min="9276" max="9473" width="8.6640625" style="64"/>
    <col min="9474" max="9474" width="7.33203125" style="64" customWidth="1"/>
    <col min="9475" max="9475" width="0" style="64" hidden="1" customWidth="1"/>
    <col min="9476" max="9476" width="41.33203125" style="64" customWidth="1"/>
    <col min="9477" max="9521" width="0" style="64" hidden="1" customWidth="1"/>
    <col min="9522" max="9523" width="17" style="64" customWidth="1"/>
    <col min="9524" max="9526" width="0" style="64" hidden="1" customWidth="1"/>
    <col min="9527" max="9527" width="13.44140625" style="64" customWidth="1"/>
    <col min="9528" max="9528" width="12.88671875" style="64" customWidth="1"/>
    <col min="9529" max="9529" width="8.88671875" style="64" bestFit="1" customWidth="1"/>
    <col min="9530" max="9530" width="11.5546875" style="64" customWidth="1"/>
    <col min="9531" max="9531" width="10.6640625" style="64" bestFit="1" customWidth="1"/>
    <col min="9532" max="9729" width="8.6640625" style="64"/>
    <col min="9730" max="9730" width="7.33203125" style="64" customWidth="1"/>
    <col min="9731" max="9731" width="0" style="64" hidden="1" customWidth="1"/>
    <col min="9732" max="9732" width="41.33203125" style="64" customWidth="1"/>
    <col min="9733" max="9777" width="0" style="64" hidden="1" customWidth="1"/>
    <col min="9778" max="9779" width="17" style="64" customWidth="1"/>
    <col min="9780" max="9782" width="0" style="64" hidden="1" customWidth="1"/>
    <col min="9783" max="9783" width="13.44140625" style="64" customWidth="1"/>
    <col min="9784" max="9784" width="12.88671875" style="64" customWidth="1"/>
    <col min="9785" max="9785" width="8.88671875" style="64" bestFit="1" customWidth="1"/>
    <col min="9786" max="9786" width="11.5546875" style="64" customWidth="1"/>
    <col min="9787" max="9787" width="10.6640625" style="64" bestFit="1" customWidth="1"/>
    <col min="9788" max="9985" width="8.6640625" style="64"/>
    <col min="9986" max="9986" width="7.33203125" style="64" customWidth="1"/>
    <col min="9987" max="9987" width="0" style="64" hidden="1" customWidth="1"/>
    <col min="9988" max="9988" width="41.33203125" style="64" customWidth="1"/>
    <col min="9989" max="10033" width="0" style="64" hidden="1" customWidth="1"/>
    <col min="10034" max="10035" width="17" style="64" customWidth="1"/>
    <col min="10036" max="10038" width="0" style="64" hidden="1" customWidth="1"/>
    <col min="10039" max="10039" width="13.44140625" style="64" customWidth="1"/>
    <col min="10040" max="10040" width="12.88671875" style="64" customWidth="1"/>
    <col min="10041" max="10041" width="8.88671875" style="64" bestFit="1" customWidth="1"/>
    <col min="10042" max="10042" width="11.5546875" style="64" customWidth="1"/>
    <col min="10043" max="10043" width="10.6640625" style="64" bestFit="1" customWidth="1"/>
    <col min="10044" max="10241" width="8.6640625" style="64"/>
    <col min="10242" max="10242" width="7.33203125" style="64" customWidth="1"/>
    <col min="10243" max="10243" width="0" style="64" hidden="1" customWidth="1"/>
    <col min="10244" max="10244" width="41.33203125" style="64" customWidth="1"/>
    <col min="10245" max="10289" width="0" style="64" hidden="1" customWidth="1"/>
    <col min="10290" max="10291" width="17" style="64" customWidth="1"/>
    <col min="10292" max="10294" width="0" style="64" hidden="1" customWidth="1"/>
    <col min="10295" max="10295" width="13.44140625" style="64" customWidth="1"/>
    <col min="10296" max="10296" width="12.88671875" style="64" customWidth="1"/>
    <col min="10297" max="10297" width="8.88671875" style="64" bestFit="1" customWidth="1"/>
    <col min="10298" max="10298" width="11.5546875" style="64" customWidth="1"/>
    <col min="10299" max="10299" width="10.6640625" style="64" bestFit="1" customWidth="1"/>
    <col min="10300" max="10497" width="8.6640625" style="64"/>
    <col min="10498" max="10498" width="7.33203125" style="64" customWidth="1"/>
    <col min="10499" max="10499" width="0" style="64" hidden="1" customWidth="1"/>
    <col min="10500" max="10500" width="41.33203125" style="64" customWidth="1"/>
    <col min="10501" max="10545" width="0" style="64" hidden="1" customWidth="1"/>
    <col min="10546" max="10547" width="17" style="64" customWidth="1"/>
    <col min="10548" max="10550" width="0" style="64" hidden="1" customWidth="1"/>
    <col min="10551" max="10551" width="13.44140625" style="64" customWidth="1"/>
    <col min="10552" max="10552" width="12.88671875" style="64" customWidth="1"/>
    <col min="10553" max="10553" width="8.88671875" style="64" bestFit="1" customWidth="1"/>
    <col min="10554" max="10554" width="11.5546875" style="64" customWidth="1"/>
    <col min="10555" max="10555" width="10.6640625" style="64" bestFit="1" customWidth="1"/>
    <col min="10556" max="10753" width="8.6640625" style="64"/>
    <col min="10754" max="10754" width="7.33203125" style="64" customWidth="1"/>
    <col min="10755" max="10755" width="0" style="64" hidden="1" customWidth="1"/>
    <col min="10756" max="10756" width="41.33203125" style="64" customWidth="1"/>
    <col min="10757" max="10801" width="0" style="64" hidden="1" customWidth="1"/>
    <col min="10802" max="10803" width="17" style="64" customWidth="1"/>
    <col min="10804" max="10806" width="0" style="64" hidden="1" customWidth="1"/>
    <col min="10807" max="10807" width="13.44140625" style="64" customWidth="1"/>
    <col min="10808" max="10808" width="12.88671875" style="64" customWidth="1"/>
    <col min="10809" max="10809" width="8.88671875" style="64" bestFit="1" customWidth="1"/>
    <col min="10810" max="10810" width="11.5546875" style="64" customWidth="1"/>
    <col min="10811" max="10811" width="10.6640625" style="64" bestFit="1" customWidth="1"/>
    <col min="10812" max="11009" width="8.6640625" style="64"/>
    <col min="11010" max="11010" width="7.33203125" style="64" customWidth="1"/>
    <col min="11011" max="11011" width="0" style="64" hidden="1" customWidth="1"/>
    <col min="11012" max="11012" width="41.33203125" style="64" customWidth="1"/>
    <col min="11013" max="11057" width="0" style="64" hidden="1" customWidth="1"/>
    <col min="11058" max="11059" width="17" style="64" customWidth="1"/>
    <col min="11060" max="11062" width="0" style="64" hidden="1" customWidth="1"/>
    <col min="11063" max="11063" width="13.44140625" style="64" customWidth="1"/>
    <col min="11064" max="11064" width="12.88671875" style="64" customWidth="1"/>
    <col min="11065" max="11065" width="8.88671875" style="64" bestFit="1" customWidth="1"/>
    <col min="11066" max="11066" width="11.5546875" style="64" customWidth="1"/>
    <col min="11067" max="11067" width="10.6640625" style="64" bestFit="1" customWidth="1"/>
    <col min="11068" max="11265" width="8.6640625" style="64"/>
    <col min="11266" max="11266" width="7.33203125" style="64" customWidth="1"/>
    <col min="11267" max="11267" width="0" style="64" hidden="1" customWidth="1"/>
    <col min="11268" max="11268" width="41.33203125" style="64" customWidth="1"/>
    <col min="11269" max="11313" width="0" style="64" hidden="1" customWidth="1"/>
    <col min="11314" max="11315" width="17" style="64" customWidth="1"/>
    <col min="11316" max="11318" width="0" style="64" hidden="1" customWidth="1"/>
    <col min="11319" max="11319" width="13.44140625" style="64" customWidth="1"/>
    <col min="11320" max="11320" width="12.88671875" style="64" customWidth="1"/>
    <col min="11321" max="11321" width="8.88671875" style="64" bestFit="1" customWidth="1"/>
    <col min="11322" max="11322" width="11.5546875" style="64" customWidth="1"/>
    <col min="11323" max="11323" width="10.6640625" style="64" bestFit="1" customWidth="1"/>
    <col min="11324" max="11521" width="8.6640625" style="64"/>
    <col min="11522" max="11522" width="7.33203125" style="64" customWidth="1"/>
    <col min="11523" max="11523" width="0" style="64" hidden="1" customWidth="1"/>
    <col min="11524" max="11524" width="41.33203125" style="64" customWidth="1"/>
    <col min="11525" max="11569" width="0" style="64" hidden="1" customWidth="1"/>
    <col min="11570" max="11571" width="17" style="64" customWidth="1"/>
    <col min="11572" max="11574" width="0" style="64" hidden="1" customWidth="1"/>
    <col min="11575" max="11575" width="13.44140625" style="64" customWidth="1"/>
    <col min="11576" max="11576" width="12.88671875" style="64" customWidth="1"/>
    <col min="11577" max="11577" width="8.88671875" style="64" bestFit="1" customWidth="1"/>
    <col min="11578" max="11578" width="11.5546875" style="64" customWidth="1"/>
    <col min="11579" max="11579" width="10.6640625" style="64" bestFit="1" customWidth="1"/>
    <col min="11580" max="11777" width="8.6640625" style="64"/>
    <col min="11778" max="11778" width="7.33203125" style="64" customWidth="1"/>
    <col min="11779" max="11779" width="0" style="64" hidden="1" customWidth="1"/>
    <col min="11780" max="11780" width="41.33203125" style="64" customWidth="1"/>
    <col min="11781" max="11825" width="0" style="64" hidden="1" customWidth="1"/>
    <col min="11826" max="11827" width="17" style="64" customWidth="1"/>
    <col min="11828" max="11830" width="0" style="64" hidden="1" customWidth="1"/>
    <col min="11831" max="11831" width="13.44140625" style="64" customWidth="1"/>
    <col min="11832" max="11832" width="12.88671875" style="64" customWidth="1"/>
    <col min="11833" max="11833" width="8.88671875" style="64" bestFit="1" customWidth="1"/>
    <col min="11834" max="11834" width="11.5546875" style="64" customWidth="1"/>
    <col min="11835" max="11835" width="10.6640625" style="64" bestFit="1" customWidth="1"/>
    <col min="11836" max="12033" width="8.6640625" style="64"/>
    <col min="12034" max="12034" width="7.33203125" style="64" customWidth="1"/>
    <col min="12035" max="12035" width="0" style="64" hidden="1" customWidth="1"/>
    <col min="12036" max="12036" width="41.33203125" style="64" customWidth="1"/>
    <col min="12037" max="12081" width="0" style="64" hidden="1" customWidth="1"/>
    <col min="12082" max="12083" width="17" style="64" customWidth="1"/>
    <col min="12084" max="12086" width="0" style="64" hidden="1" customWidth="1"/>
    <col min="12087" max="12087" width="13.44140625" style="64" customWidth="1"/>
    <col min="12088" max="12088" width="12.88671875" style="64" customWidth="1"/>
    <col min="12089" max="12089" width="8.88671875" style="64" bestFit="1" customWidth="1"/>
    <col min="12090" max="12090" width="11.5546875" style="64" customWidth="1"/>
    <col min="12091" max="12091" width="10.6640625" style="64" bestFit="1" customWidth="1"/>
    <col min="12092" max="12289" width="8.6640625" style="64"/>
    <col min="12290" max="12290" width="7.33203125" style="64" customWidth="1"/>
    <col min="12291" max="12291" width="0" style="64" hidden="1" customWidth="1"/>
    <col min="12292" max="12292" width="41.33203125" style="64" customWidth="1"/>
    <col min="12293" max="12337" width="0" style="64" hidden="1" customWidth="1"/>
    <col min="12338" max="12339" width="17" style="64" customWidth="1"/>
    <col min="12340" max="12342" width="0" style="64" hidden="1" customWidth="1"/>
    <col min="12343" max="12343" width="13.44140625" style="64" customWidth="1"/>
    <col min="12344" max="12344" width="12.88671875" style="64" customWidth="1"/>
    <col min="12345" max="12345" width="8.88671875" style="64" bestFit="1" customWidth="1"/>
    <col min="12346" max="12346" width="11.5546875" style="64" customWidth="1"/>
    <col min="12347" max="12347" width="10.6640625" style="64" bestFit="1" customWidth="1"/>
    <col min="12348" max="12545" width="8.6640625" style="64"/>
    <col min="12546" max="12546" width="7.33203125" style="64" customWidth="1"/>
    <col min="12547" max="12547" width="0" style="64" hidden="1" customWidth="1"/>
    <col min="12548" max="12548" width="41.33203125" style="64" customWidth="1"/>
    <col min="12549" max="12593" width="0" style="64" hidden="1" customWidth="1"/>
    <col min="12594" max="12595" width="17" style="64" customWidth="1"/>
    <col min="12596" max="12598" width="0" style="64" hidden="1" customWidth="1"/>
    <col min="12599" max="12599" width="13.44140625" style="64" customWidth="1"/>
    <col min="12600" max="12600" width="12.88671875" style="64" customWidth="1"/>
    <col min="12601" max="12601" width="8.88671875" style="64" bestFit="1" customWidth="1"/>
    <col min="12602" max="12602" width="11.5546875" style="64" customWidth="1"/>
    <col min="12603" max="12603" width="10.6640625" style="64" bestFit="1" customWidth="1"/>
    <col min="12604" max="12801" width="8.6640625" style="64"/>
    <col min="12802" max="12802" width="7.33203125" style="64" customWidth="1"/>
    <col min="12803" max="12803" width="0" style="64" hidden="1" customWidth="1"/>
    <col min="12804" max="12804" width="41.33203125" style="64" customWidth="1"/>
    <col min="12805" max="12849" width="0" style="64" hidden="1" customWidth="1"/>
    <col min="12850" max="12851" width="17" style="64" customWidth="1"/>
    <col min="12852" max="12854" width="0" style="64" hidden="1" customWidth="1"/>
    <col min="12855" max="12855" width="13.44140625" style="64" customWidth="1"/>
    <col min="12856" max="12856" width="12.88671875" style="64" customWidth="1"/>
    <col min="12857" max="12857" width="8.88671875" style="64" bestFit="1" customWidth="1"/>
    <col min="12858" max="12858" width="11.5546875" style="64" customWidth="1"/>
    <col min="12859" max="12859" width="10.6640625" style="64" bestFit="1" customWidth="1"/>
    <col min="12860" max="13057" width="8.6640625" style="64"/>
    <col min="13058" max="13058" width="7.33203125" style="64" customWidth="1"/>
    <col min="13059" max="13059" width="0" style="64" hidden="1" customWidth="1"/>
    <col min="13060" max="13060" width="41.33203125" style="64" customWidth="1"/>
    <col min="13061" max="13105" width="0" style="64" hidden="1" customWidth="1"/>
    <col min="13106" max="13107" width="17" style="64" customWidth="1"/>
    <col min="13108" max="13110" width="0" style="64" hidden="1" customWidth="1"/>
    <col min="13111" max="13111" width="13.44140625" style="64" customWidth="1"/>
    <col min="13112" max="13112" width="12.88671875" style="64" customWidth="1"/>
    <col min="13113" max="13113" width="8.88671875" style="64" bestFit="1" customWidth="1"/>
    <col min="13114" max="13114" width="11.5546875" style="64" customWidth="1"/>
    <col min="13115" max="13115" width="10.6640625" style="64" bestFit="1" customWidth="1"/>
    <col min="13116" max="13313" width="8.6640625" style="64"/>
    <col min="13314" max="13314" width="7.33203125" style="64" customWidth="1"/>
    <col min="13315" max="13315" width="0" style="64" hidden="1" customWidth="1"/>
    <col min="13316" max="13316" width="41.33203125" style="64" customWidth="1"/>
    <col min="13317" max="13361" width="0" style="64" hidden="1" customWidth="1"/>
    <col min="13362" max="13363" width="17" style="64" customWidth="1"/>
    <col min="13364" max="13366" width="0" style="64" hidden="1" customWidth="1"/>
    <col min="13367" max="13367" width="13.44140625" style="64" customWidth="1"/>
    <col min="13368" max="13368" width="12.88671875" style="64" customWidth="1"/>
    <col min="13369" max="13369" width="8.88671875" style="64" bestFit="1" customWidth="1"/>
    <col min="13370" max="13370" width="11.5546875" style="64" customWidth="1"/>
    <col min="13371" max="13371" width="10.6640625" style="64" bestFit="1" customWidth="1"/>
    <col min="13372" max="13569" width="8.6640625" style="64"/>
    <col min="13570" max="13570" width="7.33203125" style="64" customWidth="1"/>
    <col min="13571" max="13571" width="0" style="64" hidden="1" customWidth="1"/>
    <col min="13572" max="13572" width="41.33203125" style="64" customWidth="1"/>
    <col min="13573" max="13617" width="0" style="64" hidden="1" customWidth="1"/>
    <col min="13618" max="13619" width="17" style="64" customWidth="1"/>
    <col min="13620" max="13622" width="0" style="64" hidden="1" customWidth="1"/>
    <col min="13623" max="13623" width="13.44140625" style="64" customWidth="1"/>
    <col min="13624" max="13624" width="12.88671875" style="64" customWidth="1"/>
    <col min="13625" max="13625" width="8.88671875" style="64" bestFit="1" customWidth="1"/>
    <col min="13626" max="13626" width="11.5546875" style="64" customWidth="1"/>
    <col min="13627" max="13627" width="10.6640625" style="64" bestFit="1" customWidth="1"/>
    <col min="13628" max="13825" width="8.6640625" style="64"/>
    <col min="13826" max="13826" width="7.33203125" style="64" customWidth="1"/>
    <col min="13827" max="13827" width="0" style="64" hidden="1" customWidth="1"/>
    <col min="13828" max="13828" width="41.33203125" style="64" customWidth="1"/>
    <col min="13829" max="13873" width="0" style="64" hidden="1" customWidth="1"/>
    <col min="13874" max="13875" width="17" style="64" customWidth="1"/>
    <col min="13876" max="13878" width="0" style="64" hidden="1" customWidth="1"/>
    <col min="13879" max="13879" width="13.44140625" style="64" customWidth="1"/>
    <col min="13880" max="13880" width="12.88671875" style="64" customWidth="1"/>
    <col min="13881" max="13881" width="8.88671875" style="64" bestFit="1" customWidth="1"/>
    <col min="13882" max="13882" width="11.5546875" style="64" customWidth="1"/>
    <col min="13883" max="13883" width="10.6640625" style="64" bestFit="1" customWidth="1"/>
    <col min="13884" max="14081" width="8.6640625" style="64"/>
    <col min="14082" max="14082" width="7.33203125" style="64" customWidth="1"/>
    <col min="14083" max="14083" width="0" style="64" hidden="1" customWidth="1"/>
    <col min="14084" max="14084" width="41.33203125" style="64" customWidth="1"/>
    <col min="14085" max="14129" width="0" style="64" hidden="1" customWidth="1"/>
    <col min="14130" max="14131" width="17" style="64" customWidth="1"/>
    <col min="14132" max="14134" width="0" style="64" hidden="1" customWidth="1"/>
    <col min="14135" max="14135" width="13.44140625" style="64" customWidth="1"/>
    <col min="14136" max="14136" width="12.88671875" style="64" customWidth="1"/>
    <col min="14137" max="14137" width="8.88671875" style="64" bestFit="1" customWidth="1"/>
    <col min="14138" max="14138" width="11.5546875" style="64" customWidth="1"/>
    <col min="14139" max="14139" width="10.6640625" style="64" bestFit="1" customWidth="1"/>
    <col min="14140" max="14337" width="8.6640625" style="64"/>
    <col min="14338" max="14338" width="7.33203125" style="64" customWidth="1"/>
    <col min="14339" max="14339" width="0" style="64" hidden="1" customWidth="1"/>
    <col min="14340" max="14340" width="41.33203125" style="64" customWidth="1"/>
    <col min="14341" max="14385" width="0" style="64" hidden="1" customWidth="1"/>
    <col min="14386" max="14387" width="17" style="64" customWidth="1"/>
    <col min="14388" max="14390" width="0" style="64" hidden="1" customWidth="1"/>
    <col min="14391" max="14391" width="13.44140625" style="64" customWidth="1"/>
    <col min="14392" max="14392" width="12.88671875" style="64" customWidth="1"/>
    <col min="14393" max="14393" width="8.88671875" style="64" bestFit="1" customWidth="1"/>
    <col min="14394" max="14394" width="11.5546875" style="64" customWidth="1"/>
    <col min="14395" max="14395" width="10.6640625" style="64" bestFit="1" customWidth="1"/>
    <col min="14396" max="14593" width="8.6640625" style="64"/>
    <col min="14594" max="14594" width="7.33203125" style="64" customWidth="1"/>
    <col min="14595" max="14595" width="0" style="64" hidden="1" customWidth="1"/>
    <col min="14596" max="14596" width="41.33203125" style="64" customWidth="1"/>
    <col min="14597" max="14641" width="0" style="64" hidden="1" customWidth="1"/>
    <col min="14642" max="14643" width="17" style="64" customWidth="1"/>
    <col min="14644" max="14646" width="0" style="64" hidden="1" customWidth="1"/>
    <col min="14647" max="14647" width="13.44140625" style="64" customWidth="1"/>
    <col min="14648" max="14648" width="12.88671875" style="64" customWidth="1"/>
    <col min="14649" max="14649" width="8.88671875" style="64" bestFit="1" customWidth="1"/>
    <col min="14650" max="14650" width="11.5546875" style="64" customWidth="1"/>
    <col min="14651" max="14651" width="10.6640625" style="64" bestFit="1" customWidth="1"/>
    <col min="14652" max="14849" width="8.6640625" style="64"/>
    <col min="14850" max="14850" width="7.33203125" style="64" customWidth="1"/>
    <col min="14851" max="14851" width="0" style="64" hidden="1" customWidth="1"/>
    <col min="14852" max="14852" width="41.33203125" style="64" customWidth="1"/>
    <col min="14853" max="14897" width="0" style="64" hidden="1" customWidth="1"/>
    <col min="14898" max="14899" width="17" style="64" customWidth="1"/>
    <col min="14900" max="14902" width="0" style="64" hidden="1" customWidth="1"/>
    <col min="14903" max="14903" width="13.44140625" style="64" customWidth="1"/>
    <col min="14904" max="14904" width="12.88671875" style="64" customWidth="1"/>
    <col min="14905" max="14905" width="8.88671875" style="64" bestFit="1" customWidth="1"/>
    <col min="14906" max="14906" width="11.5546875" style="64" customWidth="1"/>
    <col min="14907" max="14907" width="10.6640625" style="64" bestFit="1" customWidth="1"/>
    <col min="14908" max="15105" width="8.6640625" style="64"/>
    <col min="15106" max="15106" width="7.33203125" style="64" customWidth="1"/>
    <col min="15107" max="15107" width="0" style="64" hidden="1" customWidth="1"/>
    <col min="15108" max="15108" width="41.33203125" style="64" customWidth="1"/>
    <col min="15109" max="15153" width="0" style="64" hidden="1" customWidth="1"/>
    <col min="15154" max="15155" width="17" style="64" customWidth="1"/>
    <col min="15156" max="15158" width="0" style="64" hidden="1" customWidth="1"/>
    <col min="15159" max="15159" width="13.44140625" style="64" customWidth="1"/>
    <col min="15160" max="15160" width="12.88671875" style="64" customWidth="1"/>
    <col min="15161" max="15161" width="8.88671875" style="64" bestFit="1" customWidth="1"/>
    <col min="15162" max="15162" width="11.5546875" style="64" customWidth="1"/>
    <col min="15163" max="15163" width="10.6640625" style="64" bestFit="1" customWidth="1"/>
    <col min="15164" max="15361" width="8.6640625" style="64"/>
    <col min="15362" max="15362" width="7.33203125" style="64" customWidth="1"/>
    <col min="15363" max="15363" width="0" style="64" hidden="1" customWidth="1"/>
    <col min="15364" max="15364" width="41.33203125" style="64" customWidth="1"/>
    <col min="15365" max="15409" width="0" style="64" hidden="1" customWidth="1"/>
    <col min="15410" max="15411" width="17" style="64" customWidth="1"/>
    <col min="15412" max="15414" width="0" style="64" hidden="1" customWidth="1"/>
    <col min="15415" max="15415" width="13.44140625" style="64" customWidth="1"/>
    <col min="15416" max="15416" width="12.88671875" style="64" customWidth="1"/>
    <col min="15417" max="15417" width="8.88671875" style="64" bestFit="1" customWidth="1"/>
    <col min="15418" max="15418" width="11.5546875" style="64" customWidth="1"/>
    <col min="15419" max="15419" width="10.6640625" style="64" bestFit="1" customWidth="1"/>
    <col min="15420" max="15617" width="8.6640625" style="64"/>
    <col min="15618" max="15618" width="7.33203125" style="64" customWidth="1"/>
    <col min="15619" max="15619" width="0" style="64" hidden="1" customWidth="1"/>
    <col min="15620" max="15620" width="41.33203125" style="64" customWidth="1"/>
    <col min="15621" max="15665" width="0" style="64" hidden="1" customWidth="1"/>
    <col min="15666" max="15667" width="17" style="64" customWidth="1"/>
    <col min="15668" max="15670" width="0" style="64" hidden="1" customWidth="1"/>
    <col min="15671" max="15671" width="13.44140625" style="64" customWidth="1"/>
    <col min="15672" max="15672" width="12.88671875" style="64" customWidth="1"/>
    <col min="15673" max="15673" width="8.88671875" style="64" bestFit="1" customWidth="1"/>
    <col min="15674" max="15674" width="11.5546875" style="64" customWidth="1"/>
    <col min="15675" max="15675" width="10.6640625" style="64" bestFit="1" customWidth="1"/>
    <col min="15676" max="15873" width="8.6640625" style="64"/>
    <col min="15874" max="15874" width="7.33203125" style="64" customWidth="1"/>
    <col min="15875" max="15875" width="0" style="64" hidden="1" customWidth="1"/>
    <col min="15876" max="15876" width="41.33203125" style="64" customWidth="1"/>
    <col min="15877" max="15921" width="0" style="64" hidden="1" customWidth="1"/>
    <col min="15922" max="15923" width="17" style="64" customWidth="1"/>
    <col min="15924" max="15926" width="0" style="64" hidden="1" customWidth="1"/>
    <col min="15927" max="15927" width="13.44140625" style="64" customWidth="1"/>
    <col min="15928" max="15928" width="12.88671875" style="64" customWidth="1"/>
    <col min="15929" max="15929" width="8.88671875" style="64" bestFit="1" customWidth="1"/>
    <col min="15930" max="15930" width="11.5546875" style="64" customWidth="1"/>
    <col min="15931" max="15931" width="10.6640625" style="64" bestFit="1" customWidth="1"/>
    <col min="15932" max="16129" width="8.6640625" style="64"/>
    <col min="16130" max="16130" width="7.33203125" style="64" customWidth="1"/>
    <col min="16131" max="16131" width="0" style="64" hidden="1" customWidth="1"/>
    <col min="16132" max="16132" width="41.33203125" style="64" customWidth="1"/>
    <col min="16133" max="16177" width="0" style="64" hidden="1" customWidth="1"/>
    <col min="16178" max="16179" width="17" style="64" customWidth="1"/>
    <col min="16180" max="16182" width="0" style="64" hidden="1" customWidth="1"/>
    <col min="16183" max="16183" width="13.44140625" style="64" customWidth="1"/>
    <col min="16184" max="16184" width="12.88671875" style="64" customWidth="1"/>
    <col min="16185" max="16185" width="8.88671875" style="64" bestFit="1" customWidth="1"/>
    <col min="16186" max="16186" width="11.5546875" style="64" customWidth="1"/>
    <col min="16187" max="16187" width="10.6640625" style="64" bestFit="1" customWidth="1"/>
    <col min="16188" max="16384" width="8.6640625" style="64"/>
  </cols>
  <sheetData>
    <row r="1" spans="1:58" s="27" customFormat="1" ht="24.6" customHeight="1" thickBot="1">
      <c r="A1" s="1" t="s">
        <v>0</v>
      </c>
      <c r="B1" s="2" t="s">
        <v>1</v>
      </c>
      <c r="C1" s="3" t="s">
        <v>2</v>
      </c>
      <c r="D1" s="4" t="s">
        <v>3</v>
      </c>
      <c r="E1" s="4"/>
      <c r="F1" s="4"/>
      <c r="G1" s="4" t="s">
        <v>4</v>
      </c>
      <c r="H1" s="4"/>
      <c r="I1" s="4"/>
      <c r="J1" s="5" t="s">
        <v>5</v>
      </c>
      <c r="K1" s="5"/>
      <c r="L1" s="5"/>
      <c r="M1" s="6" t="s">
        <v>6</v>
      </c>
      <c r="N1" s="6"/>
      <c r="O1" s="6"/>
      <c r="P1" s="7" t="s">
        <v>7</v>
      </c>
      <c r="Q1" s="7"/>
      <c r="R1" s="7"/>
      <c r="S1" s="7" t="s">
        <v>8</v>
      </c>
      <c r="T1" s="7"/>
      <c r="U1" s="7"/>
      <c r="V1" s="8" t="s">
        <v>9</v>
      </c>
      <c r="W1" s="8"/>
      <c r="X1" s="8"/>
      <c r="Y1" s="9" t="s">
        <v>10</v>
      </c>
      <c r="Z1" s="9"/>
      <c r="AA1" s="9"/>
      <c r="AB1" s="10" t="s">
        <v>11</v>
      </c>
      <c r="AC1" s="10"/>
      <c r="AD1" s="10"/>
      <c r="AE1" s="11" t="s">
        <v>12</v>
      </c>
      <c r="AF1" s="11"/>
      <c r="AG1" s="11"/>
      <c r="AH1" s="12" t="s">
        <v>13</v>
      </c>
      <c r="AI1" s="12"/>
      <c r="AJ1" s="12"/>
      <c r="AK1" s="13" t="s">
        <v>14</v>
      </c>
      <c r="AL1" s="13"/>
      <c r="AM1" s="13"/>
      <c r="AN1" s="14" t="s">
        <v>15</v>
      </c>
      <c r="AO1" s="15" t="s">
        <v>16</v>
      </c>
      <c r="AP1" s="15"/>
      <c r="AQ1" s="15"/>
      <c r="AR1" s="16" t="s">
        <v>17</v>
      </c>
      <c r="AS1" s="14" t="s">
        <v>18</v>
      </c>
      <c r="AT1" s="17"/>
      <c r="AU1" s="18" t="s">
        <v>19</v>
      </c>
      <c r="AV1" s="19"/>
      <c r="AW1" s="20"/>
      <c r="AX1" s="21">
        <v>8.9965968042662825E-2</v>
      </c>
      <c r="AY1" s="22" t="s">
        <v>20</v>
      </c>
      <c r="AZ1" s="22"/>
      <c r="BA1" s="23" t="s">
        <v>21</v>
      </c>
      <c r="BB1" s="23"/>
      <c r="BC1" s="24" t="s">
        <v>22</v>
      </c>
      <c r="BD1" s="25"/>
      <c r="BE1" s="26"/>
    </row>
    <row r="2" spans="1:58" s="27" customFormat="1" ht="50.1" customHeight="1">
      <c r="A2" s="1"/>
      <c r="B2" s="2"/>
      <c r="C2" s="3"/>
      <c r="D2" s="28" t="s">
        <v>23</v>
      </c>
      <c r="E2" s="29" t="s">
        <v>24</v>
      </c>
      <c r="F2" s="30" t="s">
        <v>25</v>
      </c>
      <c r="G2" s="28" t="s">
        <v>23</v>
      </c>
      <c r="H2" s="29" t="s">
        <v>24</v>
      </c>
      <c r="I2" s="30" t="s">
        <v>25</v>
      </c>
      <c r="J2" s="31" t="s">
        <v>23</v>
      </c>
      <c r="K2" s="32" t="s">
        <v>24</v>
      </c>
      <c r="L2" s="33" t="s">
        <v>25</v>
      </c>
      <c r="M2" s="34" t="s">
        <v>23</v>
      </c>
      <c r="N2" s="35" t="s">
        <v>24</v>
      </c>
      <c r="O2" s="36" t="s">
        <v>25</v>
      </c>
      <c r="P2" s="37" t="s">
        <v>23</v>
      </c>
      <c r="Q2" s="38" t="s">
        <v>24</v>
      </c>
      <c r="R2" s="39" t="s">
        <v>25</v>
      </c>
      <c r="S2" s="37" t="s">
        <v>23</v>
      </c>
      <c r="T2" s="38" t="s">
        <v>24</v>
      </c>
      <c r="U2" s="39" t="s">
        <v>25</v>
      </c>
      <c r="V2" s="40" t="s">
        <v>23</v>
      </c>
      <c r="W2" s="40" t="s">
        <v>24</v>
      </c>
      <c r="X2" s="40" t="s">
        <v>25</v>
      </c>
      <c r="Y2" s="41" t="s">
        <v>23</v>
      </c>
      <c r="Z2" s="41" t="s">
        <v>24</v>
      </c>
      <c r="AA2" s="42" t="s">
        <v>25</v>
      </c>
      <c r="AB2" s="43" t="s">
        <v>23</v>
      </c>
      <c r="AC2" s="43" t="s">
        <v>24</v>
      </c>
      <c r="AD2" s="44" t="s">
        <v>25</v>
      </c>
      <c r="AE2" s="45" t="s">
        <v>23</v>
      </c>
      <c r="AF2" s="45" t="s">
        <v>24</v>
      </c>
      <c r="AG2" s="46" t="s">
        <v>25</v>
      </c>
      <c r="AH2" s="47" t="s">
        <v>23</v>
      </c>
      <c r="AI2" s="47" t="s">
        <v>24</v>
      </c>
      <c r="AJ2" s="48" t="s">
        <v>25</v>
      </c>
      <c r="AK2" s="35" t="s">
        <v>23</v>
      </c>
      <c r="AL2" s="35" t="s">
        <v>24</v>
      </c>
      <c r="AM2" s="49" t="s">
        <v>25</v>
      </c>
      <c r="AN2" s="116"/>
      <c r="AO2" s="50" t="s">
        <v>23</v>
      </c>
      <c r="AP2" s="50" t="s">
        <v>24</v>
      </c>
      <c r="AQ2" s="51" t="s">
        <v>25</v>
      </c>
      <c r="AR2" s="117"/>
      <c r="AS2" s="116"/>
      <c r="AT2" s="86" t="s">
        <v>26</v>
      </c>
      <c r="AU2" s="87" t="s">
        <v>27</v>
      </c>
      <c r="AV2" s="87" t="s">
        <v>28</v>
      </c>
      <c r="AW2" s="88" t="s">
        <v>29</v>
      </c>
      <c r="AX2" s="89" t="s">
        <v>30</v>
      </c>
      <c r="AY2" s="90" t="s">
        <v>31</v>
      </c>
      <c r="AZ2" s="52"/>
      <c r="BA2" s="91" t="s">
        <v>23</v>
      </c>
      <c r="BB2" s="92" t="s">
        <v>32</v>
      </c>
      <c r="BC2" s="93" t="s">
        <v>33</v>
      </c>
      <c r="BD2" s="94" t="s">
        <v>24</v>
      </c>
      <c r="BE2" s="95" t="s">
        <v>25</v>
      </c>
    </row>
    <row r="3" spans="1:58" s="27" customFormat="1">
      <c r="A3" s="120" t="s">
        <v>36</v>
      </c>
      <c r="B3" s="120" t="s">
        <v>48</v>
      </c>
      <c r="C3" s="122" t="s">
        <v>49</v>
      </c>
      <c r="D3" s="123">
        <v>3543845</v>
      </c>
      <c r="E3" s="123">
        <v>2500000</v>
      </c>
      <c r="F3" s="124"/>
      <c r="G3" s="123">
        <v>420420</v>
      </c>
      <c r="H3" s="123">
        <v>279310</v>
      </c>
      <c r="I3" s="124">
        <v>1.5052092656904514</v>
      </c>
      <c r="J3" s="123">
        <v>1382610</v>
      </c>
      <c r="K3" s="123">
        <v>800000</v>
      </c>
      <c r="L3" s="124">
        <v>1.7282625</v>
      </c>
      <c r="M3" s="123">
        <v>1953995</v>
      </c>
      <c r="N3" s="123">
        <v>1800000</v>
      </c>
      <c r="O3" s="125">
        <v>1.0855527777777778</v>
      </c>
      <c r="P3" s="126">
        <v>4210765</v>
      </c>
      <c r="Q3" s="126">
        <v>1959677</v>
      </c>
      <c r="R3" s="125">
        <v>2.1487035873768994</v>
      </c>
      <c r="S3" s="126">
        <v>2605765</v>
      </c>
      <c r="T3" s="126">
        <v>1800000</v>
      </c>
      <c r="U3" s="125">
        <v>1.4476472222222223</v>
      </c>
      <c r="V3" s="126">
        <v>2624125</v>
      </c>
      <c r="W3" s="126">
        <v>1800000</v>
      </c>
      <c r="X3" s="125">
        <v>1.4578472222222223</v>
      </c>
      <c r="Y3" s="126">
        <v>2160035</v>
      </c>
      <c r="Z3" s="126">
        <v>1800000</v>
      </c>
      <c r="AA3" s="125">
        <v>1.2000194444444445</v>
      </c>
      <c r="AB3" s="126">
        <v>2520565</v>
      </c>
      <c r="AC3" s="126">
        <v>1900000</v>
      </c>
      <c r="AD3" s="125">
        <v>1.3266131578947369</v>
      </c>
      <c r="AE3" s="126">
        <v>2491710</v>
      </c>
      <c r="AF3" s="126">
        <v>1750000</v>
      </c>
      <c r="AG3" s="125">
        <v>1.4238342857142856</v>
      </c>
      <c r="AH3" s="126">
        <v>1606980</v>
      </c>
      <c r="AI3" s="126">
        <v>1850000</v>
      </c>
      <c r="AJ3" s="125">
        <v>0.86863783783783777</v>
      </c>
      <c r="AK3" s="126">
        <v>1666155</v>
      </c>
      <c r="AL3" s="126">
        <v>2300000</v>
      </c>
      <c r="AM3" s="125">
        <v>0.72441521739130432</v>
      </c>
      <c r="AN3" s="126">
        <v>13069570</v>
      </c>
      <c r="AO3" s="126">
        <v>2427845</v>
      </c>
      <c r="AP3" s="126">
        <v>2100000</v>
      </c>
      <c r="AQ3" s="125">
        <v>1.1561166666666667</v>
      </c>
      <c r="AR3" s="126">
        <v>2178261.6666666665</v>
      </c>
      <c r="AS3" s="127">
        <v>5764845</v>
      </c>
      <c r="AT3" s="127">
        <v>1921615</v>
      </c>
      <c r="AU3" s="123"/>
      <c r="AV3" s="123"/>
      <c r="AW3" s="123">
        <v>452982.51769172621</v>
      </c>
      <c r="AX3" s="128">
        <v>3266770.6519084573</v>
      </c>
      <c r="AY3" s="129">
        <v>2100000</v>
      </c>
      <c r="AZ3" s="129"/>
      <c r="BA3" s="130">
        <v>420420</v>
      </c>
      <c r="BB3" s="131">
        <v>8.3197472690254449E-3</v>
      </c>
      <c r="BC3" s="132">
        <v>1331100</v>
      </c>
      <c r="BD3" s="133">
        <v>2100000</v>
      </c>
      <c r="BE3" s="134">
        <f>BC3/BD3</f>
        <v>0.6338571428571429</v>
      </c>
      <c r="BF3" s="70"/>
    </row>
    <row r="4" spans="1:58">
      <c r="A4" s="119" t="s">
        <v>36</v>
      </c>
      <c r="B4" s="120" t="s">
        <v>48</v>
      </c>
      <c r="C4" s="121" t="s">
        <v>50</v>
      </c>
      <c r="D4" s="126">
        <v>549620</v>
      </c>
      <c r="E4" s="126">
        <v>1400000</v>
      </c>
      <c r="F4" s="125"/>
      <c r="G4" s="126">
        <v>1398080</v>
      </c>
      <c r="H4" s="126">
        <v>1300000</v>
      </c>
      <c r="I4" s="125">
        <v>1.0754461538461539</v>
      </c>
      <c r="J4" s="126">
        <v>1508365</v>
      </c>
      <c r="K4" s="126">
        <v>1300000</v>
      </c>
      <c r="L4" s="125">
        <v>1.1602807692307693</v>
      </c>
      <c r="M4" s="126">
        <v>3184995</v>
      </c>
      <c r="N4" s="126">
        <v>2300000</v>
      </c>
      <c r="O4" s="125">
        <v>1.3847804347826087</v>
      </c>
      <c r="P4" s="126">
        <v>3097440</v>
      </c>
      <c r="Q4" s="126">
        <v>2300000</v>
      </c>
      <c r="R4" s="125">
        <v>1.3467130434782608</v>
      </c>
      <c r="S4" s="126">
        <v>2381585</v>
      </c>
      <c r="T4" s="126">
        <v>2200000</v>
      </c>
      <c r="U4" s="125">
        <v>1.0825386363636365</v>
      </c>
      <c r="V4" s="126">
        <v>1490455</v>
      </c>
      <c r="W4" s="126">
        <v>2050000</v>
      </c>
      <c r="X4" s="125">
        <v>0.7270512195121952</v>
      </c>
      <c r="Y4" s="126">
        <v>2298185</v>
      </c>
      <c r="Z4" s="126">
        <v>2050000</v>
      </c>
      <c r="AA4" s="125">
        <v>1.1210658536585365</v>
      </c>
      <c r="AB4" s="126">
        <v>2095710</v>
      </c>
      <c r="AC4" s="126">
        <v>2050000</v>
      </c>
      <c r="AD4" s="125">
        <v>1.0222975609756098</v>
      </c>
      <c r="AE4" s="126">
        <v>2661760</v>
      </c>
      <c r="AF4" s="126">
        <v>1900000</v>
      </c>
      <c r="AG4" s="125">
        <v>1.4009263157894736</v>
      </c>
      <c r="AH4" s="126">
        <v>1246160</v>
      </c>
      <c r="AI4" s="126">
        <v>2000000</v>
      </c>
      <c r="AJ4" s="125">
        <v>0.62308000000000008</v>
      </c>
      <c r="AK4" s="126">
        <v>2901300</v>
      </c>
      <c r="AL4" s="126">
        <v>550000</v>
      </c>
      <c r="AM4" s="125">
        <v>5.2750909090909088</v>
      </c>
      <c r="AN4" s="126">
        <v>12693570</v>
      </c>
      <c r="AO4" s="126">
        <v>2732260</v>
      </c>
      <c r="AP4" s="126">
        <v>1300000</v>
      </c>
      <c r="AQ4" s="125">
        <v>2.1017384615384613</v>
      </c>
      <c r="AR4" s="126">
        <v>2115595</v>
      </c>
      <c r="AS4" s="127">
        <v>6809220</v>
      </c>
      <c r="AT4" s="127">
        <v>2269740</v>
      </c>
      <c r="AU4" s="126"/>
      <c r="AV4" s="126"/>
      <c r="AW4" s="123">
        <v>1506364.5838315224</v>
      </c>
      <c r="AX4" s="135">
        <v>1984581.4226682677</v>
      </c>
      <c r="AY4" s="129">
        <v>1450000</v>
      </c>
      <c r="AZ4" s="129"/>
      <c r="BA4" s="136">
        <v>1398080</v>
      </c>
      <c r="BB4" s="131">
        <v>2.7666790975403394E-2</v>
      </c>
      <c r="BC4" s="132">
        <v>1927630</v>
      </c>
      <c r="BD4" s="133">
        <v>1450000</v>
      </c>
      <c r="BE4" s="134">
        <f t="shared" ref="BE4:BE67" si="0">BC4/BD4</f>
        <v>1.3293999999999999</v>
      </c>
      <c r="BF4" s="70"/>
    </row>
    <row r="5" spans="1:58">
      <c r="A5" s="119" t="s">
        <v>36</v>
      </c>
      <c r="B5" s="120" t="s">
        <v>48</v>
      </c>
      <c r="C5" s="121" t="s">
        <v>51</v>
      </c>
      <c r="D5" s="126">
        <v>1830140</v>
      </c>
      <c r="E5" s="126">
        <v>3000000</v>
      </c>
      <c r="F5" s="125"/>
      <c r="G5" s="126">
        <v>1862850</v>
      </c>
      <c r="H5" s="126">
        <v>2800000</v>
      </c>
      <c r="I5" s="125">
        <v>0.66530357142857144</v>
      </c>
      <c r="J5" s="126">
        <v>1821045</v>
      </c>
      <c r="K5" s="126">
        <v>2800000</v>
      </c>
      <c r="L5" s="125">
        <v>0.65037321428571437</v>
      </c>
      <c r="M5" s="126">
        <v>4804160</v>
      </c>
      <c r="N5" s="126">
        <v>3600000</v>
      </c>
      <c r="O5" s="125">
        <v>1.3344888888888888</v>
      </c>
      <c r="P5" s="126">
        <v>5466730</v>
      </c>
      <c r="Q5" s="126">
        <v>3600000</v>
      </c>
      <c r="R5" s="125">
        <v>1.5185361111111111</v>
      </c>
      <c r="S5" s="126">
        <v>2946625</v>
      </c>
      <c r="T5" s="126">
        <v>3500000</v>
      </c>
      <c r="U5" s="125">
        <v>0.84189285714285722</v>
      </c>
      <c r="V5" s="126">
        <v>2070435</v>
      </c>
      <c r="W5" s="126">
        <v>3350000</v>
      </c>
      <c r="X5" s="125">
        <v>0.61804029850746267</v>
      </c>
      <c r="Y5" s="126">
        <v>3246890</v>
      </c>
      <c r="Z5" s="126">
        <v>3100000</v>
      </c>
      <c r="AA5" s="125">
        <v>1.0473838709677419</v>
      </c>
      <c r="AB5" s="126">
        <v>2390095</v>
      </c>
      <c r="AC5" s="126">
        <v>3100000</v>
      </c>
      <c r="AD5" s="125">
        <v>0.77099838709677415</v>
      </c>
      <c r="AE5" s="126">
        <v>3055800</v>
      </c>
      <c r="AF5" s="126">
        <v>2900000</v>
      </c>
      <c r="AG5" s="125">
        <v>1.0537241379310345</v>
      </c>
      <c r="AH5" s="126">
        <v>3447655</v>
      </c>
      <c r="AI5" s="126">
        <v>2900000</v>
      </c>
      <c r="AJ5" s="125">
        <v>1.188846551724138</v>
      </c>
      <c r="AK5" s="126">
        <v>3202630</v>
      </c>
      <c r="AL5" s="126">
        <v>3000000</v>
      </c>
      <c r="AM5" s="125">
        <v>1.0675433333333333</v>
      </c>
      <c r="AN5" s="126">
        <v>17413505</v>
      </c>
      <c r="AO5" s="126">
        <v>2001605</v>
      </c>
      <c r="AP5" s="126">
        <v>3000000</v>
      </c>
      <c r="AQ5" s="125">
        <v>0.66720166666666669</v>
      </c>
      <c r="AR5" s="126">
        <v>2902250.8333333335</v>
      </c>
      <c r="AS5" s="127">
        <v>9706085</v>
      </c>
      <c r="AT5" s="127">
        <v>3235361.6666666665</v>
      </c>
      <c r="AU5" s="126"/>
      <c r="AV5" s="126"/>
      <c r="AW5" s="123">
        <v>2007132.1133200901</v>
      </c>
      <c r="AX5" s="135">
        <v>3830631.4235835173</v>
      </c>
      <c r="AY5" s="129">
        <v>3000000</v>
      </c>
      <c r="AZ5" s="129"/>
      <c r="BA5" s="136">
        <v>1862850</v>
      </c>
      <c r="BB5" s="131">
        <v>3.6864186290148072E-2</v>
      </c>
      <c r="BC5" s="132">
        <v>2814450</v>
      </c>
      <c r="BD5" s="133">
        <v>3000000</v>
      </c>
      <c r="BE5" s="134">
        <f t="shared" si="0"/>
        <v>0.93815000000000004</v>
      </c>
      <c r="BF5" s="70"/>
    </row>
    <row r="6" spans="1:58">
      <c r="A6" s="119" t="s">
        <v>36</v>
      </c>
      <c r="B6" s="120" t="s">
        <v>48</v>
      </c>
      <c r="C6" s="121" t="s">
        <v>52</v>
      </c>
      <c r="D6" s="126">
        <v>959050</v>
      </c>
      <c r="E6" s="126">
        <v>900000</v>
      </c>
      <c r="F6" s="125"/>
      <c r="G6" s="126">
        <v>1242925</v>
      </c>
      <c r="H6" s="126">
        <v>950000</v>
      </c>
      <c r="I6" s="125">
        <v>1.3083421052631579</v>
      </c>
      <c r="J6" s="126">
        <v>1557775</v>
      </c>
      <c r="K6" s="126">
        <v>950000</v>
      </c>
      <c r="L6" s="125">
        <v>1.6397631578947369</v>
      </c>
      <c r="M6" s="126">
        <v>2407145</v>
      </c>
      <c r="N6" s="126">
        <v>1800000</v>
      </c>
      <c r="O6" s="125">
        <v>1.3373027777777777</v>
      </c>
      <c r="P6" s="126">
        <v>2519100</v>
      </c>
      <c r="Q6" s="126">
        <v>1800000</v>
      </c>
      <c r="R6" s="125">
        <v>1.3995</v>
      </c>
      <c r="S6" s="126">
        <v>2932590</v>
      </c>
      <c r="T6" s="126">
        <v>1700000</v>
      </c>
      <c r="U6" s="125">
        <v>1.7250529411764706</v>
      </c>
      <c r="V6" s="126">
        <v>2544255</v>
      </c>
      <c r="W6" s="126">
        <v>1550000</v>
      </c>
      <c r="X6" s="125">
        <v>1.6414548387096775</v>
      </c>
      <c r="Y6" s="126">
        <v>1631700</v>
      </c>
      <c r="Z6" s="126">
        <v>1350000</v>
      </c>
      <c r="AA6" s="125">
        <v>1.2086666666666666</v>
      </c>
      <c r="AB6" s="126">
        <v>1144545</v>
      </c>
      <c r="AC6" s="126">
        <v>1350000</v>
      </c>
      <c r="AD6" s="125">
        <v>0.84781111111111107</v>
      </c>
      <c r="AE6" s="126">
        <v>1198630</v>
      </c>
      <c r="AF6" s="126">
        <v>1150000</v>
      </c>
      <c r="AG6" s="125">
        <v>1.0422869565217392</v>
      </c>
      <c r="AH6" s="126">
        <v>1256510</v>
      </c>
      <c r="AI6" s="126">
        <v>1200000</v>
      </c>
      <c r="AJ6" s="125">
        <v>1.0470916666666668</v>
      </c>
      <c r="AK6" s="126">
        <v>1210710</v>
      </c>
      <c r="AL6" s="126">
        <v>1200000</v>
      </c>
      <c r="AM6" s="125">
        <v>1.0089250000000001</v>
      </c>
      <c r="AN6" s="126">
        <v>8986350</v>
      </c>
      <c r="AO6" s="126">
        <v>1232305</v>
      </c>
      <c r="AP6" s="126">
        <v>1200000</v>
      </c>
      <c r="AQ6" s="125">
        <v>1.0269208333333333</v>
      </c>
      <c r="AR6" s="126">
        <v>1497725</v>
      </c>
      <c r="AS6" s="127">
        <v>3665850</v>
      </c>
      <c r="AT6" s="127">
        <v>1221950</v>
      </c>
      <c r="AU6" s="126"/>
      <c r="AV6" s="126"/>
      <c r="AW6" s="123">
        <v>1339192.4642071947</v>
      </c>
      <c r="AX6" s="135">
        <v>514750.96308788279</v>
      </c>
      <c r="AY6" s="129">
        <v>1200000</v>
      </c>
      <c r="AZ6" s="129"/>
      <c r="BA6" s="136">
        <v>1242925</v>
      </c>
      <c r="BB6" s="131">
        <v>2.4596408054691623E-2</v>
      </c>
      <c r="BC6" s="132">
        <v>1324320</v>
      </c>
      <c r="BD6" s="133">
        <v>1200000</v>
      </c>
      <c r="BE6" s="134">
        <f t="shared" si="0"/>
        <v>1.1035999999999999</v>
      </c>
      <c r="BF6" s="70"/>
    </row>
    <row r="7" spans="1:58">
      <c r="A7" s="119" t="s">
        <v>36</v>
      </c>
      <c r="B7" s="120" t="s">
        <v>48</v>
      </c>
      <c r="C7" s="137" t="s">
        <v>53</v>
      </c>
      <c r="D7" s="126">
        <v>1566770</v>
      </c>
      <c r="E7" s="126">
        <v>2500000</v>
      </c>
      <c r="F7" s="125"/>
      <c r="G7" s="126">
        <v>3484875</v>
      </c>
      <c r="H7" s="126">
        <v>2600000</v>
      </c>
      <c r="I7" s="125">
        <v>1.3403365384615384</v>
      </c>
      <c r="J7" s="126">
        <v>3480590</v>
      </c>
      <c r="K7" s="126">
        <v>2600000</v>
      </c>
      <c r="L7" s="125">
        <v>1.3386884615384615</v>
      </c>
      <c r="M7" s="126">
        <v>5421915</v>
      </c>
      <c r="N7" s="126">
        <v>4000000</v>
      </c>
      <c r="O7" s="125">
        <v>1.3554787500000001</v>
      </c>
      <c r="P7" s="126">
        <v>5383945</v>
      </c>
      <c r="Q7" s="126">
        <v>4000000</v>
      </c>
      <c r="R7" s="125">
        <v>1.3459862499999999</v>
      </c>
      <c r="S7" s="126">
        <v>5056180</v>
      </c>
      <c r="T7" s="126">
        <v>3800000</v>
      </c>
      <c r="U7" s="125">
        <v>1.3305736842105262</v>
      </c>
      <c r="V7" s="126">
        <v>611200</v>
      </c>
      <c r="W7" s="126">
        <v>3700000</v>
      </c>
      <c r="X7" s="125">
        <v>0.16518918918918918</v>
      </c>
      <c r="Y7" s="126">
        <v>3615800</v>
      </c>
      <c r="Z7" s="126">
        <v>3500000</v>
      </c>
      <c r="AA7" s="125">
        <v>1.0330857142857144</v>
      </c>
      <c r="AB7" s="126">
        <v>662485</v>
      </c>
      <c r="AC7" s="126">
        <v>3300000</v>
      </c>
      <c r="AD7" s="125">
        <v>0.20075303030303029</v>
      </c>
      <c r="AE7" s="126">
        <v>3198165</v>
      </c>
      <c r="AF7" s="126">
        <v>3100000</v>
      </c>
      <c r="AG7" s="125">
        <v>1.031666129032258</v>
      </c>
      <c r="AH7" s="126">
        <v>3172775</v>
      </c>
      <c r="AI7" s="126">
        <v>3100000</v>
      </c>
      <c r="AJ7" s="125">
        <v>1.023475806451613</v>
      </c>
      <c r="AK7" s="126">
        <v>2206755</v>
      </c>
      <c r="AL7" s="126">
        <v>3100000</v>
      </c>
      <c r="AM7" s="125">
        <v>0.71185645161290323</v>
      </c>
      <c r="AN7" s="126">
        <v>13467180</v>
      </c>
      <c r="AO7" s="126">
        <v>3879015</v>
      </c>
      <c r="AP7" s="126">
        <v>2900000</v>
      </c>
      <c r="AQ7" s="125">
        <v>1.3375913793103449</v>
      </c>
      <c r="AR7" s="126">
        <v>2244530</v>
      </c>
      <c r="AS7" s="127">
        <v>8577695</v>
      </c>
      <c r="AT7" s="127">
        <v>2859231.6666666665</v>
      </c>
      <c r="AU7" s="126"/>
      <c r="AV7" s="126"/>
      <c r="AW7" s="123">
        <v>3754786.7640477484</v>
      </c>
      <c r="AX7" s="135">
        <v>3637353.8142889822</v>
      </c>
      <c r="AY7" s="129">
        <v>2900000</v>
      </c>
      <c r="AZ7" s="129"/>
      <c r="BA7" s="136">
        <v>3484875</v>
      </c>
      <c r="BB7" s="131">
        <v>6.8962654640942506E-2</v>
      </c>
      <c r="BC7" s="132">
        <v>1399885</v>
      </c>
      <c r="BD7" s="133">
        <v>2900000</v>
      </c>
      <c r="BE7" s="134">
        <f t="shared" si="0"/>
        <v>0.48271896551724136</v>
      </c>
      <c r="BF7" s="70"/>
    </row>
    <row r="8" spans="1:58">
      <c r="A8" s="119" t="s">
        <v>36</v>
      </c>
      <c r="B8" s="120" t="s">
        <v>48</v>
      </c>
      <c r="C8" s="121" t="s">
        <v>54</v>
      </c>
      <c r="D8" s="126">
        <v>3062360</v>
      </c>
      <c r="E8" s="126">
        <v>2850000</v>
      </c>
      <c r="F8" s="125"/>
      <c r="G8" s="126">
        <v>3916120</v>
      </c>
      <c r="H8" s="126">
        <v>2800000</v>
      </c>
      <c r="I8" s="125">
        <v>1.3986142857142858</v>
      </c>
      <c r="J8" s="126">
        <v>3726085</v>
      </c>
      <c r="K8" s="126">
        <v>2800000</v>
      </c>
      <c r="L8" s="125">
        <v>1.3307446428571428</v>
      </c>
      <c r="M8" s="126">
        <v>2738295</v>
      </c>
      <c r="N8" s="126">
        <v>3026668</v>
      </c>
      <c r="O8" s="125">
        <v>0.90472261906492568</v>
      </c>
      <c r="P8" s="126">
        <v>2813990</v>
      </c>
      <c r="Q8" s="126">
        <v>2760000</v>
      </c>
      <c r="R8" s="125">
        <v>1.0195615942028986</v>
      </c>
      <c r="S8" s="126">
        <v>2877010</v>
      </c>
      <c r="T8" s="126">
        <v>2650000</v>
      </c>
      <c r="U8" s="125">
        <v>1.0856641509433962</v>
      </c>
      <c r="V8" s="126">
        <v>2629730</v>
      </c>
      <c r="W8" s="126">
        <v>2450000</v>
      </c>
      <c r="X8" s="125">
        <v>1.0733591836734695</v>
      </c>
      <c r="Y8" s="126">
        <v>2995970</v>
      </c>
      <c r="Z8" s="126">
        <v>2450000</v>
      </c>
      <c r="AA8" s="125">
        <v>1.2228448979591837</v>
      </c>
      <c r="AB8" s="126">
        <v>2502725</v>
      </c>
      <c r="AC8" s="126">
        <v>2450000</v>
      </c>
      <c r="AD8" s="125">
        <v>1.0215204081632654</v>
      </c>
      <c r="AE8" s="126">
        <v>1540660</v>
      </c>
      <c r="AF8" s="126">
        <v>2350000</v>
      </c>
      <c r="AG8" s="125">
        <v>0.65560000000000007</v>
      </c>
      <c r="AH8" s="126">
        <v>2365675</v>
      </c>
      <c r="AI8" s="126">
        <v>2350000</v>
      </c>
      <c r="AJ8" s="125">
        <v>1.0066702127659575</v>
      </c>
      <c r="AK8" s="126">
        <v>2500935</v>
      </c>
      <c r="AL8" s="126">
        <v>2300000</v>
      </c>
      <c r="AM8" s="125">
        <v>1.0873630434782608</v>
      </c>
      <c r="AN8" s="126">
        <v>14535695</v>
      </c>
      <c r="AO8" s="126">
        <v>2516125</v>
      </c>
      <c r="AP8" s="126">
        <v>2150000</v>
      </c>
      <c r="AQ8" s="125">
        <v>1.1702906976744185</v>
      </c>
      <c r="AR8" s="126">
        <v>2422615.8333333335</v>
      </c>
      <c r="AS8" s="127">
        <v>6407270</v>
      </c>
      <c r="AT8" s="127">
        <v>2135756.6666666665</v>
      </c>
      <c r="AU8" s="126"/>
      <c r="AV8" s="126"/>
      <c r="AW8" s="123">
        <v>4219432.7034463705</v>
      </c>
      <c r="AX8" s="135">
        <v>3864765.9481354142</v>
      </c>
      <c r="AY8" s="129">
        <v>2150000</v>
      </c>
      <c r="AZ8" s="129"/>
      <c r="BA8" s="136">
        <v>3916120</v>
      </c>
      <c r="BB8" s="131">
        <v>7.7496619274002018E-2</v>
      </c>
      <c r="BC8" s="132">
        <v>17281880</v>
      </c>
      <c r="BD8" s="133">
        <v>2150000</v>
      </c>
      <c r="BE8" s="134">
        <f t="shared" si="0"/>
        <v>8.0380837209302332</v>
      </c>
      <c r="BF8" s="70"/>
    </row>
    <row r="9" spans="1:58">
      <c r="A9" s="119" t="s">
        <v>36</v>
      </c>
      <c r="B9" s="119" t="s">
        <v>48</v>
      </c>
      <c r="C9" s="121" t="s">
        <v>55</v>
      </c>
      <c r="D9" s="126">
        <v>11752703</v>
      </c>
      <c r="E9" s="126">
        <v>11500000</v>
      </c>
      <c r="F9" s="125"/>
      <c r="G9" s="126">
        <v>11022055</v>
      </c>
      <c r="H9" s="126">
        <v>10800000</v>
      </c>
      <c r="I9" s="125">
        <v>1.0205606481481482</v>
      </c>
      <c r="J9" s="126">
        <v>11270890</v>
      </c>
      <c r="K9" s="126">
        <v>11000000</v>
      </c>
      <c r="L9" s="125">
        <v>1.0246263636363637</v>
      </c>
      <c r="M9" s="126">
        <v>13427686</v>
      </c>
      <c r="N9" s="126">
        <v>13000000</v>
      </c>
      <c r="O9" s="125">
        <v>1.032898923076923</v>
      </c>
      <c r="P9" s="126">
        <v>14652605</v>
      </c>
      <c r="Q9" s="126">
        <v>13000000</v>
      </c>
      <c r="R9" s="125">
        <v>1.1271234615384615</v>
      </c>
      <c r="S9" s="126">
        <v>12738020</v>
      </c>
      <c r="T9" s="126">
        <v>12000000</v>
      </c>
      <c r="U9" s="125">
        <v>1.0615016666666666</v>
      </c>
      <c r="V9" s="126">
        <v>11133240</v>
      </c>
      <c r="W9" s="126">
        <v>11000000</v>
      </c>
      <c r="X9" s="125">
        <v>1.0121127272727273</v>
      </c>
      <c r="Y9" s="126">
        <v>11342065</v>
      </c>
      <c r="Z9" s="126">
        <v>11000000</v>
      </c>
      <c r="AA9" s="125">
        <v>1.0310968181818181</v>
      </c>
      <c r="AB9" s="126">
        <v>11707955</v>
      </c>
      <c r="AC9" s="126">
        <v>11500000</v>
      </c>
      <c r="AD9" s="125">
        <v>1.0180830434782608</v>
      </c>
      <c r="AE9" s="126">
        <v>7181600</v>
      </c>
      <c r="AF9" s="126">
        <v>10000000</v>
      </c>
      <c r="AG9" s="125">
        <v>0.71816000000000002</v>
      </c>
      <c r="AH9" s="126">
        <v>10685920</v>
      </c>
      <c r="AI9" s="126">
        <v>10500000</v>
      </c>
      <c r="AJ9" s="125">
        <v>1.0177066666666668</v>
      </c>
      <c r="AK9" s="126">
        <v>10597880</v>
      </c>
      <c r="AL9" s="126">
        <v>10500000</v>
      </c>
      <c r="AM9" s="125">
        <v>1.0093219047619049</v>
      </c>
      <c r="AN9" s="126">
        <v>62648660</v>
      </c>
      <c r="AO9" s="126">
        <v>6692700</v>
      </c>
      <c r="AP9" s="126">
        <v>10500000</v>
      </c>
      <c r="AQ9" s="125">
        <v>0.63739999999999997</v>
      </c>
      <c r="AR9" s="126">
        <v>10441443.333333334</v>
      </c>
      <c r="AS9" s="127">
        <v>28465400</v>
      </c>
      <c r="AT9" s="127">
        <v>9488466.666666666</v>
      </c>
      <c r="AU9" s="126"/>
      <c r="AV9" s="126"/>
      <c r="AW9" s="123">
        <v>11875739.080054898</v>
      </c>
      <c r="AX9" s="135">
        <v>15335425.731261129</v>
      </c>
      <c r="AY9" s="129">
        <v>10500000</v>
      </c>
      <c r="AZ9" s="132"/>
      <c r="BA9" s="136">
        <v>11022055</v>
      </c>
      <c r="BB9" s="131">
        <v>0.21811691162479965</v>
      </c>
      <c r="BC9" s="132">
        <v>8168235</v>
      </c>
      <c r="BD9" s="133">
        <v>10500000</v>
      </c>
      <c r="BE9" s="134">
        <f t="shared" si="0"/>
        <v>0.77792714285714282</v>
      </c>
      <c r="BF9" s="70"/>
    </row>
    <row r="10" spans="1:58" s="74" customFormat="1">
      <c r="A10" s="138" t="s">
        <v>36</v>
      </c>
      <c r="B10" s="139" t="s">
        <v>48</v>
      </c>
      <c r="C10" s="140" t="s">
        <v>56</v>
      </c>
      <c r="D10" s="141"/>
      <c r="E10" s="141"/>
      <c r="F10" s="142"/>
      <c r="G10" s="143"/>
      <c r="H10" s="143"/>
      <c r="I10" s="144"/>
      <c r="J10" s="143">
        <v>0</v>
      </c>
      <c r="K10" s="143">
        <v>1000000</v>
      </c>
      <c r="L10" s="144">
        <v>0</v>
      </c>
      <c r="M10" s="143">
        <v>874155</v>
      </c>
      <c r="N10" s="143">
        <v>1100000</v>
      </c>
      <c r="O10" s="125">
        <v>0.79468636363636369</v>
      </c>
      <c r="P10" s="126">
        <v>1608375</v>
      </c>
      <c r="Q10" s="126">
        <v>1000000</v>
      </c>
      <c r="R10" s="125">
        <v>1.6083750000000001</v>
      </c>
      <c r="S10" s="126">
        <v>1475155</v>
      </c>
      <c r="T10" s="126">
        <v>1000000</v>
      </c>
      <c r="U10" s="125">
        <v>1.475155</v>
      </c>
      <c r="V10" s="126"/>
      <c r="W10" s="126"/>
      <c r="X10" s="125"/>
      <c r="Y10" s="126"/>
      <c r="Z10" s="126"/>
      <c r="AA10" s="125" t="e">
        <f>{#DIV/0!}</f>
        <v>#DIV/0!</v>
      </c>
      <c r="AB10" s="126"/>
      <c r="AC10" s="126"/>
      <c r="AD10" s="125" t="e">
        <f>{#DIV/0!}</f>
        <v>#DIV/0!</v>
      </c>
      <c r="AE10" s="126"/>
      <c r="AF10" s="126"/>
      <c r="AG10" s="125" t="e">
        <f>{#DIV/0!}</f>
        <v>#DIV/0!</v>
      </c>
      <c r="AH10" s="126"/>
      <c r="AI10" s="126"/>
      <c r="AJ10" s="125"/>
      <c r="AK10" s="126"/>
      <c r="AL10" s="126"/>
      <c r="AM10" s="125"/>
      <c r="AN10" s="126">
        <v>0</v>
      </c>
      <c r="AO10" s="126"/>
      <c r="AP10" s="126"/>
      <c r="AQ10" s="126"/>
      <c r="AR10" s="126">
        <v>0</v>
      </c>
      <c r="AS10" s="127">
        <v>0</v>
      </c>
      <c r="AT10" s="127">
        <v>0</v>
      </c>
      <c r="AU10" s="143"/>
      <c r="AV10" s="126"/>
      <c r="AW10" s="123">
        <v>0</v>
      </c>
      <c r="AX10" s="135"/>
      <c r="AY10" s="129"/>
      <c r="AZ10" s="129"/>
      <c r="BA10" s="136"/>
      <c r="BB10" s="131">
        <v>0</v>
      </c>
      <c r="BC10" s="132"/>
      <c r="BD10" s="133"/>
      <c r="BE10" s="134"/>
      <c r="BF10" s="70"/>
    </row>
    <row r="11" spans="1:58">
      <c r="A11" s="119" t="s">
        <v>36</v>
      </c>
      <c r="B11" s="120" t="s">
        <v>48</v>
      </c>
      <c r="C11" s="121" t="s">
        <v>57</v>
      </c>
      <c r="D11" s="126">
        <v>951750</v>
      </c>
      <c r="E11" s="126">
        <v>1300000</v>
      </c>
      <c r="F11" s="125"/>
      <c r="G11" s="126">
        <v>295655</v>
      </c>
      <c r="H11" s="126">
        <v>1450000</v>
      </c>
      <c r="I11" s="125">
        <v>0.2039</v>
      </c>
      <c r="J11" s="126">
        <v>2150295</v>
      </c>
      <c r="K11" s="126">
        <v>1400000</v>
      </c>
      <c r="L11" s="125">
        <v>1.535925</v>
      </c>
      <c r="M11" s="126">
        <v>4147925</v>
      </c>
      <c r="N11" s="126">
        <v>2800000</v>
      </c>
      <c r="O11" s="125">
        <v>1.4814017857142858</v>
      </c>
      <c r="P11" s="126">
        <v>4329135</v>
      </c>
      <c r="Q11" s="126">
        <v>2800000</v>
      </c>
      <c r="R11" s="125">
        <v>1.5461196428571429</v>
      </c>
      <c r="S11" s="126">
        <v>2230835</v>
      </c>
      <c r="T11" s="126">
        <v>2800000</v>
      </c>
      <c r="U11" s="125">
        <v>0.79672678571428579</v>
      </c>
      <c r="V11" s="126">
        <v>1211770</v>
      </c>
      <c r="W11" s="126">
        <v>2650000</v>
      </c>
      <c r="X11" s="125">
        <v>0.45727169811320761</v>
      </c>
      <c r="Y11" s="126">
        <v>733555</v>
      </c>
      <c r="Z11" s="126">
        <v>2450000</v>
      </c>
      <c r="AA11" s="125">
        <v>0.29941020408163266</v>
      </c>
      <c r="AB11" s="126">
        <v>1704760</v>
      </c>
      <c r="AC11" s="126">
        <v>2250000</v>
      </c>
      <c r="AD11" s="125">
        <v>0.75767111111111107</v>
      </c>
      <c r="AE11" s="126">
        <v>3038385</v>
      </c>
      <c r="AF11" s="126">
        <v>1950000</v>
      </c>
      <c r="AG11" s="125">
        <v>1.5581461538461538</v>
      </c>
      <c r="AH11" s="126">
        <v>495940</v>
      </c>
      <c r="AI11" s="126">
        <v>2000000</v>
      </c>
      <c r="AJ11" s="125">
        <v>0.24797000000000002</v>
      </c>
      <c r="AK11" s="126">
        <v>329960</v>
      </c>
      <c r="AL11" s="126">
        <v>2100000</v>
      </c>
      <c r="AM11" s="125">
        <v>0.15712380952380953</v>
      </c>
      <c r="AN11" s="126">
        <v>7514370</v>
      </c>
      <c r="AO11" s="126">
        <v>1413650</v>
      </c>
      <c r="AP11" s="126">
        <v>1800000</v>
      </c>
      <c r="AQ11" s="125">
        <v>0.78536111111111107</v>
      </c>
      <c r="AR11" s="126">
        <v>1252395</v>
      </c>
      <c r="AS11" s="127">
        <v>3864285</v>
      </c>
      <c r="AT11" s="127">
        <v>1288095</v>
      </c>
      <c r="AU11" s="126"/>
      <c r="AV11" s="126"/>
      <c r="AW11" s="123">
        <v>318554.17503483972</v>
      </c>
      <c r="AX11" s="135">
        <v>1937873.0098327666</v>
      </c>
      <c r="AY11" s="129"/>
      <c r="AZ11" s="129"/>
      <c r="BA11" s="136">
        <v>295655</v>
      </c>
      <c r="BB11" s="131">
        <v>5.8507560982439429E-3</v>
      </c>
      <c r="BC11" s="132">
        <v>335045</v>
      </c>
      <c r="BD11" s="133">
        <v>1874999</v>
      </c>
      <c r="BE11" s="134">
        <f t="shared" si="0"/>
        <v>0.17869076196840639</v>
      </c>
      <c r="BF11" s="70"/>
    </row>
    <row r="12" spans="1:58">
      <c r="A12" s="119" t="s">
        <v>36</v>
      </c>
      <c r="B12" s="120" t="s">
        <v>48</v>
      </c>
      <c r="C12" s="137" t="s">
        <v>58</v>
      </c>
      <c r="D12" s="126">
        <v>1517185</v>
      </c>
      <c r="E12" s="126">
        <v>2450000</v>
      </c>
      <c r="F12" s="125"/>
      <c r="G12" s="126">
        <v>2451855</v>
      </c>
      <c r="H12" s="126">
        <v>2400000</v>
      </c>
      <c r="I12" s="125">
        <v>1.02160625</v>
      </c>
      <c r="J12" s="126">
        <v>2493235</v>
      </c>
      <c r="K12" s="126">
        <v>2400000</v>
      </c>
      <c r="L12" s="125">
        <v>1.0388479166666666</v>
      </c>
      <c r="M12" s="126">
        <v>3351320</v>
      </c>
      <c r="N12" s="126">
        <v>3200000</v>
      </c>
      <c r="O12" s="125">
        <v>1.0472874999999999</v>
      </c>
      <c r="P12" s="126">
        <v>3545175</v>
      </c>
      <c r="Q12" s="126">
        <v>3200000</v>
      </c>
      <c r="R12" s="125">
        <v>1.1078671874999999</v>
      </c>
      <c r="S12" s="126">
        <v>3200650</v>
      </c>
      <c r="T12" s="126">
        <v>3100000</v>
      </c>
      <c r="U12" s="125">
        <v>1.032467741935484</v>
      </c>
      <c r="V12" s="126">
        <v>3169995</v>
      </c>
      <c r="W12" s="126">
        <v>3000000</v>
      </c>
      <c r="X12" s="125">
        <v>1.056665</v>
      </c>
      <c r="Y12" s="126">
        <v>3023205</v>
      </c>
      <c r="Z12" s="126">
        <v>2900000</v>
      </c>
      <c r="AA12" s="125">
        <v>1.0424844827586206</v>
      </c>
      <c r="AB12" s="126">
        <v>3029800</v>
      </c>
      <c r="AC12" s="126">
        <v>2900000</v>
      </c>
      <c r="AD12" s="125">
        <v>1.0447586206896551</v>
      </c>
      <c r="AE12" s="126">
        <v>2928595</v>
      </c>
      <c r="AF12" s="126">
        <v>2800000</v>
      </c>
      <c r="AG12" s="125">
        <v>1.0459267857142858</v>
      </c>
      <c r="AH12" s="126">
        <v>3013190</v>
      </c>
      <c r="AI12" s="126">
        <v>2900000</v>
      </c>
      <c r="AJ12" s="125">
        <v>1.0390310344827587</v>
      </c>
      <c r="AK12" s="126">
        <v>1773640</v>
      </c>
      <c r="AL12" s="126">
        <v>2800000</v>
      </c>
      <c r="AM12" s="125">
        <v>0.6334428571428572</v>
      </c>
      <c r="AN12" s="126">
        <v>16938425</v>
      </c>
      <c r="AO12" s="126">
        <v>1796450</v>
      </c>
      <c r="AP12" s="126">
        <v>2800000</v>
      </c>
      <c r="AQ12" s="125">
        <v>0.64158928571428575</v>
      </c>
      <c r="AR12" s="126">
        <v>2823070.8333333335</v>
      </c>
      <c r="AS12" s="127">
        <v>7715425</v>
      </c>
      <c r="AT12" s="127">
        <v>2571808.3333333335</v>
      </c>
      <c r="AU12" s="126"/>
      <c r="AV12" s="126"/>
      <c r="AW12" s="123">
        <v>2641756.9357191557</v>
      </c>
      <c r="AX12" s="135">
        <v>3598060.3439275809</v>
      </c>
      <c r="AY12" s="129">
        <v>2800000</v>
      </c>
      <c r="AZ12" s="129"/>
      <c r="BA12" s="136">
        <v>2451855</v>
      </c>
      <c r="BB12" s="131">
        <v>4.8520084535218076E-2</v>
      </c>
      <c r="BC12" s="132">
        <v>2022940</v>
      </c>
      <c r="BD12" s="133">
        <v>2800000</v>
      </c>
      <c r="BE12" s="134">
        <f t="shared" si="0"/>
        <v>0.72247857142857141</v>
      </c>
      <c r="BF12" s="70"/>
    </row>
    <row r="13" spans="1:58">
      <c r="A13" s="119" t="s">
        <v>36</v>
      </c>
      <c r="B13" s="120" t="s">
        <v>48</v>
      </c>
      <c r="C13" s="121" t="s">
        <v>59</v>
      </c>
      <c r="D13" s="126">
        <v>1541775</v>
      </c>
      <c r="E13" s="126">
        <v>2400000</v>
      </c>
      <c r="F13" s="125"/>
      <c r="G13" s="126">
        <v>1608875</v>
      </c>
      <c r="H13" s="126">
        <v>2300000</v>
      </c>
      <c r="I13" s="125">
        <v>0.69951086956521746</v>
      </c>
      <c r="J13" s="126">
        <v>2409965</v>
      </c>
      <c r="K13" s="126">
        <v>2300000</v>
      </c>
      <c r="L13" s="125">
        <v>1.0478108695652173</v>
      </c>
      <c r="M13" s="126">
        <v>4483935</v>
      </c>
      <c r="N13" s="126">
        <v>3000000</v>
      </c>
      <c r="O13" s="125">
        <v>1.494645</v>
      </c>
      <c r="P13" s="126">
        <v>4104900</v>
      </c>
      <c r="Q13" s="126">
        <v>3000000</v>
      </c>
      <c r="R13" s="125">
        <v>1.3683000000000001</v>
      </c>
      <c r="S13" s="126">
        <v>4042655</v>
      </c>
      <c r="T13" s="126">
        <v>3000000</v>
      </c>
      <c r="U13" s="125">
        <v>1.3475516666666667</v>
      </c>
      <c r="V13" s="126">
        <v>861140</v>
      </c>
      <c r="W13" s="126">
        <v>2950000</v>
      </c>
      <c r="X13" s="125">
        <v>0.29191186440677969</v>
      </c>
      <c r="Y13" s="126">
        <v>3728075</v>
      </c>
      <c r="Z13" s="126">
        <v>2750000</v>
      </c>
      <c r="AA13" s="125">
        <v>1.3556636363636363</v>
      </c>
      <c r="AB13" s="126">
        <v>2873405</v>
      </c>
      <c r="AC13" s="126">
        <v>2850000</v>
      </c>
      <c r="AD13" s="125">
        <v>1.0082122807017544</v>
      </c>
      <c r="AE13" s="126">
        <v>1983555</v>
      </c>
      <c r="AF13" s="126">
        <v>2650000</v>
      </c>
      <c r="AG13" s="125">
        <v>0.74851132075471705</v>
      </c>
      <c r="AH13" s="126">
        <v>2234220</v>
      </c>
      <c r="AI13" s="126">
        <v>2700000</v>
      </c>
      <c r="AJ13" s="125">
        <v>0.82748888888888905</v>
      </c>
      <c r="AK13" s="126">
        <v>1802485</v>
      </c>
      <c r="AL13" s="126">
        <v>2700000</v>
      </c>
      <c r="AM13" s="125">
        <v>0.66758703703703703</v>
      </c>
      <c r="AN13" s="126">
        <v>13482880</v>
      </c>
      <c r="AO13" s="126">
        <v>1659245</v>
      </c>
      <c r="AP13" s="126">
        <v>2600000</v>
      </c>
      <c r="AQ13" s="125">
        <v>0.63817115384615386</v>
      </c>
      <c r="AR13" s="126">
        <v>2247146.6666666665</v>
      </c>
      <c r="AS13" s="127">
        <v>6020260</v>
      </c>
      <c r="AT13" s="127">
        <v>2006753.3333333333</v>
      </c>
      <c r="AU13" s="126"/>
      <c r="AV13" s="126"/>
      <c r="AW13" s="123">
        <v>1733486.1523031162</v>
      </c>
      <c r="AX13" s="135">
        <v>3037834.7337664706</v>
      </c>
      <c r="AY13" s="129">
        <v>2450000</v>
      </c>
      <c r="AZ13" s="129"/>
      <c r="BA13" s="136">
        <v>1608875</v>
      </c>
      <c r="BB13" s="131">
        <v>3.183824125268378E-2</v>
      </c>
      <c r="BC13" s="132">
        <v>1536495</v>
      </c>
      <c r="BD13" s="133">
        <v>2450000</v>
      </c>
      <c r="BE13" s="134">
        <f t="shared" si="0"/>
        <v>0.62714081632653063</v>
      </c>
      <c r="BF13" s="70"/>
    </row>
    <row r="14" spans="1:58">
      <c r="A14" s="119" t="s">
        <v>36</v>
      </c>
      <c r="B14" s="120" t="s">
        <v>48</v>
      </c>
      <c r="C14" s="137" t="s">
        <v>60</v>
      </c>
      <c r="D14" s="126">
        <v>3665220</v>
      </c>
      <c r="E14" s="126">
        <v>3500000</v>
      </c>
      <c r="F14" s="125"/>
      <c r="G14" s="126">
        <v>3431545</v>
      </c>
      <c r="H14" s="126">
        <v>3200000</v>
      </c>
      <c r="I14" s="125">
        <v>1.0723578125</v>
      </c>
      <c r="J14" s="126">
        <v>5323850</v>
      </c>
      <c r="K14" s="126">
        <v>3400000</v>
      </c>
      <c r="L14" s="125">
        <v>1.5658382352941176</v>
      </c>
      <c r="M14" s="126">
        <v>9768665</v>
      </c>
      <c r="N14" s="126">
        <v>4500000</v>
      </c>
      <c r="O14" s="125">
        <v>2.1708144444444444</v>
      </c>
      <c r="P14" s="126">
        <v>8327505</v>
      </c>
      <c r="Q14" s="126">
        <v>4800000</v>
      </c>
      <c r="R14" s="125">
        <v>1.734896875</v>
      </c>
      <c r="S14" s="126">
        <v>8454640</v>
      </c>
      <c r="T14" s="126">
        <v>4900000</v>
      </c>
      <c r="U14" s="125">
        <v>1.7254367346938775</v>
      </c>
      <c r="V14" s="126">
        <v>6769915</v>
      </c>
      <c r="W14" s="126">
        <v>4900000</v>
      </c>
      <c r="X14" s="125">
        <v>1.381615306122449</v>
      </c>
      <c r="Y14" s="126">
        <v>3144400</v>
      </c>
      <c r="Z14" s="126">
        <v>5000000</v>
      </c>
      <c r="AA14" s="125">
        <v>0.62887999999999999</v>
      </c>
      <c r="AB14" s="126">
        <v>980040</v>
      </c>
      <c r="AC14" s="126">
        <v>4800000</v>
      </c>
      <c r="AD14" s="125">
        <v>0.204175</v>
      </c>
      <c r="AE14" s="126">
        <v>3011710</v>
      </c>
      <c r="AF14" s="126">
        <v>4500000</v>
      </c>
      <c r="AG14" s="125">
        <v>0.66926888888888891</v>
      </c>
      <c r="AH14" s="126">
        <v>728470</v>
      </c>
      <c r="AI14" s="126">
        <v>4500000</v>
      </c>
      <c r="AJ14" s="125">
        <v>0.16188222222222226</v>
      </c>
      <c r="AK14" s="126">
        <v>1000980</v>
      </c>
      <c r="AL14" s="126">
        <v>4500000</v>
      </c>
      <c r="AM14" s="125">
        <v>0.22244000000000003</v>
      </c>
      <c r="AN14" s="126">
        <v>15635515</v>
      </c>
      <c r="AO14" s="126">
        <v>1025035</v>
      </c>
      <c r="AP14" s="126">
        <v>4000000</v>
      </c>
      <c r="AQ14" s="125">
        <v>0.25625874999999998</v>
      </c>
      <c r="AR14" s="126">
        <v>2605919.1666666665</v>
      </c>
      <c r="AS14" s="127">
        <v>4741160</v>
      </c>
      <c r="AT14" s="127">
        <v>1580386.6666666667</v>
      </c>
      <c r="AU14" s="126"/>
      <c r="AV14" s="126"/>
      <c r="AW14" s="123">
        <v>3697326.2301328545</v>
      </c>
      <c r="AX14" s="135">
        <v>5113559.3124855068</v>
      </c>
      <c r="AY14" s="129">
        <v>3700000</v>
      </c>
      <c r="AZ14" s="129"/>
      <c r="BA14" s="136">
        <v>3431545</v>
      </c>
      <c r="BB14" s="131">
        <v>6.7907300181456451E-2</v>
      </c>
      <c r="BC14" s="132">
        <v>813085</v>
      </c>
      <c r="BD14" s="133">
        <v>3700000</v>
      </c>
      <c r="BE14" s="134">
        <f t="shared" si="0"/>
        <v>0.2197527027027027</v>
      </c>
      <c r="BF14" s="70"/>
    </row>
    <row r="15" spans="1:58" s="74" customFormat="1">
      <c r="A15" s="119" t="s">
        <v>36</v>
      </c>
      <c r="B15" s="119" t="s">
        <v>48</v>
      </c>
      <c r="C15" s="121" t="s">
        <v>61</v>
      </c>
      <c r="D15" s="145">
        <v>6141795</v>
      </c>
      <c r="E15" s="145">
        <v>4200000</v>
      </c>
      <c r="F15" s="146"/>
      <c r="G15" s="126">
        <v>4185655</v>
      </c>
      <c r="H15" s="126">
        <v>3900000</v>
      </c>
      <c r="I15" s="125">
        <v>1.0732448717948717</v>
      </c>
      <c r="J15" s="126">
        <v>1546575</v>
      </c>
      <c r="K15" s="126">
        <v>4000000</v>
      </c>
      <c r="L15" s="125">
        <v>0.38664375000000001</v>
      </c>
      <c r="M15" s="126">
        <v>8582170</v>
      </c>
      <c r="N15" s="126">
        <v>6200000</v>
      </c>
      <c r="O15" s="125">
        <v>1.3842209677419355</v>
      </c>
      <c r="P15" s="126">
        <v>8490710</v>
      </c>
      <c r="Q15" s="126">
        <v>6200000</v>
      </c>
      <c r="R15" s="125">
        <v>1.3694693548387096</v>
      </c>
      <c r="S15" s="126">
        <v>3972600</v>
      </c>
      <c r="T15" s="126">
        <v>6100000</v>
      </c>
      <c r="U15" s="125">
        <v>0.65124590163934426</v>
      </c>
      <c r="V15" s="126">
        <v>2005275</v>
      </c>
      <c r="W15" s="126">
        <v>5950000</v>
      </c>
      <c r="X15" s="125">
        <v>0.33702100840336141</v>
      </c>
      <c r="Y15" s="126">
        <v>7848305</v>
      </c>
      <c r="Z15" s="126">
        <v>5750000</v>
      </c>
      <c r="AA15" s="125">
        <v>1.3649226086956521</v>
      </c>
      <c r="AB15" s="126">
        <v>3960990</v>
      </c>
      <c r="AC15" s="126">
        <v>5850000</v>
      </c>
      <c r="AD15" s="125">
        <v>0.67709230769230777</v>
      </c>
      <c r="AE15" s="126">
        <v>5969785</v>
      </c>
      <c r="AF15" s="126">
        <v>5550000</v>
      </c>
      <c r="AG15" s="125">
        <v>1.075636936936937</v>
      </c>
      <c r="AH15" s="126">
        <v>3830580</v>
      </c>
      <c r="AI15" s="126">
        <v>5600000</v>
      </c>
      <c r="AJ15" s="125">
        <v>0.68403214285714298</v>
      </c>
      <c r="AK15" s="126">
        <v>3619005</v>
      </c>
      <c r="AL15" s="126">
        <v>5600000</v>
      </c>
      <c r="AM15" s="125">
        <v>0.64625089285714288</v>
      </c>
      <c r="AN15" s="126">
        <v>27233940</v>
      </c>
      <c r="AO15" s="126">
        <v>3405750</v>
      </c>
      <c r="AP15" s="126">
        <v>5200000</v>
      </c>
      <c r="AQ15" s="125">
        <v>0.65495192307692307</v>
      </c>
      <c r="AR15" s="126">
        <v>4538990</v>
      </c>
      <c r="AS15" s="127">
        <v>13419370</v>
      </c>
      <c r="AT15" s="127">
        <v>4473123.333333333</v>
      </c>
      <c r="AU15" s="123"/>
      <c r="AV15" s="123"/>
      <c r="AW15" s="123">
        <v>4509843.8230554266</v>
      </c>
      <c r="AX15" s="135">
        <v>6667843.193398403</v>
      </c>
      <c r="AY15" s="129">
        <v>4800000</v>
      </c>
      <c r="AZ15" s="129"/>
      <c r="BA15" s="136">
        <v>4185655</v>
      </c>
      <c r="BB15" s="131">
        <v>8.2830483219953149E-2</v>
      </c>
      <c r="BC15" s="132">
        <v>5801635</v>
      </c>
      <c r="BD15" s="133">
        <v>4800000</v>
      </c>
      <c r="BE15" s="134">
        <f t="shared" si="0"/>
        <v>1.2086739583333332</v>
      </c>
      <c r="BF15" s="70"/>
    </row>
    <row r="16" spans="1:58">
      <c r="A16" s="138" t="s">
        <v>36</v>
      </c>
      <c r="B16" s="139" t="s">
        <v>48</v>
      </c>
      <c r="C16" s="140" t="s">
        <v>62</v>
      </c>
      <c r="D16" s="141"/>
      <c r="E16" s="141"/>
      <c r="F16" s="142"/>
      <c r="G16" s="143"/>
      <c r="H16" s="143"/>
      <c r="I16" s="144"/>
      <c r="J16" s="143"/>
      <c r="K16" s="143"/>
      <c r="L16" s="144"/>
      <c r="M16" s="143">
        <v>1334580</v>
      </c>
      <c r="N16" s="143">
        <v>1000000</v>
      </c>
      <c r="O16" s="125">
        <v>1.3345800000000001</v>
      </c>
      <c r="P16" s="126">
        <v>1124325</v>
      </c>
      <c r="Q16" s="126">
        <v>1000000</v>
      </c>
      <c r="R16" s="125">
        <v>1.124325</v>
      </c>
      <c r="S16" s="126"/>
      <c r="T16" s="126"/>
      <c r="U16" s="125" t="e">
        <f>{#DIV/0!}</f>
        <v>#DIV/0!</v>
      </c>
      <c r="V16" s="126"/>
      <c r="W16" s="126"/>
      <c r="X16" s="125"/>
      <c r="Y16" s="126"/>
      <c r="Z16" s="126"/>
      <c r="AA16" s="125" t="e">
        <f>{#DIV/0!}</f>
        <v>#DIV/0!</v>
      </c>
      <c r="AB16" s="126"/>
      <c r="AC16" s="126"/>
      <c r="AD16" s="125" t="e">
        <f>{#DIV/0!}</f>
        <v>#DIV/0!</v>
      </c>
      <c r="AE16" s="126"/>
      <c r="AF16" s="126"/>
      <c r="AG16" s="125" t="e">
        <f>{#DIV/0!}</f>
        <v>#DIV/0!</v>
      </c>
      <c r="AH16" s="126"/>
      <c r="AI16" s="126"/>
      <c r="AJ16" s="125"/>
      <c r="AK16" s="126"/>
      <c r="AL16" s="126"/>
      <c r="AM16" s="125"/>
      <c r="AN16" s="126">
        <v>0</v>
      </c>
      <c r="AO16" s="126"/>
      <c r="AP16" s="126"/>
      <c r="AQ16" s="126"/>
      <c r="AR16" s="126">
        <v>0</v>
      </c>
      <c r="AS16" s="127">
        <v>0</v>
      </c>
      <c r="AT16" s="127">
        <v>0</v>
      </c>
      <c r="AU16" s="143"/>
      <c r="AV16" s="126"/>
      <c r="AW16" s="123">
        <v>0</v>
      </c>
      <c r="AX16" s="135"/>
      <c r="AY16" s="129"/>
      <c r="AZ16" s="129"/>
      <c r="BA16" s="136"/>
      <c r="BB16" s="131">
        <v>0</v>
      </c>
      <c r="BC16" s="132"/>
      <c r="BD16" s="133"/>
      <c r="BE16" s="134"/>
      <c r="BF16" s="70"/>
    </row>
    <row r="17" spans="1:58">
      <c r="A17" s="119" t="s">
        <v>36</v>
      </c>
      <c r="B17" s="119" t="s">
        <v>48</v>
      </c>
      <c r="C17" s="121" t="s">
        <v>63</v>
      </c>
      <c r="D17" s="123"/>
      <c r="E17" s="123"/>
      <c r="F17" s="124"/>
      <c r="G17" s="123"/>
      <c r="H17" s="123"/>
      <c r="I17" s="124"/>
      <c r="J17" s="126">
        <v>1422630</v>
      </c>
      <c r="K17" s="126">
        <v>1000000</v>
      </c>
      <c r="L17" s="125">
        <v>1.4226300000000001</v>
      </c>
      <c r="M17" s="126"/>
      <c r="N17" s="126"/>
      <c r="O17" s="125" t="e">
        <f>{#DIV/0!}</f>
        <v>#DIV/0!</v>
      </c>
      <c r="P17" s="126"/>
      <c r="Q17" s="126"/>
      <c r="R17" s="125" t="e">
        <f>{#DIV/0!}</f>
        <v>#DIV/0!</v>
      </c>
      <c r="S17" s="126"/>
      <c r="T17" s="126"/>
      <c r="U17" s="125" t="e">
        <f>{#DIV/0!}</f>
        <v>#DIV/0!</v>
      </c>
      <c r="V17" s="126"/>
      <c r="W17" s="126"/>
      <c r="X17" s="125"/>
      <c r="Y17" s="126"/>
      <c r="Z17" s="126"/>
      <c r="AA17" s="125" t="e">
        <f>{#DIV/0!}</f>
        <v>#DIV/0!</v>
      </c>
      <c r="AB17" s="126"/>
      <c r="AC17" s="126"/>
      <c r="AD17" s="125" t="e">
        <f>{#DIV/0!}</f>
        <v>#DIV/0!</v>
      </c>
      <c r="AE17" s="126"/>
      <c r="AF17" s="126"/>
      <c r="AG17" s="125" t="e">
        <f>{#DIV/0!}</f>
        <v>#DIV/0!</v>
      </c>
      <c r="AH17" s="126"/>
      <c r="AI17" s="126"/>
      <c r="AJ17" s="125"/>
      <c r="AK17" s="126"/>
      <c r="AL17" s="126"/>
      <c r="AM17" s="125"/>
      <c r="AN17" s="126">
        <v>0</v>
      </c>
      <c r="AO17" s="126"/>
      <c r="AP17" s="126"/>
      <c r="AQ17" s="126"/>
      <c r="AR17" s="126">
        <v>0</v>
      </c>
      <c r="AS17" s="127">
        <v>0</v>
      </c>
      <c r="AT17" s="127">
        <v>0</v>
      </c>
      <c r="AU17" s="123"/>
      <c r="AV17" s="123"/>
      <c r="AW17" s="123">
        <v>0</v>
      </c>
      <c r="AX17" s="128"/>
      <c r="AY17" s="129"/>
      <c r="AZ17" s="129"/>
      <c r="BA17" s="136"/>
      <c r="BB17" s="131">
        <v>0</v>
      </c>
      <c r="BC17" s="132"/>
      <c r="BD17" s="133"/>
      <c r="BE17" s="134"/>
      <c r="BF17" s="70"/>
    </row>
    <row r="18" spans="1:58" s="27" customFormat="1">
      <c r="A18" s="119" t="s">
        <v>36</v>
      </c>
      <c r="B18" s="120" t="s">
        <v>48</v>
      </c>
      <c r="C18" s="121" t="s">
        <v>64</v>
      </c>
      <c r="D18" s="126">
        <v>3638015</v>
      </c>
      <c r="E18" s="126">
        <v>3200000</v>
      </c>
      <c r="F18" s="125"/>
      <c r="G18" s="126">
        <v>4174795</v>
      </c>
      <c r="H18" s="126">
        <v>3000000</v>
      </c>
      <c r="I18" s="125">
        <v>1.3915983333333333</v>
      </c>
      <c r="J18" s="126">
        <v>3591145</v>
      </c>
      <c r="K18" s="126">
        <v>3300000</v>
      </c>
      <c r="L18" s="125">
        <v>1.0882257575757577</v>
      </c>
      <c r="M18" s="126">
        <v>6944945</v>
      </c>
      <c r="N18" s="126">
        <v>4300000</v>
      </c>
      <c r="O18" s="125">
        <v>1.6151034883720929</v>
      </c>
      <c r="P18" s="126">
        <v>7996765</v>
      </c>
      <c r="Q18" s="126">
        <v>4300000</v>
      </c>
      <c r="R18" s="125">
        <v>1.8597127906976745</v>
      </c>
      <c r="S18" s="126">
        <v>4600320</v>
      </c>
      <c r="T18" s="126">
        <v>4400000</v>
      </c>
      <c r="U18" s="125">
        <v>1.0455272727272726</v>
      </c>
      <c r="V18" s="126">
        <v>2711040</v>
      </c>
      <c r="W18" s="126">
        <v>4200000</v>
      </c>
      <c r="X18" s="125">
        <v>0.64548571428571433</v>
      </c>
      <c r="Y18" s="126">
        <v>4337157</v>
      </c>
      <c r="Z18" s="126">
        <v>4200000</v>
      </c>
      <c r="AA18" s="125">
        <v>1.0326564285714286</v>
      </c>
      <c r="AB18" s="126">
        <v>2848630</v>
      </c>
      <c r="AC18" s="126">
        <v>4000000</v>
      </c>
      <c r="AD18" s="125">
        <v>0.7121575</v>
      </c>
      <c r="AE18" s="126">
        <v>5057335</v>
      </c>
      <c r="AF18" s="126">
        <v>3800000</v>
      </c>
      <c r="AG18" s="125">
        <v>1.3308776315789475</v>
      </c>
      <c r="AH18" s="126">
        <v>2507165</v>
      </c>
      <c r="AI18" s="126">
        <v>3900000</v>
      </c>
      <c r="AJ18" s="125">
        <v>0.64286282051282051</v>
      </c>
      <c r="AK18" s="126">
        <v>4186190</v>
      </c>
      <c r="AL18" s="126">
        <v>4000000</v>
      </c>
      <c r="AM18" s="125">
        <v>1.0465475</v>
      </c>
      <c r="AN18" s="126">
        <v>21647517</v>
      </c>
      <c r="AO18" s="126">
        <v>0</v>
      </c>
      <c r="AP18" s="126">
        <v>3750000</v>
      </c>
      <c r="AQ18" s="125">
        <v>0</v>
      </c>
      <c r="AR18" s="126">
        <v>3607919.5</v>
      </c>
      <c r="AS18" s="127">
        <v>11750690</v>
      </c>
      <c r="AT18" s="127">
        <v>3916896.6666666665</v>
      </c>
      <c r="AU18" s="126"/>
      <c r="AV18" s="126"/>
      <c r="AW18" s="123">
        <v>4498142.6905162232</v>
      </c>
      <c r="AX18" s="135">
        <v>4433986.3098170515</v>
      </c>
      <c r="AY18" s="129">
        <v>3750000</v>
      </c>
      <c r="AZ18" s="129"/>
      <c r="BA18" s="136">
        <v>4174795</v>
      </c>
      <c r="BB18" s="131">
        <v>8.2615573236266324E-2</v>
      </c>
      <c r="BC18" s="132">
        <v>1465835</v>
      </c>
      <c r="BD18" s="133">
        <v>321428</v>
      </c>
      <c r="BE18" s="134">
        <f t="shared" si="0"/>
        <v>4.5603836629042895</v>
      </c>
      <c r="BF18" s="70"/>
    </row>
    <row r="19" spans="1:58" s="27" customFormat="1">
      <c r="A19" s="119" t="s">
        <v>36</v>
      </c>
      <c r="B19" s="120" t="s">
        <v>48</v>
      </c>
      <c r="C19" s="121" t="s">
        <v>65</v>
      </c>
      <c r="D19" s="126"/>
      <c r="E19" s="126"/>
      <c r="F19" s="125"/>
      <c r="G19" s="126">
        <v>8177155</v>
      </c>
      <c r="H19" s="126">
        <v>6000000</v>
      </c>
      <c r="I19" s="125">
        <v>1.3628591666666667</v>
      </c>
      <c r="J19" s="126">
        <v>6196755</v>
      </c>
      <c r="K19" s="126">
        <v>6000000</v>
      </c>
      <c r="L19" s="125">
        <v>1.0327925</v>
      </c>
      <c r="M19" s="126">
        <v>10567825</v>
      </c>
      <c r="N19" s="126">
        <v>7300000</v>
      </c>
      <c r="O19" s="125">
        <v>1.4476472602739725</v>
      </c>
      <c r="P19" s="126">
        <v>10351020</v>
      </c>
      <c r="Q19" s="126">
        <v>7300000</v>
      </c>
      <c r="R19" s="125">
        <v>1.4179479452054795</v>
      </c>
      <c r="S19" s="126">
        <v>10000935</v>
      </c>
      <c r="T19" s="126">
        <v>7400000</v>
      </c>
      <c r="U19" s="125">
        <v>1.3514777027027027</v>
      </c>
      <c r="V19" s="126">
        <v>1612320</v>
      </c>
      <c r="W19" s="126">
        <v>7200000</v>
      </c>
      <c r="X19" s="125">
        <v>0.22393333333333335</v>
      </c>
      <c r="Y19" s="126">
        <v>9774810</v>
      </c>
      <c r="Z19" s="126">
        <v>7200000</v>
      </c>
      <c r="AA19" s="125">
        <v>1.3576125000000001</v>
      </c>
      <c r="AB19" s="126">
        <v>1540035</v>
      </c>
      <c r="AC19" s="126">
        <v>7100000</v>
      </c>
      <c r="AD19" s="125">
        <v>0.21690633802816905</v>
      </c>
      <c r="AE19" s="126">
        <v>7476435</v>
      </c>
      <c r="AF19" s="126">
        <v>6900000</v>
      </c>
      <c r="AG19" s="125">
        <v>1.0835413043478261</v>
      </c>
      <c r="AH19" s="126">
        <v>7171205</v>
      </c>
      <c r="AI19" s="126">
        <v>6900000</v>
      </c>
      <c r="AJ19" s="125">
        <v>1.039305072463768</v>
      </c>
      <c r="AK19" s="126">
        <v>4265475</v>
      </c>
      <c r="AL19" s="126">
        <v>4000000</v>
      </c>
      <c r="AM19" s="125">
        <v>1.0663687500000001</v>
      </c>
      <c r="AN19" s="126">
        <v>31840280</v>
      </c>
      <c r="AO19" s="126">
        <v>4467690</v>
      </c>
      <c r="AP19" s="126">
        <v>6500000</v>
      </c>
      <c r="AQ19" s="125">
        <v>0.68733692307692307</v>
      </c>
      <c r="AR19" s="126">
        <v>5306713.333333333</v>
      </c>
      <c r="AS19" s="127">
        <v>18913115</v>
      </c>
      <c r="AT19" s="127">
        <v>6304371.666666667</v>
      </c>
      <c r="AU19" s="126"/>
      <c r="AV19" s="126"/>
      <c r="AW19" s="123">
        <v>8810494.8847711515</v>
      </c>
      <c r="AX19" s="135">
        <v>8347832.0532802464</v>
      </c>
      <c r="AY19" s="129">
        <v>6500000</v>
      </c>
      <c r="AZ19" s="129"/>
      <c r="BA19" s="136">
        <v>8177155</v>
      </c>
      <c r="BB19" s="131">
        <v>0.16181880733468385</v>
      </c>
      <c r="BC19" s="132">
        <v>4179925</v>
      </c>
      <c r="BD19" s="133">
        <v>6500000</v>
      </c>
      <c r="BE19" s="134">
        <f t="shared" si="0"/>
        <v>0.64306538461538465</v>
      </c>
      <c r="BF19" s="70"/>
    </row>
    <row r="20" spans="1:58" s="27" customFormat="1">
      <c r="A20" s="120" t="s">
        <v>36</v>
      </c>
      <c r="B20" s="120" t="s">
        <v>48</v>
      </c>
      <c r="C20" s="122" t="s">
        <v>66</v>
      </c>
      <c r="D20" s="123">
        <v>1123040</v>
      </c>
      <c r="E20" s="123">
        <v>900000</v>
      </c>
      <c r="F20" s="124"/>
      <c r="G20" s="123">
        <v>799180</v>
      </c>
      <c r="H20" s="123">
        <v>1200000</v>
      </c>
      <c r="I20" s="124">
        <v>0.66598333333333337</v>
      </c>
      <c r="J20" s="123">
        <v>1604570</v>
      </c>
      <c r="K20" s="123">
        <v>1150000</v>
      </c>
      <c r="L20" s="124">
        <v>1.3952782608695653</v>
      </c>
      <c r="M20" s="123">
        <v>2110445</v>
      </c>
      <c r="N20" s="123">
        <v>1500000</v>
      </c>
      <c r="O20" s="125">
        <v>1.4069633333333333</v>
      </c>
      <c r="P20" s="126">
        <v>3068335</v>
      </c>
      <c r="Q20" s="126">
        <v>1500000</v>
      </c>
      <c r="R20" s="125">
        <v>2.0455566666666667</v>
      </c>
      <c r="S20" s="126">
        <v>1814900</v>
      </c>
      <c r="T20" s="126">
        <v>1600000</v>
      </c>
      <c r="U20" s="125">
        <v>1.1343125000000001</v>
      </c>
      <c r="V20" s="126">
        <v>1177190</v>
      </c>
      <c r="W20" s="126">
        <v>1400000</v>
      </c>
      <c r="X20" s="125">
        <v>0.8408500000000001</v>
      </c>
      <c r="Y20" s="126">
        <v>1554675</v>
      </c>
      <c r="Z20" s="126">
        <v>1400000</v>
      </c>
      <c r="AA20" s="125">
        <v>1.1104821428571428</v>
      </c>
      <c r="AB20" s="126">
        <v>1936275</v>
      </c>
      <c r="AC20" s="126">
        <v>1400000</v>
      </c>
      <c r="AD20" s="125">
        <v>1.3830535714285714</v>
      </c>
      <c r="AE20" s="126">
        <v>1765335</v>
      </c>
      <c r="AF20" s="126">
        <v>1400000</v>
      </c>
      <c r="AG20" s="125">
        <v>1.2609535714285713</v>
      </c>
      <c r="AH20" s="126">
        <v>1513410</v>
      </c>
      <c r="AI20" s="126">
        <v>1550000</v>
      </c>
      <c r="AJ20" s="125">
        <v>0.9763935483870968</v>
      </c>
      <c r="AK20" s="126">
        <v>631425</v>
      </c>
      <c r="AL20" s="126">
        <v>1700000</v>
      </c>
      <c r="AM20" s="125">
        <v>0.3714264705882353</v>
      </c>
      <c r="AN20" s="126">
        <v>8578310</v>
      </c>
      <c r="AO20" s="126">
        <v>1728865</v>
      </c>
      <c r="AP20" s="126">
        <v>1600000</v>
      </c>
      <c r="AQ20" s="125">
        <v>1.080540625</v>
      </c>
      <c r="AR20" s="126">
        <v>1429718.3333333333</v>
      </c>
      <c r="AS20" s="127">
        <v>3910170</v>
      </c>
      <c r="AT20" s="127">
        <v>1303390</v>
      </c>
      <c r="AU20" s="123"/>
      <c r="AV20" s="123"/>
      <c r="AW20" s="123">
        <v>861078.37041262025</v>
      </c>
      <c r="AX20" s="128">
        <v>1211933.8566461436</v>
      </c>
      <c r="AY20" s="129">
        <v>1500000</v>
      </c>
      <c r="AZ20" s="129"/>
      <c r="BA20" s="130">
        <v>799180</v>
      </c>
      <c r="BB20" s="131">
        <v>1.5815079259929969E-2</v>
      </c>
      <c r="BC20" s="132">
        <v>858280</v>
      </c>
      <c r="BD20" s="133">
        <v>1500000</v>
      </c>
      <c r="BE20" s="134">
        <f t="shared" si="0"/>
        <v>0.57218666666666662</v>
      </c>
      <c r="BF20" s="70"/>
    </row>
    <row r="21" spans="1:58">
      <c r="A21" s="119" t="s">
        <v>36</v>
      </c>
      <c r="B21" s="120" t="s">
        <v>48</v>
      </c>
      <c r="C21" s="137" t="s">
        <v>67</v>
      </c>
      <c r="D21" s="126">
        <v>1945715</v>
      </c>
      <c r="E21" s="126">
        <v>1900000</v>
      </c>
      <c r="F21" s="125"/>
      <c r="G21" s="126">
        <v>2060745</v>
      </c>
      <c r="H21" s="126">
        <v>2000000</v>
      </c>
      <c r="I21" s="125">
        <v>1.0303724999999999</v>
      </c>
      <c r="J21" s="126">
        <v>2017060</v>
      </c>
      <c r="K21" s="126">
        <v>2000000</v>
      </c>
      <c r="L21" s="125">
        <v>1.0085299999999999</v>
      </c>
      <c r="M21" s="126">
        <v>3517225</v>
      </c>
      <c r="N21" s="126">
        <v>2100000</v>
      </c>
      <c r="O21" s="125">
        <v>1.6748690476190475</v>
      </c>
      <c r="P21" s="126">
        <v>2957515</v>
      </c>
      <c r="Q21" s="126">
        <v>2100000</v>
      </c>
      <c r="R21" s="125">
        <v>1.4083404761904761</v>
      </c>
      <c r="S21" s="126">
        <v>2013170</v>
      </c>
      <c r="T21" s="126">
        <v>2000000</v>
      </c>
      <c r="U21" s="125">
        <v>1.0065850000000001</v>
      </c>
      <c r="V21" s="126">
        <v>1904965</v>
      </c>
      <c r="W21" s="126">
        <v>1850000</v>
      </c>
      <c r="X21" s="125">
        <v>1.0297108108108108</v>
      </c>
      <c r="Y21" s="126">
        <v>2485805</v>
      </c>
      <c r="Z21" s="126">
        <v>1850000</v>
      </c>
      <c r="AA21" s="125">
        <v>1.3436783783783783</v>
      </c>
      <c r="AB21" s="126">
        <v>1141180</v>
      </c>
      <c r="AC21" s="126">
        <v>1850000</v>
      </c>
      <c r="AD21" s="125">
        <v>0.61685405405405402</v>
      </c>
      <c r="AE21" s="126">
        <v>1103970</v>
      </c>
      <c r="AF21" s="126">
        <v>1750000</v>
      </c>
      <c r="AG21" s="125">
        <v>0.63084000000000007</v>
      </c>
      <c r="AH21" s="126">
        <v>1370125</v>
      </c>
      <c r="AI21" s="126">
        <v>1700000</v>
      </c>
      <c r="AJ21" s="125">
        <v>0.80595588235294113</v>
      </c>
      <c r="AK21" s="126">
        <v>2314425</v>
      </c>
      <c r="AL21" s="126">
        <v>1700000</v>
      </c>
      <c r="AM21" s="125">
        <v>1.3614264705882353</v>
      </c>
      <c r="AN21" s="126">
        <v>10320470</v>
      </c>
      <c r="AO21" s="126">
        <v>2154330</v>
      </c>
      <c r="AP21" s="126">
        <v>1600000</v>
      </c>
      <c r="AQ21" s="125">
        <v>1.3464562499999999</v>
      </c>
      <c r="AR21" s="126">
        <v>1720078.3333333333</v>
      </c>
      <c r="AS21" s="127">
        <v>4788520</v>
      </c>
      <c r="AT21" s="127">
        <v>1596173.3333333333</v>
      </c>
      <c r="AU21" s="145"/>
      <c r="AV21" s="145"/>
      <c r="AW21" s="123">
        <v>2220354.5464550601</v>
      </c>
      <c r="AX21" s="128">
        <v>1605030.9653415522</v>
      </c>
      <c r="AY21" s="129">
        <v>1600000</v>
      </c>
      <c r="AZ21" s="129"/>
      <c r="BA21" s="136">
        <v>2060745</v>
      </c>
      <c r="BB21" s="131">
        <v>4.078035675255183E-2</v>
      </c>
      <c r="BC21" s="132">
        <v>0</v>
      </c>
      <c r="BD21" s="133">
        <v>1600000</v>
      </c>
      <c r="BE21" s="134">
        <f t="shared" si="0"/>
        <v>0</v>
      </c>
      <c r="BF21" s="70"/>
    </row>
    <row r="22" spans="1:58">
      <c r="A22" s="119"/>
      <c r="B22" s="120"/>
      <c r="C22" s="137"/>
      <c r="D22" s="126"/>
      <c r="E22" s="126"/>
      <c r="F22" s="125"/>
      <c r="G22" s="126"/>
      <c r="H22" s="126"/>
      <c r="I22" s="125"/>
      <c r="J22" s="123">
        <v>53503440</v>
      </c>
      <c r="K22" s="126"/>
      <c r="L22" s="125"/>
      <c r="M22" s="126"/>
      <c r="N22" s="126"/>
      <c r="O22" s="125"/>
      <c r="P22" s="123">
        <v>94048335</v>
      </c>
      <c r="Q22" s="123">
        <v>66619677</v>
      </c>
      <c r="R22" s="124">
        <v>1.4117200688319158</v>
      </c>
      <c r="S22" s="123">
        <v>73343635</v>
      </c>
      <c r="T22" s="123">
        <v>63950000</v>
      </c>
      <c r="U22" s="125">
        <v>1.1468903049257233</v>
      </c>
      <c r="V22" s="123">
        <v>44527050</v>
      </c>
      <c r="W22" s="123">
        <v>60000000</v>
      </c>
      <c r="X22" s="124">
        <v>0.7421175000000001</v>
      </c>
      <c r="Y22" s="123">
        <v>63920632</v>
      </c>
      <c r="Z22" s="123">
        <v>58750000</v>
      </c>
      <c r="AA22" s="124">
        <v>1.0880107574468085</v>
      </c>
      <c r="AB22" s="123">
        <v>43039195</v>
      </c>
      <c r="AC22" s="123">
        <v>58650000</v>
      </c>
      <c r="AD22" s="125">
        <v>0.73383111679454394</v>
      </c>
      <c r="AE22" s="123">
        <v>53663430</v>
      </c>
      <c r="AF22" s="123">
        <v>54450000</v>
      </c>
      <c r="AG22" s="125">
        <v>0.98555426997245155</v>
      </c>
      <c r="AH22" s="123">
        <v>46645980</v>
      </c>
      <c r="AI22" s="123">
        <v>55650000</v>
      </c>
      <c r="AJ22" s="125">
        <v>0.8382026954177898</v>
      </c>
      <c r="AK22" s="123">
        <v>44209950</v>
      </c>
      <c r="AL22" s="123">
        <v>52050000</v>
      </c>
      <c r="AM22" s="125">
        <v>0.84937463976945271</v>
      </c>
      <c r="AN22" s="123">
        <v>296006237</v>
      </c>
      <c r="AO22" s="123"/>
      <c r="AP22" s="123"/>
      <c r="AQ22" s="123"/>
      <c r="AR22" s="123">
        <v>49334372.833333343</v>
      </c>
      <c r="AS22" s="123">
        <v>144519360</v>
      </c>
      <c r="AT22" s="123">
        <v>48173119.999999993</v>
      </c>
      <c r="AU22" s="147">
        <v>40784021</v>
      </c>
      <c r="AV22" s="148">
        <v>54446668.034999996</v>
      </c>
      <c r="AW22" s="123">
        <v>54446668.034999996</v>
      </c>
      <c r="AX22" s="135"/>
      <c r="AY22" s="129"/>
      <c r="AZ22" s="129">
        <f>SUM(AY3:AY21)</f>
        <v>50400000</v>
      </c>
      <c r="BA22" s="123">
        <v>50532785</v>
      </c>
      <c r="BB22" s="124">
        <v>1</v>
      </c>
      <c r="BC22" s="123"/>
      <c r="BD22" s="123"/>
      <c r="BE22" s="134"/>
      <c r="BF22" s="70"/>
    </row>
    <row r="23" spans="1:58">
      <c r="A23" s="119"/>
      <c r="B23" s="120"/>
      <c r="C23" s="137"/>
      <c r="D23" s="126"/>
      <c r="E23" s="126"/>
      <c r="F23" s="125"/>
      <c r="G23" s="126"/>
      <c r="H23" s="126"/>
      <c r="I23" s="125"/>
      <c r="J23" s="126"/>
      <c r="K23" s="126"/>
      <c r="L23" s="125"/>
      <c r="M23" s="126"/>
      <c r="N23" s="126"/>
      <c r="O23" s="125"/>
      <c r="P23" s="126"/>
      <c r="Q23" s="126"/>
      <c r="R23" s="125"/>
      <c r="S23" s="126"/>
      <c r="T23" s="126"/>
      <c r="U23" s="125"/>
      <c r="V23" s="126"/>
      <c r="W23" s="126"/>
      <c r="X23" s="125"/>
      <c r="Y23" s="126"/>
      <c r="Z23" s="126"/>
      <c r="AA23" s="125"/>
      <c r="AB23" s="126"/>
      <c r="AC23" s="126"/>
      <c r="AD23" s="125"/>
      <c r="AE23" s="126"/>
      <c r="AF23" s="126"/>
      <c r="AG23" s="125"/>
      <c r="AH23" s="126"/>
      <c r="AI23" s="126"/>
      <c r="AJ23" s="125"/>
      <c r="AK23" s="126"/>
      <c r="AL23" s="126"/>
      <c r="AM23" s="125"/>
      <c r="AN23" s="126"/>
      <c r="AO23" s="126"/>
      <c r="AP23" s="126"/>
      <c r="AQ23" s="126"/>
      <c r="AR23" s="123"/>
      <c r="AS23" s="127"/>
      <c r="AT23" s="127"/>
      <c r="AU23" s="126"/>
      <c r="AV23" s="126"/>
      <c r="AW23" s="126"/>
      <c r="AX23" s="135"/>
      <c r="AY23" s="129"/>
      <c r="AZ23" s="129"/>
      <c r="BA23" s="136"/>
      <c r="BB23" s="149"/>
      <c r="BC23" s="132"/>
      <c r="BD23" s="133"/>
      <c r="BE23" s="134"/>
      <c r="BF23" s="70"/>
    </row>
    <row r="24" spans="1:58">
      <c r="A24" s="119"/>
      <c r="B24" s="120"/>
      <c r="C24" s="137"/>
      <c r="D24" s="126"/>
      <c r="E24" s="126"/>
      <c r="F24" s="125"/>
      <c r="G24" s="126"/>
      <c r="H24" s="126"/>
      <c r="I24" s="125"/>
      <c r="J24" s="126"/>
      <c r="K24" s="126"/>
      <c r="L24" s="125"/>
      <c r="M24" s="126"/>
      <c r="N24" s="126"/>
      <c r="O24" s="125"/>
      <c r="P24" s="126"/>
      <c r="Q24" s="126"/>
      <c r="R24" s="125"/>
      <c r="S24" s="126"/>
      <c r="T24" s="126"/>
      <c r="U24" s="125"/>
      <c r="V24" s="126"/>
      <c r="W24" s="126"/>
      <c r="X24" s="125"/>
      <c r="Y24" s="126"/>
      <c r="Z24" s="126"/>
      <c r="AA24" s="125"/>
      <c r="AB24" s="126"/>
      <c r="AC24" s="126"/>
      <c r="AD24" s="125"/>
      <c r="AE24" s="126"/>
      <c r="AF24" s="126"/>
      <c r="AG24" s="125"/>
      <c r="AH24" s="126"/>
      <c r="AI24" s="126"/>
      <c r="AJ24" s="125"/>
      <c r="AK24" s="126"/>
      <c r="AL24" s="126"/>
      <c r="AM24" s="125"/>
      <c r="AN24" s="126"/>
      <c r="AO24" s="126"/>
      <c r="AP24" s="126"/>
      <c r="AQ24" s="126"/>
      <c r="AR24" s="123"/>
      <c r="AS24" s="127"/>
      <c r="AT24" s="127"/>
      <c r="AU24" s="126"/>
      <c r="AV24" s="126"/>
      <c r="AW24" s="126"/>
      <c r="AX24" s="135"/>
      <c r="AY24" s="129"/>
      <c r="AZ24" s="129"/>
      <c r="BA24" s="136"/>
      <c r="BB24" s="149"/>
      <c r="BC24" s="132"/>
      <c r="BD24" s="133"/>
      <c r="BE24" s="134"/>
      <c r="BF24" s="70"/>
    </row>
    <row r="25" spans="1:58" s="27" customFormat="1">
      <c r="A25" s="120" t="s">
        <v>38</v>
      </c>
      <c r="B25" s="120" t="s">
        <v>42</v>
      </c>
      <c r="C25" s="118" t="s">
        <v>68</v>
      </c>
      <c r="D25" s="123">
        <v>863470</v>
      </c>
      <c r="E25" s="123">
        <v>500000</v>
      </c>
      <c r="F25" s="124"/>
      <c r="G25" s="123">
        <v>469140</v>
      </c>
      <c r="H25" s="123">
        <v>500000</v>
      </c>
      <c r="I25" s="124">
        <v>0.93828000000000011</v>
      </c>
      <c r="J25" s="123">
        <v>450600</v>
      </c>
      <c r="K25" s="123">
        <v>500000</v>
      </c>
      <c r="L25" s="124">
        <v>0.9012</v>
      </c>
      <c r="M25" s="123">
        <v>1382645</v>
      </c>
      <c r="N25" s="123">
        <v>500000</v>
      </c>
      <c r="O25" s="125">
        <v>2.7652899999999998</v>
      </c>
      <c r="P25" s="126">
        <v>881125</v>
      </c>
      <c r="Q25" s="126">
        <v>700000</v>
      </c>
      <c r="R25" s="125">
        <v>1.25875</v>
      </c>
      <c r="S25" s="126">
        <v>388440</v>
      </c>
      <c r="T25" s="126">
        <v>600000</v>
      </c>
      <c r="U25" s="125">
        <v>0.64740000000000009</v>
      </c>
      <c r="V25" s="126">
        <v>111985</v>
      </c>
      <c r="W25" s="126">
        <v>500000</v>
      </c>
      <c r="X25" s="125">
        <v>0.22397000000000003</v>
      </c>
      <c r="Y25" s="126">
        <v>322130</v>
      </c>
      <c r="Z25" s="126">
        <v>500000</v>
      </c>
      <c r="AA25" s="125">
        <v>0.64426000000000017</v>
      </c>
      <c r="AB25" s="126">
        <v>668020</v>
      </c>
      <c r="AC25" s="126">
        <v>500000</v>
      </c>
      <c r="AD25" s="125">
        <v>1.3360399999999999</v>
      </c>
      <c r="AE25" s="126">
        <v>457030</v>
      </c>
      <c r="AF25" s="126">
        <v>500000</v>
      </c>
      <c r="AG25" s="125">
        <v>0.91406000000000009</v>
      </c>
      <c r="AH25" s="126">
        <v>298545</v>
      </c>
      <c r="AI25" s="126">
        <v>600000</v>
      </c>
      <c r="AJ25" s="125">
        <v>0.49757500000000005</v>
      </c>
      <c r="AK25" s="126">
        <v>273640</v>
      </c>
      <c r="AL25" s="126">
        <v>600000</v>
      </c>
      <c r="AM25" s="125">
        <v>0.45606666666666668</v>
      </c>
      <c r="AN25" s="126">
        <v>2131350</v>
      </c>
      <c r="AO25" s="150">
        <v>578305</v>
      </c>
      <c r="AP25" s="150">
        <v>600000</v>
      </c>
      <c r="AQ25" s="125">
        <v>0.96384166666666671</v>
      </c>
      <c r="AR25" s="126">
        <v>355225</v>
      </c>
      <c r="AS25" s="127">
        <v>1029215</v>
      </c>
      <c r="AT25" s="127">
        <v>343071.66666666669</v>
      </c>
      <c r="AU25" s="123"/>
      <c r="AV25" s="123"/>
      <c r="AW25" s="123">
        <v>655356.51679153508</v>
      </c>
      <c r="AX25" s="128">
        <v>324808.57200085488</v>
      </c>
      <c r="AY25" s="129">
        <v>600000</v>
      </c>
      <c r="AZ25" s="129"/>
      <c r="BA25" s="130">
        <v>469140</v>
      </c>
      <c r="BB25" s="131">
        <v>0.24056487672806334</v>
      </c>
      <c r="BC25" s="132">
        <v>92775</v>
      </c>
      <c r="BD25" s="133">
        <v>600000</v>
      </c>
      <c r="BE25" s="134">
        <f t="shared" si="0"/>
        <v>0.15462500000000001</v>
      </c>
      <c r="BF25" s="70"/>
    </row>
    <row r="26" spans="1:58" s="27" customFormat="1">
      <c r="A26" s="120" t="s">
        <v>38</v>
      </c>
      <c r="B26" s="120"/>
      <c r="C26" s="118" t="s">
        <v>69</v>
      </c>
      <c r="D26" s="123">
        <v>0</v>
      </c>
      <c r="E26" s="123">
        <v>167741</v>
      </c>
      <c r="F26" s="124"/>
      <c r="G26" s="123">
        <v>128575</v>
      </c>
      <c r="H26" s="123">
        <v>500000</v>
      </c>
      <c r="I26" s="124">
        <v>0.25715000000000005</v>
      </c>
      <c r="J26" s="123">
        <v>13499</v>
      </c>
      <c r="K26" s="123">
        <v>500000</v>
      </c>
      <c r="L26" s="124">
        <v>2.6998000000000001E-2</v>
      </c>
      <c r="M26" s="123">
        <v>547736</v>
      </c>
      <c r="N26" s="123">
        <v>500000</v>
      </c>
      <c r="O26" s="125">
        <v>1.095472</v>
      </c>
      <c r="P26" s="126">
        <v>656420</v>
      </c>
      <c r="Q26" s="126">
        <v>500000</v>
      </c>
      <c r="R26" s="125">
        <v>1.31284</v>
      </c>
      <c r="S26" s="126">
        <v>282655</v>
      </c>
      <c r="T26" s="126">
        <v>500000</v>
      </c>
      <c r="U26" s="125">
        <v>0.56531000000000009</v>
      </c>
      <c r="V26" s="126">
        <v>0</v>
      </c>
      <c r="W26" s="126">
        <v>500000</v>
      </c>
      <c r="X26" s="125">
        <v>0</v>
      </c>
      <c r="Y26" s="126">
        <v>308960</v>
      </c>
      <c r="Z26" s="126">
        <v>500000</v>
      </c>
      <c r="AA26" s="125">
        <v>0.61792000000000002</v>
      </c>
      <c r="AB26" s="126">
        <v>0</v>
      </c>
      <c r="AC26" s="126">
        <v>500000</v>
      </c>
      <c r="AD26" s="125">
        <v>0</v>
      </c>
      <c r="AE26" s="126">
        <v>0</v>
      </c>
      <c r="AF26" s="126">
        <v>64516</v>
      </c>
      <c r="AG26" s="125">
        <v>0</v>
      </c>
      <c r="AH26" s="126">
        <v>281355</v>
      </c>
      <c r="AI26" s="126">
        <v>500000</v>
      </c>
      <c r="AJ26" s="125">
        <v>0.56271000000000004</v>
      </c>
      <c r="AK26" s="126">
        <v>136075</v>
      </c>
      <c r="AL26" s="126">
        <v>500000</v>
      </c>
      <c r="AM26" s="125">
        <v>0.27215</v>
      </c>
      <c r="AN26" s="126">
        <v>726390</v>
      </c>
      <c r="AO26" s="150">
        <v>74885</v>
      </c>
      <c r="AP26" s="150">
        <v>550000</v>
      </c>
      <c r="AQ26" s="125">
        <v>0.13615454545454544</v>
      </c>
      <c r="AR26" s="126">
        <v>121065</v>
      </c>
      <c r="AS26" s="127">
        <v>417430</v>
      </c>
      <c r="AT26" s="127">
        <v>139143.33333333334</v>
      </c>
      <c r="AU26" s="123"/>
      <c r="AV26" s="123"/>
      <c r="AW26" s="123">
        <v>179610.48758680059</v>
      </c>
      <c r="AX26" s="128"/>
      <c r="AY26" s="129">
        <v>550000</v>
      </c>
      <c r="AZ26" s="129"/>
      <c r="BA26" s="130">
        <v>128575</v>
      </c>
      <c r="BB26" s="131">
        <v>6.5930487754850886E-2</v>
      </c>
      <c r="BC26" s="132">
        <v>399860</v>
      </c>
      <c r="BD26" s="133">
        <v>550000</v>
      </c>
      <c r="BE26" s="134">
        <f t="shared" si="0"/>
        <v>0.72701818181818179</v>
      </c>
      <c r="BF26" s="70"/>
    </row>
    <row r="27" spans="1:58">
      <c r="A27" s="119" t="s">
        <v>38</v>
      </c>
      <c r="B27" s="120" t="s">
        <v>42</v>
      </c>
      <c r="C27" s="121" t="s">
        <v>70</v>
      </c>
      <c r="D27" s="126">
        <v>2413200</v>
      </c>
      <c r="E27" s="126">
        <v>2000000</v>
      </c>
      <c r="F27" s="125"/>
      <c r="G27" s="126">
        <v>1352445</v>
      </c>
      <c r="H27" s="126">
        <v>1900000</v>
      </c>
      <c r="I27" s="125">
        <v>0.71181315789473698</v>
      </c>
      <c r="J27" s="126">
        <v>1726695</v>
      </c>
      <c r="K27" s="126">
        <v>1900000</v>
      </c>
      <c r="L27" s="125">
        <v>0.90878684210526328</v>
      </c>
      <c r="M27" s="126">
        <v>3218660</v>
      </c>
      <c r="N27" s="126">
        <v>2200000</v>
      </c>
      <c r="O27" s="125">
        <v>1.4630272727272726</v>
      </c>
      <c r="P27" s="126">
        <v>3653205</v>
      </c>
      <c r="Q27" s="126">
        <v>2200000</v>
      </c>
      <c r="R27" s="125">
        <v>1.6605477272727274</v>
      </c>
      <c r="S27" s="126">
        <v>1783760</v>
      </c>
      <c r="T27" s="126">
        <v>2100000</v>
      </c>
      <c r="U27" s="125">
        <v>0.84940952380952395</v>
      </c>
      <c r="V27" s="126">
        <v>2615965</v>
      </c>
      <c r="W27" s="126">
        <v>1800000</v>
      </c>
      <c r="X27" s="125">
        <v>1.4533138888888888</v>
      </c>
      <c r="Y27" s="126">
        <v>2536365</v>
      </c>
      <c r="Z27" s="126">
        <v>1700000</v>
      </c>
      <c r="AA27" s="125">
        <v>1.4919794117647058</v>
      </c>
      <c r="AB27" s="126">
        <v>3808215</v>
      </c>
      <c r="AC27" s="126">
        <v>1800000</v>
      </c>
      <c r="AD27" s="125">
        <v>2.115675</v>
      </c>
      <c r="AE27" s="126">
        <v>1970470</v>
      </c>
      <c r="AF27" s="126">
        <v>1800000</v>
      </c>
      <c r="AG27" s="125">
        <v>1.0947055555555556</v>
      </c>
      <c r="AH27" s="126">
        <v>1943115</v>
      </c>
      <c r="AI27" s="126">
        <v>2100000</v>
      </c>
      <c r="AJ27" s="125">
        <v>0.92529285714285736</v>
      </c>
      <c r="AK27" s="126">
        <v>1746435</v>
      </c>
      <c r="AL27" s="126">
        <v>2250000</v>
      </c>
      <c r="AM27" s="125">
        <v>0.77619333333333329</v>
      </c>
      <c r="AN27" s="126">
        <v>14620565</v>
      </c>
      <c r="AO27" s="150">
        <v>1334640</v>
      </c>
      <c r="AP27" s="150">
        <v>2200000</v>
      </c>
      <c r="AQ27" s="125">
        <v>0.60665454545454545</v>
      </c>
      <c r="AR27" s="126">
        <v>2436760.8333333335</v>
      </c>
      <c r="AS27" s="127">
        <v>5660020</v>
      </c>
      <c r="AT27" s="127">
        <v>1886673.3333333333</v>
      </c>
      <c r="AU27" s="145"/>
      <c r="AV27" s="145"/>
      <c r="AW27" s="123">
        <v>1889273.2326216644</v>
      </c>
      <c r="AX27" s="128">
        <v>2501271.123677603</v>
      </c>
      <c r="AY27" s="129">
        <v>1900000</v>
      </c>
      <c r="AZ27" s="129"/>
      <c r="BA27" s="136">
        <v>1352445</v>
      </c>
      <c r="BB27" s="131">
        <v>0.69350463551708585</v>
      </c>
      <c r="BC27" s="132">
        <v>878055</v>
      </c>
      <c r="BD27" s="133">
        <v>2000000</v>
      </c>
      <c r="BE27" s="134">
        <f t="shared" si="0"/>
        <v>0.43902750000000001</v>
      </c>
      <c r="BF27" s="70"/>
    </row>
    <row r="28" spans="1:58">
      <c r="A28" s="119"/>
      <c r="B28" s="120"/>
      <c r="C28" s="121"/>
      <c r="D28" s="126"/>
      <c r="E28" s="126"/>
      <c r="F28" s="125"/>
      <c r="G28" s="126"/>
      <c r="H28" s="126"/>
      <c r="I28" s="125"/>
      <c r="J28" s="123">
        <v>2190794</v>
      </c>
      <c r="K28" s="126"/>
      <c r="L28" s="125"/>
      <c r="M28" s="126"/>
      <c r="N28" s="126"/>
      <c r="O28" s="125"/>
      <c r="P28" s="123">
        <v>5190750</v>
      </c>
      <c r="Q28" s="123">
        <v>3400000</v>
      </c>
      <c r="R28" s="124">
        <v>1.5266911764705882</v>
      </c>
      <c r="S28" s="123">
        <v>2454855</v>
      </c>
      <c r="T28" s="123">
        <v>3200000</v>
      </c>
      <c r="U28" s="125">
        <v>0.76714218749999985</v>
      </c>
      <c r="V28" s="123">
        <v>2727950</v>
      </c>
      <c r="W28" s="123">
        <v>2800000</v>
      </c>
      <c r="X28" s="124">
        <v>0.97426785714285735</v>
      </c>
      <c r="Y28" s="123">
        <v>3167455</v>
      </c>
      <c r="Z28" s="123">
        <v>2700000</v>
      </c>
      <c r="AA28" s="125">
        <v>1.1731314814814815</v>
      </c>
      <c r="AB28" s="123">
        <v>4476235</v>
      </c>
      <c r="AC28" s="123">
        <v>2800000</v>
      </c>
      <c r="AD28" s="125">
        <v>1.5986553571428572</v>
      </c>
      <c r="AE28" s="123">
        <v>2427500</v>
      </c>
      <c r="AF28" s="123">
        <v>2364516</v>
      </c>
      <c r="AG28" s="125">
        <v>1.0266371638001182</v>
      </c>
      <c r="AH28" s="123">
        <v>2523015</v>
      </c>
      <c r="AI28" s="123">
        <v>3200000</v>
      </c>
      <c r="AJ28" s="125">
        <v>0.78844218749999995</v>
      </c>
      <c r="AK28" s="123">
        <v>2156150</v>
      </c>
      <c r="AL28" s="123">
        <v>3350000</v>
      </c>
      <c r="AM28" s="125">
        <v>0.64362686567164185</v>
      </c>
      <c r="AN28" s="123">
        <v>17478305</v>
      </c>
      <c r="AO28" s="123"/>
      <c r="AP28" s="123"/>
      <c r="AQ28" s="123"/>
      <c r="AR28" s="123">
        <v>2913050.8333333335</v>
      </c>
      <c r="AS28" s="123">
        <v>7106665</v>
      </c>
      <c r="AT28" s="123">
        <v>2368888.333333333</v>
      </c>
      <c r="AU28" s="147">
        <v>2079572.7</v>
      </c>
      <c r="AV28" s="148">
        <v>2724240.2370000002</v>
      </c>
      <c r="AW28" s="123">
        <v>2724240.2370000002</v>
      </c>
      <c r="AX28" s="135"/>
      <c r="AY28" s="129"/>
      <c r="AZ28" s="129">
        <f>SUM(AY25:AY27)</f>
        <v>3050000</v>
      </c>
      <c r="BA28" s="123">
        <v>1950160</v>
      </c>
      <c r="BB28" s="124">
        <v>1</v>
      </c>
      <c r="BC28" s="123"/>
      <c r="BD28" s="123"/>
      <c r="BE28" s="134"/>
      <c r="BF28" s="70"/>
    </row>
    <row r="29" spans="1:58">
      <c r="A29" s="119"/>
      <c r="B29" s="120"/>
      <c r="C29" s="121"/>
      <c r="D29" s="126"/>
      <c r="E29" s="126"/>
      <c r="F29" s="125"/>
      <c r="G29" s="126"/>
      <c r="H29" s="126"/>
      <c r="I29" s="125"/>
      <c r="J29" s="126"/>
      <c r="K29" s="126"/>
      <c r="L29" s="125"/>
      <c r="M29" s="126"/>
      <c r="N29" s="126"/>
      <c r="O29" s="125"/>
      <c r="P29" s="126"/>
      <c r="Q29" s="126"/>
      <c r="R29" s="125"/>
      <c r="S29" s="126"/>
      <c r="T29" s="126"/>
      <c r="U29" s="125"/>
      <c r="V29" s="126"/>
      <c r="W29" s="126"/>
      <c r="X29" s="125"/>
      <c r="Y29" s="126"/>
      <c r="Z29" s="126"/>
      <c r="AA29" s="125"/>
      <c r="AB29" s="126"/>
      <c r="AC29" s="126"/>
      <c r="AD29" s="125"/>
      <c r="AE29" s="126"/>
      <c r="AF29" s="126"/>
      <c r="AG29" s="125"/>
      <c r="AH29" s="126"/>
      <c r="AI29" s="126"/>
      <c r="AJ29" s="125"/>
      <c r="AK29" s="126"/>
      <c r="AL29" s="126"/>
      <c r="AM29" s="125"/>
      <c r="AN29" s="126"/>
      <c r="AO29" s="126"/>
      <c r="AP29" s="126"/>
      <c r="AQ29" s="126"/>
      <c r="AR29" s="123"/>
      <c r="AS29" s="127"/>
      <c r="AT29" s="127"/>
      <c r="AU29" s="126"/>
      <c r="AV29" s="126"/>
      <c r="AW29" s="126"/>
      <c r="AX29" s="135"/>
      <c r="AY29" s="129"/>
      <c r="AZ29" s="129"/>
      <c r="BA29" s="136"/>
      <c r="BB29" s="149"/>
      <c r="BC29" s="132"/>
      <c r="BD29" s="133"/>
      <c r="BE29" s="134"/>
      <c r="BF29" s="70"/>
    </row>
    <row r="30" spans="1:58" s="27" customFormat="1">
      <c r="A30" s="120" t="s">
        <v>41</v>
      </c>
      <c r="B30" s="120" t="s">
        <v>72</v>
      </c>
      <c r="C30" s="122" t="s">
        <v>73</v>
      </c>
      <c r="D30" s="123">
        <v>10495</v>
      </c>
      <c r="E30" s="123">
        <v>500000</v>
      </c>
      <c r="F30" s="124"/>
      <c r="G30" s="123">
        <v>10495</v>
      </c>
      <c r="H30" s="123">
        <v>500000</v>
      </c>
      <c r="I30" s="124">
        <v>2.0990000000000002E-2</v>
      </c>
      <c r="J30" s="123">
        <v>330300</v>
      </c>
      <c r="K30" s="123">
        <v>500000</v>
      </c>
      <c r="L30" s="124">
        <v>0.66060000000000008</v>
      </c>
      <c r="M30" s="123">
        <v>310695</v>
      </c>
      <c r="N30" s="123">
        <v>500000</v>
      </c>
      <c r="O30" s="125">
        <v>0.62139</v>
      </c>
      <c r="P30" s="126">
        <v>41980</v>
      </c>
      <c r="Q30" s="126">
        <v>500000</v>
      </c>
      <c r="R30" s="125">
        <v>8.3960000000000007E-2</v>
      </c>
      <c r="S30" s="126">
        <v>303110</v>
      </c>
      <c r="T30" s="126">
        <v>500000</v>
      </c>
      <c r="U30" s="125">
        <v>0.60622000000000009</v>
      </c>
      <c r="V30" s="126">
        <v>32085</v>
      </c>
      <c r="W30" s="126">
        <v>500000</v>
      </c>
      <c r="X30" s="125">
        <v>6.4170000000000005E-2</v>
      </c>
      <c r="Y30" s="126">
        <v>32085</v>
      </c>
      <c r="Z30" s="126">
        <v>500000</v>
      </c>
      <c r="AA30" s="125">
        <v>6.4170000000000005E-2</v>
      </c>
      <c r="AB30" s="126">
        <v>303910</v>
      </c>
      <c r="AC30" s="126">
        <v>500000</v>
      </c>
      <c r="AD30" s="125"/>
      <c r="AE30" s="126">
        <v>32085</v>
      </c>
      <c r="AF30" s="126">
        <v>500000</v>
      </c>
      <c r="AG30" s="125">
        <v>6.4170000000000005E-2</v>
      </c>
      <c r="AH30" s="126">
        <v>302520</v>
      </c>
      <c r="AI30" s="126">
        <v>500000</v>
      </c>
      <c r="AJ30" s="125">
        <v>0.60504000000000002</v>
      </c>
      <c r="AK30" s="126">
        <v>42780</v>
      </c>
      <c r="AL30" s="126">
        <v>500000</v>
      </c>
      <c r="AM30" s="125">
        <v>8.5559999999999997E-2</v>
      </c>
      <c r="AN30" s="126">
        <v>745465</v>
      </c>
      <c r="AO30" s="150">
        <v>360195</v>
      </c>
      <c r="AP30" s="150">
        <v>550000</v>
      </c>
      <c r="AQ30" s="125">
        <v>0.65490000000000004</v>
      </c>
      <c r="AR30" s="126">
        <v>124244.16666666667</v>
      </c>
      <c r="AS30" s="127">
        <v>377385</v>
      </c>
      <c r="AT30" s="127">
        <v>125795</v>
      </c>
      <c r="AU30" s="123"/>
      <c r="AV30" s="123"/>
      <c r="AW30" s="123">
        <v>10618.177789468182</v>
      </c>
      <c r="AX30" s="128">
        <v>63919.321498104233</v>
      </c>
      <c r="AY30" s="129">
        <v>550000</v>
      </c>
      <c r="AZ30" s="129"/>
      <c r="BA30" s="130">
        <v>10495</v>
      </c>
      <c r="BB30" s="131">
        <v>4.3887802787157745E-3</v>
      </c>
      <c r="BC30" s="132">
        <v>32085</v>
      </c>
      <c r="BD30" s="133">
        <v>550000</v>
      </c>
      <c r="BE30" s="134">
        <f t="shared" si="0"/>
        <v>5.8336363636363638E-2</v>
      </c>
      <c r="BF30" s="70"/>
    </row>
    <row r="31" spans="1:58">
      <c r="A31" s="119" t="s">
        <v>41</v>
      </c>
      <c r="B31" s="120" t="s">
        <v>72</v>
      </c>
      <c r="C31" s="121" t="s">
        <v>74</v>
      </c>
      <c r="D31" s="126">
        <v>56375</v>
      </c>
      <c r="E31" s="126">
        <v>500000</v>
      </c>
      <c r="F31" s="125"/>
      <c r="G31" s="126">
        <v>325885</v>
      </c>
      <c r="H31" s="126">
        <v>500000</v>
      </c>
      <c r="I31" s="125">
        <v>0.65177000000000007</v>
      </c>
      <c r="J31" s="126">
        <v>51180</v>
      </c>
      <c r="K31" s="126">
        <v>500000</v>
      </c>
      <c r="L31" s="125">
        <v>0.10236000000000001</v>
      </c>
      <c r="M31" s="126">
        <v>363185</v>
      </c>
      <c r="N31" s="126">
        <v>500000</v>
      </c>
      <c r="O31" s="125">
        <v>0.72636999999999985</v>
      </c>
      <c r="P31" s="126">
        <v>369080</v>
      </c>
      <c r="Q31" s="126">
        <v>500000</v>
      </c>
      <c r="R31" s="125">
        <v>0.73816000000000004</v>
      </c>
      <c r="S31" s="126">
        <v>543035</v>
      </c>
      <c r="T31" s="126">
        <v>500000</v>
      </c>
      <c r="U31" s="125">
        <v>1.0860700000000001</v>
      </c>
      <c r="V31" s="126">
        <v>533355</v>
      </c>
      <c r="W31" s="126">
        <v>500000</v>
      </c>
      <c r="X31" s="125">
        <v>1.06671</v>
      </c>
      <c r="Y31" s="126">
        <v>60775</v>
      </c>
      <c r="Z31" s="126">
        <v>500000</v>
      </c>
      <c r="AA31" s="125">
        <v>0.12155000000000001</v>
      </c>
      <c r="AB31" s="126">
        <v>64475</v>
      </c>
      <c r="AC31" s="126">
        <v>500000</v>
      </c>
      <c r="AD31" s="125"/>
      <c r="AE31" s="126">
        <v>50080</v>
      </c>
      <c r="AF31" s="126">
        <v>500000</v>
      </c>
      <c r="AG31" s="125">
        <v>0.10016000000000001</v>
      </c>
      <c r="AH31" s="126">
        <v>316195</v>
      </c>
      <c r="AI31" s="126">
        <v>500000</v>
      </c>
      <c r="AJ31" s="125">
        <v>0.63239000000000001</v>
      </c>
      <c r="AK31" s="126">
        <v>333705</v>
      </c>
      <c r="AL31" s="126">
        <v>500000</v>
      </c>
      <c r="AM31" s="125">
        <v>0.66741000000000006</v>
      </c>
      <c r="AN31" s="126">
        <v>1358585</v>
      </c>
      <c r="AO31" s="150">
        <v>368795</v>
      </c>
      <c r="AP31" s="150">
        <v>550000</v>
      </c>
      <c r="AQ31" s="125">
        <v>0.6705363636363636</v>
      </c>
      <c r="AR31" s="126">
        <v>226430.83333333334</v>
      </c>
      <c r="AS31" s="127">
        <v>699980</v>
      </c>
      <c r="AT31" s="127">
        <v>233326.66666666666</v>
      </c>
      <c r="AU31" s="126"/>
      <c r="AV31" s="126"/>
      <c r="AW31" s="123">
        <v>329709.8493492938</v>
      </c>
      <c r="AX31" s="135">
        <v>239229.2379116173</v>
      </c>
      <c r="AY31" s="129">
        <v>550000</v>
      </c>
      <c r="AZ31" s="129"/>
      <c r="BA31" s="136">
        <v>325885</v>
      </c>
      <c r="BB31" s="131">
        <v>0.1362780048717761</v>
      </c>
      <c r="BC31" s="132">
        <v>37585</v>
      </c>
      <c r="BD31" s="133">
        <v>550000</v>
      </c>
      <c r="BE31" s="134">
        <f t="shared" si="0"/>
        <v>6.833636363636364E-2</v>
      </c>
      <c r="BF31" s="70"/>
    </row>
    <row r="32" spans="1:58" s="27" customFormat="1">
      <c r="A32" s="120" t="s">
        <v>41</v>
      </c>
      <c r="B32" s="120" t="s">
        <v>72</v>
      </c>
      <c r="C32" s="122" t="s">
        <v>75</v>
      </c>
      <c r="D32" s="123">
        <v>332210</v>
      </c>
      <c r="E32" s="123">
        <v>500000</v>
      </c>
      <c r="F32" s="124"/>
      <c r="G32" s="123">
        <v>181745</v>
      </c>
      <c r="H32" s="123">
        <v>500000</v>
      </c>
      <c r="I32" s="124">
        <v>0.36349000000000004</v>
      </c>
      <c r="J32" s="123">
        <v>397490</v>
      </c>
      <c r="K32" s="123">
        <v>500000</v>
      </c>
      <c r="L32" s="124">
        <v>0.79498000000000002</v>
      </c>
      <c r="M32" s="123">
        <v>623730</v>
      </c>
      <c r="N32" s="123">
        <v>500000</v>
      </c>
      <c r="O32" s="125">
        <v>1.24746</v>
      </c>
      <c r="P32" s="126">
        <v>426990</v>
      </c>
      <c r="Q32" s="126">
        <v>500000</v>
      </c>
      <c r="R32" s="125">
        <v>0.85397999999999985</v>
      </c>
      <c r="S32" s="126">
        <v>457470</v>
      </c>
      <c r="T32" s="126">
        <v>500000</v>
      </c>
      <c r="U32" s="125">
        <v>0.91494000000000009</v>
      </c>
      <c r="V32" s="126">
        <v>56280</v>
      </c>
      <c r="W32" s="126">
        <v>500000</v>
      </c>
      <c r="X32" s="125">
        <v>0.11256000000000001</v>
      </c>
      <c r="Y32" s="126">
        <v>353725</v>
      </c>
      <c r="Z32" s="126">
        <v>500000</v>
      </c>
      <c r="AA32" s="125">
        <v>0.70745000000000002</v>
      </c>
      <c r="AB32" s="126">
        <v>198945</v>
      </c>
      <c r="AC32" s="126">
        <v>500000</v>
      </c>
      <c r="AD32" s="125"/>
      <c r="AE32" s="126">
        <v>302210</v>
      </c>
      <c r="AF32" s="126">
        <v>500000</v>
      </c>
      <c r="AG32" s="125">
        <v>0.60442000000000007</v>
      </c>
      <c r="AH32" s="126">
        <v>696165</v>
      </c>
      <c r="AI32" s="126">
        <v>500000</v>
      </c>
      <c r="AJ32" s="125">
        <v>1.3923300000000001</v>
      </c>
      <c r="AK32" s="126">
        <v>345620</v>
      </c>
      <c r="AL32" s="126">
        <v>550000</v>
      </c>
      <c r="AM32" s="125">
        <v>0.62840000000000007</v>
      </c>
      <c r="AN32" s="126">
        <v>1952945</v>
      </c>
      <c r="AO32" s="150">
        <v>601480</v>
      </c>
      <c r="AP32" s="150">
        <v>550000</v>
      </c>
      <c r="AQ32" s="125">
        <v>1.0935999999999999</v>
      </c>
      <c r="AR32" s="126">
        <v>325490.83333333331</v>
      </c>
      <c r="AS32" s="127">
        <v>1343995</v>
      </c>
      <c r="AT32" s="127">
        <v>447998.33333333331</v>
      </c>
      <c r="AU32" s="123"/>
      <c r="AV32" s="123"/>
      <c r="AW32" s="123">
        <v>183878.10598827011</v>
      </c>
      <c r="AX32" s="128">
        <v>88172.31654291421</v>
      </c>
      <c r="AY32" s="129">
        <v>550000</v>
      </c>
      <c r="AZ32" s="129"/>
      <c r="BA32" s="130">
        <v>181745</v>
      </c>
      <c r="BB32" s="131">
        <v>7.6001798166288562E-2</v>
      </c>
      <c r="BC32" s="132">
        <v>338110</v>
      </c>
      <c r="BD32" s="133">
        <v>550000</v>
      </c>
      <c r="BE32" s="134">
        <f t="shared" si="0"/>
        <v>0.61474545454545459</v>
      </c>
      <c r="BF32" s="70"/>
    </row>
    <row r="33" spans="1:58">
      <c r="A33" s="119" t="s">
        <v>41</v>
      </c>
      <c r="B33" s="120" t="s">
        <v>72</v>
      </c>
      <c r="C33" s="121" t="s">
        <v>76</v>
      </c>
      <c r="D33" s="126">
        <v>1261600</v>
      </c>
      <c r="E33" s="126">
        <v>950000</v>
      </c>
      <c r="F33" s="125"/>
      <c r="G33" s="126">
        <v>1567985</v>
      </c>
      <c r="H33" s="126">
        <v>1000000</v>
      </c>
      <c r="I33" s="125">
        <v>1.567985</v>
      </c>
      <c r="J33" s="126">
        <v>1374230</v>
      </c>
      <c r="K33" s="126">
        <v>1000000</v>
      </c>
      <c r="L33" s="125">
        <v>1.3742300000000001</v>
      </c>
      <c r="M33" s="126">
        <v>2351515</v>
      </c>
      <c r="N33" s="126">
        <v>1100000</v>
      </c>
      <c r="O33" s="125">
        <v>2.1377409090909092</v>
      </c>
      <c r="P33" s="126">
        <v>1977075</v>
      </c>
      <c r="Q33" s="126">
        <v>1300000</v>
      </c>
      <c r="R33" s="125">
        <v>1.5208269230769231</v>
      </c>
      <c r="S33" s="126">
        <v>1212645</v>
      </c>
      <c r="T33" s="126">
        <v>1350000</v>
      </c>
      <c r="U33" s="125">
        <v>0.89825555555555558</v>
      </c>
      <c r="V33" s="126">
        <v>1316010</v>
      </c>
      <c r="W33" s="126">
        <v>1100000</v>
      </c>
      <c r="X33" s="125">
        <v>1.1963727272727274</v>
      </c>
      <c r="Y33" s="126">
        <v>1068870</v>
      </c>
      <c r="Z33" s="126">
        <v>1000000</v>
      </c>
      <c r="AA33" s="125">
        <v>1.06887</v>
      </c>
      <c r="AB33" s="126">
        <v>1045675</v>
      </c>
      <c r="AC33" s="126">
        <v>1000000</v>
      </c>
      <c r="AD33" s="125"/>
      <c r="AE33" s="126">
        <v>1563315</v>
      </c>
      <c r="AF33" s="126">
        <v>900000</v>
      </c>
      <c r="AG33" s="125">
        <v>1.7370166666666667</v>
      </c>
      <c r="AH33" s="126">
        <v>1323205</v>
      </c>
      <c r="AI33" s="126">
        <v>1000000</v>
      </c>
      <c r="AJ33" s="125">
        <v>1.323205</v>
      </c>
      <c r="AK33" s="126">
        <v>1542050</v>
      </c>
      <c r="AL33" s="126">
        <v>1100000</v>
      </c>
      <c r="AM33" s="125">
        <v>1.4018636363636363</v>
      </c>
      <c r="AN33" s="126">
        <v>7859125</v>
      </c>
      <c r="AO33" s="150">
        <v>1362960</v>
      </c>
      <c r="AP33" s="150">
        <v>1100000</v>
      </c>
      <c r="AQ33" s="125">
        <v>1.2390545454545454</v>
      </c>
      <c r="AR33" s="126">
        <v>1309854.1666666667</v>
      </c>
      <c r="AS33" s="127">
        <v>4428570</v>
      </c>
      <c r="AT33" s="127">
        <v>1476190</v>
      </c>
      <c r="AU33" s="145"/>
      <c r="AV33" s="145"/>
      <c r="AW33" s="123">
        <v>1586388.1373243704</v>
      </c>
      <c r="AX33" s="135">
        <v>1345757.036091978</v>
      </c>
      <c r="AY33" s="129">
        <v>1200000</v>
      </c>
      <c r="AZ33" s="129"/>
      <c r="BA33" s="136">
        <v>1567985</v>
      </c>
      <c r="BB33" s="131">
        <v>0.6556971553427493</v>
      </c>
      <c r="BC33" s="132">
        <v>285910</v>
      </c>
      <c r="BD33" s="133">
        <v>1200000</v>
      </c>
      <c r="BE33" s="134">
        <f t="shared" si="0"/>
        <v>0.23825833333333332</v>
      </c>
      <c r="BF33" s="70"/>
    </row>
    <row r="34" spans="1:58" s="27" customFormat="1">
      <c r="A34" s="120" t="s">
        <v>41</v>
      </c>
      <c r="B34" s="120" t="s">
        <v>72</v>
      </c>
      <c r="C34" s="122" t="s">
        <v>77</v>
      </c>
      <c r="D34" s="123">
        <v>56375</v>
      </c>
      <c r="E34" s="123">
        <v>500000</v>
      </c>
      <c r="F34" s="124"/>
      <c r="G34" s="123">
        <v>305215</v>
      </c>
      <c r="H34" s="123">
        <v>500000</v>
      </c>
      <c r="I34" s="124">
        <v>0.61043000000000003</v>
      </c>
      <c r="J34" s="123">
        <v>306125</v>
      </c>
      <c r="K34" s="123">
        <v>500000</v>
      </c>
      <c r="L34" s="124">
        <v>0.61225000000000007</v>
      </c>
      <c r="M34" s="123">
        <v>505475</v>
      </c>
      <c r="N34" s="123">
        <v>500000</v>
      </c>
      <c r="O34" s="125">
        <v>1.01095</v>
      </c>
      <c r="P34" s="126">
        <v>305415</v>
      </c>
      <c r="Q34" s="126">
        <v>500000</v>
      </c>
      <c r="R34" s="125">
        <v>0.6108300000000001</v>
      </c>
      <c r="S34" s="126">
        <v>157555</v>
      </c>
      <c r="T34" s="126">
        <v>500000</v>
      </c>
      <c r="U34" s="125">
        <v>0.31511</v>
      </c>
      <c r="V34" s="126">
        <v>71775</v>
      </c>
      <c r="W34" s="126">
        <v>500000</v>
      </c>
      <c r="X34" s="125">
        <v>0.14355000000000001</v>
      </c>
      <c r="Y34" s="126">
        <v>304320</v>
      </c>
      <c r="Z34" s="126">
        <v>500000</v>
      </c>
      <c r="AA34" s="125">
        <v>0.60864000000000007</v>
      </c>
      <c r="AB34" s="126">
        <v>304440</v>
      </c>
      <c r="AC34" s="126">
        <v>500000</v>
      </c>
      <c r="AD34" s="125"/>
      <c r="AE34" s="126">
        <v>46780</v>
      </c>
      <c r="AF34" s="126">
        <v>500000</v>
      </c>
      <c r="AG34" s="125">
        <v>9.3560000000000004E-2</v>
      </c>
      <c r="AH34" s="126">
        <v>307315</v>
      </c>
      <c r="AI34" s="126">
        <v>500000</v>
      </c>
      <c r="AJ34" s="125">
        <v>0.61463000000000001</v>
      </c>
      <c r="AK34" s="126">
        <v>508485</v>
      </c>
      <c r="AL34" s="126">
        <v>500000</v>
      </c>
      <c r="AM34" s="125">
        <v>1.0169699999999999</v>
      </c>
      <c r="AN34" s="126">
        <v>1543115</v>
      </c>
      <c r="AO34" s="150">
        <v>43085</v>
      </c>
      <c r="AP34" s="150">
        <v>550000</v>
      </c>
      <c r="AQ34" s="125">
        <v>7.8336363636363635E-2</v>
      </c>
      <c r="AR34" s="126">
        <v>257185.83333333334</v>
      </c>
      <c r="AS34" s="127">
        <v>862580</v>
      </c>
      <c r="AT34" s="127">
        <v>287526.66666666669</v>
      </c>
      <c r="AU34" s="123"/>
      <c r="AV34" s="123"/>
      <c r="AW34" s="123">
        <v>308797.24954859749</v>
      </c>
      <c r="AX34" s="128">
        <v>118161.78035492283</v>
      </c>
      <c r="AY34" s="129">
        <v>550000</v>
      </c>
      <c r="AZ34" s="123"/>
      <c r="BA34" s="130">
        <v>305215</v>
      </c>
      <c r="BB34" s="131">
        <v>0.12763426134047026</v>
      </c>
      <c r="BC34" s="132">
        <v>26890</v>
      </c>
      <c r="BD34" s="133">
        <v>550000</v>
      </c>
      <c r="BE34" s="134">
        <f t="shared" si="0"/>
        <v>4.8890909090909089E-2</v>
      </c>
      <c r="BF34" s="70"/>
    </row>
    <row r="35" spans="1:58">
      <c r="A35" s="119"/>
      <c r="B35" s="120"/>
      <c r="C35" s="121"/>
      <c r="D35" s="126"/>
      <c r="E35" s="126"/>
      <c r="F35" s="125"/>
      <c r="G35" s="126"/>
      <c r="H35" s="126"/>
      <c r="I35" s="125"/>
      <c r="J35" s="123">
        <v>2459325</v>
      </c>
      <c r="K35" s="126"/>
      <c r="L35" s="125"/>
      <c r="M35" s="126"/>
      <c r="N35" s="126"/>
      <c r="O35" s="125"/>
      <c r="P35" s="123">
        <v>3120540</v>
      </c>
      <c r="Q35" s="123">
        <v>3300000</v>
      </c>
      <c r="R35" s="124">
        <v>0.9456181818181818</v>
      </c>
      <c r="S35" s="123">
        <v>2673815</v>
      </c>
      <c r="T35" s="123">
        <v>3350000</v>
      </c>
      <c r="U35" s="125">
        <v>0.7981537313432836</v>
      </c>
      <c r="V35" s="123">
        <v>2009505</v>
      </c>
      <c r="W35" s="123">
        <v>3100000</v>
      </c>
      <c r="X35" s="124">
        <v>0.64822741935483874</v>
      </c>
      <c r="Y35" s="123">
        <v>1819775</v>
      </c>
      <c r="Z35" s="123">
        <v>3000000</v>
      </c>
      <c r="AA35" s="125">
        <v>0.60659166666666664</v>
      </c>
      <c r="AB35" s="123">
        <v>1917445</v>
      </c>
      <c r="AC35" s="123">
        <v>3000000</v>
      </c>
      <c r="AD35" s="125"/>
      <c r="AE35" s="123">
        <v>1994470</v>
      </c>
      <c r="AF35" s="123">
        <v>2900000</v>
      </c>
      <c r="AG35" s="125">
        <v>0.68774827586206899</v>
      </c>
      <c r="AH35" s="123">
        <v>2945400</v>
      </c>
      <c r="AI35" s="123">
        <v>3000000</v>
      </c>
      <c r="AJ35" s="125">
        <v>0.98180000000000012</v>
      </c>
      <c r="AK35" s="123">
        <v>2772640</v>
      </c>
      <c r="AL35" s="123">
        <v>3150000</v>
      </c>
      <c r="AM35" s="125">
        <v>0.88020317460317465</v>
      </c>
      <c r="AN35" s="123">
        <v>13459235</v>
      </c>
      <c r="AO35" s="123"/>
      <c r="AP35" s="123"/>
      <c r="AQ35" s="123"/>
      <c r="AR35" s="123">
        <v>2243205.8333333335</v>
      </c>
      <c r="AS35" s="123">
        <v>7712510</v>
      </c>
      <c r="AT35" s="123">
        <v>2570836.6666666665</v>
      </c>
      <c r="AU35" s="147">
        <v>1868256</v>
      </c>
      <c r="AV35" s="148">
        <v>2419391.52</v>
      </c>
      <c r="AW35" s="123">
        <v>2419391.52</v>
      </c>
      <c r="AX35" s="135"/>
      <c r="AY35" s="129"/>
      <c r="AZ35" s="129">
        <f>SUM(AY30:AY34)</f>
        <v>3400000</v>
      </c>
      <c r="BA35" s="123">
        <v>2391325</v>
      </c>
      <c r="BB35" s="124">
        <v>1</v>
      </c>
      <c r="BC35" s="123"/>
      <c r="BD35" s="123"/>
      <c r="BE35" s="134"/>
      <c r="BF35" s="70"/>
    </row>
    <row r="36" spans="1:58">
      <c r="A36" s="119"/>
      <c r="B36" s="120"/>
      <c r="C36" s="137"/>
      <c r="D36" s="126"/>
      <c r="E36" s="126"/>
      <c r="F36" s="125"/>
      <c r="G36" s="126"/>
      <c r="H36" s="126"/>
      <c r="I36" s="125"/>
      <c r="J36" s="126"/>
      <c r="K36" s="126"/>
      <c r="L36" s="125"/>
      <c r="M36" s="126"/>
      <c r="N36" s="126"/>
      <c r="O36" s="125"/>
      <c r="P36" s="126"/>
      <c r="Q36" s="126"/>
      <c r="R36" s="125"/>
      <c r="S36" s="126"/>
      <c r="T36" s="126"/>
      <c r="U36" s="125"/>
      <c r="V36" s="126"/>
      <c r="W36" s="126"/>
      <c r="X36" s="125"/>
      <c r="Y36" s="126"/>
      <c r="Z36" s="126"/>
      <c r="AA36" s="125"/>
      <c r="AB36" s="126"/>
      <c r="AC36" s="126"/>
      <c r="AD36" s="125"/>
      <c r="AE36" s="126"/>
      <c r="AF36" s="126"/>
      <c r="AG36" s="125"/>
      <c r="AH36" s="126"/>
      <c r="AI36" s="126"/>
      <c r="AJ36" s="125"/>
      <c r="AK36" s="126"/>
      <c r="AL36" s="126"/>
      <c r="AM36" s="125"/>
      <c r="AN36" s="126"/>
      <c r="AO36" s="126"/>
      <c r="AP36" s="126"/>
      <c r="AQ36" s="126"/>
      <c r="AR36" s="123"/>
      <c r="AS36" s="127"/>
      <c r="AT36" s="127"/>
      <c r="AU36" s="126"/>
      <c r="AV36" s="126"/>
      <c r="AW36" s="126"/>
      <c r="AX36" s="135"/>
      <c r="AY36" s="129"/>
      <c r="AZ36" s="129"/>
      <c r="BA36" s="136"/>
      <c r="BB36" s="149"/>
      <c r="BC36" s="132"/>
      <c r="BD36" s="133"/>
      <c r="BE36" s="134"/>
      <c r="BF36" s="70"/>
    </row>
    <row r="37" spans="1:58">
      <c r="A37" s="119" t="s">
        <v>38</v>
      </c>
      <c r="B37" s="120" t="s">
        <v>42</v>
      </c>
      <c r="C37" s="121" t="s">
        <v>78</v>
      </c>
      <c r="D37" s="126">
        <v>1024545</v>
      </c>
      <c r="E37" s="126">
        <v>1000000</v>
      </c>
      <c r="F37" s="125"/>
      <c r="G37" s="126">
        <v>1002465</v>
      </c>
      <c r="H37" s="126">
        <v>1000000</v>
      </c>
      <c r="I37" s="125">
        <v>1.0024649999999999</v>
      </c>
      <c r="J37" s="126">
        <v>1483945</v>
      </c>
      <c r="K37" s="126">
        <v>1000000</v>
      </c>
      <c r="L37" s="125">
        <v>1.4839450000000001</v>
      </c>
      <c r="M37" s="126">
        <v>4431500</v>
      </c>
      <c r="N37" s="126">
        <v>1100000</v>
      </c>
      <c r="O37" s="125">
        <v>4.0286363636363633</v>
      </c>
      <c r="P37" s="126">
        <v>998850</v>
      </c>
      <c r="Q37" s="126">
        <v>858064</v>
      </c>
      <c r="R37" s="125">
        <v>1.164074008465569</v>
      </c>
      <c r="S37" s="126"/>
      <c r="T37" s="126"/>
      <c r="U37" s="125"/>
      <c r="V37" s="126">
        <v>719605</v>
      </c>
      <c r="W37" s="126">
        <v>354838</v>
      </c>
      <c r="X37" s="125">
        <v>2.0279817832362936</v>
      </c>
      <c r="Y37" s="126">
        <v>2033005</v>
      </c>
      <c r="Z37" s="126">
        <v>700000</v>
      </c>
      <c r="AA37" s="125">
        <v>2.904292857142857</v>
      </c>
      <c r="AB37" s="126">
        <v>3067425</v>
      </c>
      <c r="AC37" s="126">
        <v>850000</v>
      </c>
      <c r="AD37" s="125"/>
      <c r="AE37" s="126">
        <v>1600860</v>
      </c>
      <c r="AF37" s="126">
        <v>1350000</v>
      </c>
      <c r="AG37" s="125">
        <v>1.1858222222222223</v>
      </c>
      <c r="AH37" s="126">
        <v>1652240</v>
      </c>
      <c r="AI37" s="126">
        <v>1500000</v>
      </c>
      <c r="AJ37" s="125">
        <v>1.1014933333333334</v>
      </c>
      <c r="AK37" s="126">
        <v>562095</v>
      </c>
      <c r="AL37" s="126">
        <v>1750000</v>
      </c>
      <c r="AM37" s="125">
        <v>0.32119714285714285</v>
      </c>
      <c r="AN37" s="126">
        <v>9635230</v>
      </c>
      <c r="AO37" s="150">
        <v>795195</v>
      </c>
      <c r="AP37" s="150">
        <v>1750000</v>
      </c>
      <c r="AQ37" s="125">
        <v>0.45439714285714283</v>
      </c>
      <c r="AR37" s="126">
        <v>1605871.6666666667</v>
      </c>
      <c r="AS37" s="127">
        <v>3815195</v>
      </c>
      <c r="AT37" s="127">
        <v>1271731.6666666667</v>
      </c>
      <c r="AU37" s="147">
        <v>1287002.1000000001</v>
      </c>
      <c r="AV37" s="148">
        <v>1647362.6880000001</v>
      </c>
      <c r="AW37" s="126">
        <v>1647362.6880000001</v>
      </c>
      <c r="AX37" s="135">
        <v>1111094.2149017567</v>
      </c>
      <c r="AY37" s="129">
        <v>1600000</v>
      </c>
      <c r="AZ37" s="129"/>
      <c r="BA37" s="136">
        <v>1002465</v>
      </c>
      <c r="BB37" s="149">
        <v>1</v>
      </c>
      <c r="BC37" s="132">
        <v>877870</v>
      </c>
      <c r="BD37" s="133">
        <v>1500000</v>
      </c>
      <c r="BE37" s="134">
        <f t="shared" si="0"/>
        <v>0.58524666666666669</v>
      </c>
      <c r="BF37" s="70"/>
    </row>
    <row r="38" spans="1:58">
      <c r="A38" s="119"/>
      <c r="B38" s="120"/>
      <c r="C38" s="121"/>
      <c r="D38" s="126"/>
      <c r="E38" s="126"/>
      <c r="F38" s="125"/>
      <c r="G38" s="126"/>
      <c r="H38" s="126"/>
      <c r="I38" s="125"/>
      <c r="J38" s="126"/>
      <c r="K38" s="126"/>
      <c r="L38" s="125"/>
      <c r="M38" s="126"/>
      <c r="N38" s="126"/>
      <c r="O38" s="125"/>
      <c r="P38" s="126"/>
      <c r="Q38" s="126"/>
      <c r="R38" s="125"/>
      <c r="S38" s="126"/>
      <c r="T38" s="126"/>
      <c r="U38" s="125"/>
      <c r="V38" s="126"/>
      <c r="W38" s="126"/>
      <c r="X38" s="125"/>
      <c r="Y38" s="126"/>
      <c r="Z38" s="126"/>
      <c r="AA38" s="125"/>
      <c r="AB38" s="126"/>
      <c r="AC38" s="126"/>
      <c r="AD38" s="125"/>
      <c r="AE38" s="126"/>
      <c r="AF38" s="126"/>
      <c r="AG38" s="125"/>
      <c r="AH38" s="126"/>
      <c r="AI38" s="126"/>
      <c r="AJ38" s="125"/>
      <c r="AK38" s="126"/>
      <c r="AL38" s="126"/>
      <c r="AM38" s="125"/>
      <c r="AN38" s="123">
        <v>9635230</v>
      </c>
      <c r="AO38" s="123"/>
      <c r="AP38" s="123"/>
      <c r="AQ38" s="123"/>
      <c r="AR38" s="123">
        <v>1605871.6666666667</v>
      </c>
      <c r="AS38" s="123">
        <v>3815195</v>
      </c>
      <c r="AT38" s="123">
        <v>1271731.6666666667</v>
      </c>
      <c r="AU38" s="126"/>
      <c r="AV38" s="126"/>
      <c r="AW38" s="126"/>
      <c r="AX38" s="135"/>
      <c r="AY38" s="129"/>
      <c r="AZ38" s="129">
        <f>SUM(AY37)</f>
        <v>1600000</v>
      </c>
      <c r="BA38" s="136">
        <v>1002465</v>
      </c>
      <c r="BB38" s="124">
        <v>1</v>
      </c>
      <c r="BC38" s="132"/>
      <c r="BD38" s="133"/>
      <c r="BE38" s="134"/>
      <c r="BF38" s="70"/>
    </row>
    <row r="39" spans="1:58">
      <c r="A39" s="119" t="s">
        <v>45</v>
      </c>
      <c r="B39" s="120" t="s">
        <v>79</v>
      </c>
      <c r="C39" s="137" t="s">
        <v>80</v>
      </c>
      <c r="D39" s="126">
        <v>548325</v>
      </c>
      <c r="E39" s="126">
        <v>700000</v>
      </c>
      <c r="F39" s="125"/>
      <c r="G39" s="126">
        <v>434925</v>
      </c>
      <c r="H39" s="126">
        <v>650000</v>
      </c>
      <c r="I39" s="125">
        <v>0.66911538461538478</v>
      </c>
      <c r="J39" s="126">
        <v>390920</v>
      </c>
      <c r="K39" s="126">
        <v>650000</v>
      </c>
      <c r="L39" s="125">
        <v>0.60141538461538457</v>
      </c>
      <c r="M39" s="126">
        <v>1008710</v>
      </c>
      <c r="N39" s="126">
        <v>650000</v>
      </c>
      <c r="O39" s="125">
        <v>1.5518615384615384</v>
      </c>
      <c r="P39" s="126">
        <v>881410</v>
      </c>
      <c r="Q39" s="126">
        <v>650000</v>
      </c>
      <c r="R39" s="125">
        <v>1.3560153846153846</v>
      </c>
      <c r="S39" s="126">
        <v>745780</v>
      </c>
      <c r="T39" s="126">
        <v>650000</v>
      </c>
      <c r="U39" s="125">
        <v>1.1473538461538462</v>
      </c>
      <c r="V39" s="126">
        <v>650875</v>
      </c>
      <c r="W39" s="126">
        <v>600000</v>
      </c>
      <c r="X39" s="125">
        <v>1.0847916666666666</v>
      </c>
      <c r="Y39" s="126">
        <v>699450</v>
      </c>
      <c r="Z39" s="126">
        <v>650000</v>
      </c>
      <c r="AA39" s="125">
        <v>1.0760769230769232</v>
      </c>
      <c r="AB39" s="126">
        <v>701170</v>
      </c>
      <c r="AC39" s="126">
        <v>650000</v>
      </c>
      <c r="AD39" s="125"/>
      <c r="AE39" s="126">
        <v>609700</v>
      </c>
      <c r="AF39" s="126">
        <v>600000</v>
      </c>
      <c r="AG39" s="125">
        <v>1.0161666666666667</v>
      </c>
      <c r="AH39" s="126">
        <v>606570</v>
      </c>
      <c r="AI39" s="126">
        <v>600000</v>
      </c>
      <c r="AJ39" s="125">
        <v>1.01095</v>
      </c>
      <c r="AK39" s="126">
        <v>508600</v>
      </c>
      <c r="AL39" s="126">
        <v>500000</v>
      </c>
      <c r="AM39" s="125">
        <v>1.0172000000000001</v>
      </c>
      <c r="AN39" s="126">
        <v>3776365</v>
      </c>
      <c r="AO39" s="150">
        <v>374730</v>
      </c>
      <c r="AP39" s="150">
        <v>550000</v>
      </c>
      <c r="AQ39" s="125">
        <v>0.68132727272727278</v>
      </c>
      <c r="AR39" s="126">
        <v>629394.16666666663</v>
      </c>
      <c r="AS39" s="127">
        <v>1724870</v>
      </c>
      <c r="AT39" s="127">
        <v>574956.66666666663</v>
      </c>
      <c r="AU39" s="126"/>
      <c r="AV39" s="126"/>
      <c r="AW39" s="126">
        <v>1126816.209943749</v>
      </c>
      <c r="AX39" s="135">
        <v>1015099.2391505527</v>
      </c>
      <c r="AY39" s="129">
        <v>550000</v>
      </c>
      <c r="AZ39" s="129"/>
      <c r="BA39" s="136">
        <v>434925</v>
      </c>
      <c r="BB39" s="149">
        <v>7.6108155213913925E-2</v>
      </c>
      <c r="BC39" s="132">
        <v>319635</v>
      </c>
      <c r="BD39" s="133">
        <v>550000</v>
      </c>
      <c r="BE39" s="134">
        <f t="shared" si="0"/>
        <v>0.58115454545454548</v>
      </c>
      <c r="BF39" s="70"/>
    </row>
    <row r="40" spans="1:58">
      <c r="A40" s="119" t="s">
        <v>45</v>
      </c>
      <c r="B40" s="120"/>
      <c r="C40" s="137" t="s">
        <v>81</v>
      </c>
      <c r="D40" s="126"/>
      <c r="E40" s="126"/>
      <c r="F40" s="125"/>
      <c r="G40" s="126"/>
      <c r="H40" s="126"/>
      <c r="I40" s="125"/>
      <c r="J40" s="126"/>
      <c r="K40" s="126"/>
      <c r="L40" s="125"/>
      <c r="M40" s="126"/>
      <c r="N40" s="126"/>
      <c r="O40" s="125"/>
      <c r="P40" s="126"/>
      <c r="Q40" s="126"/>
      <c r="R40" s="125"/>
      <c r="S40" s="126"/>
      <c r="T40" s="126"/>
      <c r="U40" s="125"/>
      <c r="V40" s="126"/>
      <c r="W40" s="126"/>
      <c r="X40" s="125"/>
      <c r="Y40" s="126"/>
      <c r="Z40" s="126"/>
      <c r="AA40" s="125"/>
      <c r="AB40" s="126"/>
      <c r="AC40" s="126"/>
      <c r="AD40" s="125"/>
      <c r="AE40" s="126"/>
      <c r="AF40" s="126"/>
      <c r="AG40" s="125"/>
      <c r="AH40" s="126"/>
      <c r="AI40" s="126"/>
      <c r="AJ40" s="125"/>
      <c r="AK40" s="126">
        <v>61990</v>
      </c>
      <c r="AL40" s="126">
        <v>290322</v>
      </c>
      <c r="AM40" s="125">
        <v>0.21352153815418745</v>
      </c>
      <c r="AN40" s="126">
        <v>61990</v>
      </c>
      <c r="AO40" s="150">
        <v>161065</v>
      </c>
      <c r="AP40" s="150">
        <v>550000</v>
      </c>
      <c r="AQ40" s="125">
        <v>0.29284545454545452</v>
      </c>
      <c r="AR40" s="126"/>
      <c r="AS40" s="127">
        <v>61990</v>
      </c>
      <c r="AT40" s="127"/>
      <c r="AU40" s="126"/>
      <c r="AV40" s="126"/>
      <c r="AW40" s="126"/>
      <c r="AX40" s="135"/>
      <c r="AY40" s="129">
        <v>550000</v>
      </c>
      <c r="AZ40" s="129"/>
      <c r="BA40" s="136"/>
      <c r="BB40" s="149"/>
      <c r="BC40" s="132">
        <v>323145</v>
      </c>
      <c r="BD40" s="133">
        <v>550000</v>
      </c>
      <c r="BE40" s="134">
        <f t="shared" si="0"/>
        <v>0.58753636363636363</v>
      </c>
      <c r="BF40" s="70"/>
    </row>
    <row r="41" spans="1:58">
      <c r="A41" s="119" t="s">
        <v>45</v>
      </c>
      <c r="B41" s="120" t="s">
        <v>79</v>
      </c>
      <c r="C41" s="137" t="s">
        <v>82</v>
      </c>
      <c r="D41" s="126">
        <v>695500</v>
      </c>
      <c r="E41" s="126">
        <v>1100000</v>
      </c>
      <c r="F41" s="125"/>
      <c r="G41" s="126">
        <v>783805</v>
      </c>
      <c r="H41" s="126">
        <v>1050000</v>
      </c>
      <c r="I41" s="125">
        <v>0.74648095238095236</v>
      </c>
      <c r="J41" s="126">
        <v>902425</v>
      </c>
      <c r="K41" s="126">
        <v>1050000</v>
      </c>
      <c r="L41" s="125">
        <v>0.85945238095238097</v>
      </c>
      <c r="M41" s="126">
        <v>1524445</v>
      </c>
      <c r="N41" s="126">
        <v>1050000</v>
      </c>
      <c r="O41" s="125">
        <v>1.4518523809523809</v>
      </c>
      <c r="P41" s="126">
        <v>1534040</v>
      </c>
      <c r="Q41" s="126">
        <v>1100000</v>
      </c>
      <c r="R41" s="125">
        <v>1.3945818181818181</v>
      </c>
      <c r="S41" s="126">
        <v>928730</v>
      </c>
      <c r="T41" s="126">
        <v>900000</v>
      </c>
      <c r="U41" s="125">
        <v>1.0319222222222222</v>
      </c>
      <c r="V41" s="126">
        <v>898225</v>
      </c>
      <c r="W41" s="126">
        <v>750000</v>
      </c>
      <c r="X41" s="125">
        <v>1.1976333333333333</v>
      </c>
      <c r="Y41" s="126">
        <v>1213590</v>
      </c>
      <c r="Z41" s="126">
        <v>750000</v>
      </c>
      <c r="AA41" s="125">
        <v>1.61812</v>
      </c>
      <c r="AB41" s="126">
        <v>862355</v>
      </c>
      <c r="AC41" s="126">
        <v>850000</v>
      </c>
      <c r="AD41" s="125"/>
      <c r="AE41" s="126">
        <v>1077495</v>
      </c>
      <c r="AF41" s="126">
        <v>750000</v>
      </c>
      <c r="AG41" s="125">
        <v>1.43666</v>
      </c>
      <c r="AH41" s="126">
        <v>1005295</v>
      </c>
      <c r="AI41" s="126">
        <v>800000</v>
      </c>
      <c r="AJ41" s="125">
        <v>1.2566187499999999</v>
      </c>
      <c r="AK41" s="126">
        <v>998010</v>
      </c>
      <c r="AL41" s="126">
        <v>950000</v>
      </c>
      <c r="AM41" s="125">
        <v>1.0505368421052632</v>
      </c>
      <c r="AN41" s="126">
        <v>6054970</v>
      </c>
      <c r="AO41" s="150">
        <v>1262870</v>
      </c>
      <c r="AP41" s="150">
        <v>900000</v>
      </c>
      <c r="AQ41" s="125">
        <v>1.4031888888888888</v>
      </c>
      <c r="AR41" s="126">
        <v>1009161.6666666666</v>
      </c>
      <c r="AS41" s="127">
        <v>3080800</v>
      </c>
      <c r="AT41" s="127">
        <v>1026933.3333333334</v>
      </c>
      <c r="AU41" s="126"/>
      <c r="AV41" s="126"/>
      <c r="AW41" s="126">
        <v>2030704.5569580044</v>
      </c>
      <c r="AX41" s="135">
        <v>1673417.1264407728</v>
      </c>
      <c r="AY41" s="129">
        <v>950000</v>
      </c>
      <c r="AZ41" s="129"/>
      <c r="BA41" s="136">
        <v>783805</v>
      </c>
      <c r="BB41" s="149">
        <v>0.13715917134550049</v>
      </c>
      <c r="BC41" s="132">
        <v>691535</v>
      </c>
      <c r="BD41" s="133">
        <v>950000</v>
      </c>
      <c r="BE41" s="134">
        <f t="shared" si="0"/>
        <v>0.72793157894736837</v>
      </c>
      <c r="BF41" s="70"/>
    </row>
    <row r="42" spans="1:58" s="27" customFormat="1">
      <c r="A42" s="120" t="s">
        <v>40</v>
      </c>
      <c r="B42" s="120" t="s">
        <v>43</v>
      </c>
      <c r="C42" s="122" t="s">
        <v>83</v>
      </c>
      <c r="D42" s="123">
        <v>347130</v>
      </c>
      <c r="E42" s="123">
        <v>500000</v>
      </c>
      <c r="F42" s="124"/>
      <c r="G42" s="123">
        <v>319255</v>
      </c>
      <c r="H42" s="123">
        <v>550000</v>
      </c>
      <c r="I42" s="124">
        <v>0.5804636363636364</v>
      </c>
      <c r="J42" s="123">
        <v>799080</v>
      </c>
      <c r="K42" s="123">
        <v>550000</v>
      </c>
      <c r="L42" s="124">
        <v>1.4528727272727273</v>
      </c>
      <c r="M42" s="123">
        <v>760050</v>
      </c>
      <c r="N42" s="123">
        <v>650000</v>
      </c>
      <c r="O42" s="125">
        <v>1.1693076923076924</v>
      </c>
      <c r="P42" s="126">
        <v>1287410</v>
      </c>
      <c r="Q42" s="126">
        <v>650000</v>
      </c>
      <c r="R42" s="125">
        <v>1.9806307692307692</v>
      </c>
      <c r="S42" s="126">
        <v>807835</v>
      </c>
      <c r="T42" s="126">
        <v>750000</v>
      </c>
      <c r="U42" s="125">
        <v>1.0771133333333334</v>
      </c>
      <c r="V42" s="126">
        <v>624220</v>
      </c>
      <c r="W42" s="126">
        <v>750000</v>
      </c>
      <c r="X42" s="125">
        <v>0.83229333333333333</v>
      </c>
      <c r="Y42" s="126">
        <v>519490</v>
      </c>
      <c r="Z42" s="126">
        <v>750000</v>
      </c>
      <c r="AA42" s="125">
        <v>0.69265333333333334</v>
      </c>
      <c r="AB42" s="126">
        <v>536505</v>
      </c>
      <c r="AC42" s="126">
        <v>650000</v>
      </c>
      <c r="AD42" s="125"/>
      <c r="AE42" s="126">
        <v>651380</v>
      </c>
      <c r="AF42" s="126">
        <v>600000</v>
      </c>
      <c r="AG42" s="125">
        <v>1.0856333333333332</v>
      </c>
      <c r="AH42" s="126">
        <v>353440</v>
      </c>
      <c r="AI42" s="126">
        <v>650000</v>
      </c>
      <c r="AJ42" s="125">
        <v>0.54375384615384614</v>
      </c>
      <c r="AK42" s="126">
        <v>262745</v>
      </c>
      <c r="AL42" s="126">
        <v>700000</v>
      </c>
      <c r="AM42" s="125">
        <v>0.37535000000000002</v>
      </c>
      <c r="AN42" s="126">
        <v>2947780</v>
      </c>
      <c r="AO42" s="150">
        <v>395520</v>
      </c>
      <c r="AP42" s="150">
        <v>600000</v>
      </c>
      <c r="AQ42" s="125">
        <v>0.65920000000000001</v>
      </c>
      <c r="AR42" s="126">
        <v>491296.66666666669</v>
      </c>
      <c r="AS42" s="127">
        <v>1267565</v>
      </c>
      <c r="AT42" s="127">
        <v>422521.66666666669</v>
      </c>
      <c r="AU42" s="123"/>
      <c r="AV42" s="123"/>
      <c r="AW42" s="126">
        <v>827135.04421587987</v>
      </c>
      <c r="AX42" s="128">
        <v>613267.40989268199</v>
      </c>
      <c r="AY42" s="129">
        <v>600000</v>
      </c>
      <c r="AZ42" s="129"/>
      <c r="BA42" s="130">
        <v>319255</v>
      </c>
      <c r="BB42" s="149">
        <v>5.5866894505531041E-2</v>
      </c>
      <c r="BC42" s="132">
        <v>369140</v>
      </c>
      <c r="BD42" s="133">
        <v>600000</v>
      </c>
      <c r="BE42" s="134">
        <f t="shared" si="0"/>
        <v>0.6152333333333333</v>
      </c>
      <c r="BF42" s="70"/>
    </row>
    <row r="43" spans="1:58" s="27" customFormat="1">
      <c r="A43" s="120"/>
      <c r="B43" s="120"/>
      <c r="C43" s="122" t="s">
        <v>84</v>
      </c>
      <c r="D43" s="123">
        <v>0</v>
      </c>
      <c r="E43" s="123">
        <v>77419</v>
      </c>
      <c r="F43" s="124"/>
      <c r="G43" s="123">
        <v>147475</v>
      </c>
      <c r="H43" s="123">
        <v>500000</v>
      </c>
      <c r="I43" s="124">
        <v>0.29495000000000005</v>
      </c>
      <c r="J43" s="123">
        <v>156165</v>
      </c>
      <c r="K43" s="123">
        <v>500000</v>
      </c>
      <c r="L43" s="124">
        <v>0.31233000000000005</v>
      </c>
      <c r="M43" s="123">
        <v>291230</v>
      </c>
      <c r="N43" s="123">
        <v>500000</v>
      </c>
      <c r="O43" s="125">
        <v>0.58246000000000009</v>
      </c>
      <c r="P43" s="126">
        <v>430285</v>
      </c>
      <c r="Q43" s="126">
        <v>500000</v>
      </c>
      <c r="R43" s="125">
        <v>0.86056999999999995</v>
      </c>
      <c r="S43" s="126">
        <v>152355</v>
      </c>
      <c r="T43" s="126">
        <v>500000</v>
      </c>
      <c r="U43" s="125">
        <v>0.30471000000000004</v>
      </c>
      <c r="V43" s="126">
        <v>138775</v>
      </c>
      <c r="W43" s="126">
        <v>500000</v>
      </c>
      <c r="X43" s="125">
        <v>0.27755000000000002</v>
      </c>
      <c r="Y43" s="126">
        <v>220450</v>
      </c>
      <c r="Z43" s="126">
        <v>500000</v>
      </c>
      <c r="AA43" s="125">
        <v>0.44090000000000001</v>
      </c>
      <c r="AB43" s="126">
        <v>126265</v>
      </c>
      <c r="AC43" s="126">
        <v>216666</v>
      </c>
      <c r="AD43" s="125"/>
      <c r="AE43" s="126">
        <v>372215</v>
      </c>
      <c r="AF43" s="126">
        <v>500000</v>
      </c>
      <c r="AG43" s="125">
        <v>0.74443000000000004</v>
      </c>
      <c r="AH43" s="126">
        <v>301430</v>
      </c>
      <c r="AI43" s="126">
        <v>500000</v>
      </c>
      <c r="AJ43" s="125">
        <v>0.60286000000000006</v>
      </c>
      <c r="AK43" s="126">
        <v>308830</v>
      </c>
      <c r="AL43" s="126">
        <v>500000</v>
      </c>
      <c r="AM43" s="125">
        <v>0.6176600000000001</v>
      </c>
      <c r="AN43" s="126">
        <v>1467965</v>
      </c>
      <c r="AO43" s="150">
        <v>335540</v>
      </c>
      <c r="AP43" s="150">
        <v>550000</v>
      </c>
      <c r="AQ43" s="125">
        <v>0.61007272727272732</v>
      </c>
      <c r="AR43" s="126">
        <v>244660.83333333334</v>
      </c>
      <c r="AS43" s="127">
        <v>982475</v>
      </c>
      <c r="AT43" s="127">
        <v>327491.66666666669</v>
      </c>
      <c r="AU43" s="123"/>
      <c r="AV43" s="123"/>
      <c r="AW43" s="126">
        <v>382082.47528069059</v>
      </c>
      <c r="AX43" s="128"/>
      <c r="AY43" s="129">
        <v>550000</v>
      </c>
      <c r="AZ43" s="129"/>
      <c r="BA43" s="130">
        <v>147475</v>
      </c>
      <c r="BB43" s="149">
        <v>2.5806863689537173E-2</v>
      </c>
      <c r="BC43" s="132">
        <v>147455</v>
      </c>
      <c r="BD43" s="133">
        <v>550000</v>
      </c>
      <c r="BE43" s="134">
        <f t="shared" si="0"/>
        <v>0.2681</v>
      </c>
      <c r="BF43" s="70"/>
    </row>
    <row r="44" spans="1:58" s="79" customFormat="1">
      <c r="A44" s="119" t="s">
        <v>85</v>
      </c>
      <c r="B44" s="120" t="s">
        <v>86</v>
      </c>
      <c r="C44" s="121" t="s">
        <v>87</v>
      </c>
      <c r="D44" s="126">
        <v>1257285</v>
      </c>
      <c r="E44" s="126">
        <v>1250000</v>
      </c>
      <c r="F44" s="125"/>
      <c r="G44" s="126">
        <v>116665</v>
      </c>
      <c r="H44" s="126">
        <v>1350000</v>
      </c>
      <c r="I44" s="125">
        <v>8.641851851851852E-2</v>
      </c>
      <c r="J44" s="126">
        <v>1380425</v>
      </c>
      <c r="K44" s="126">
        <v>1350000</v>
      </c>
      <c r="L44" s="125">
        <v>1.022537037037037</v>
      </c>
      <c r="M44" s="126">
        <v>2033410</v>
      </c>
      <c r="N44" s="126">
        <v>1350000</v>
      </c>
      <c r="O44" s="125">
        <v>1.5062296296296296</v>
      </c>
      <c r="P44" s="126">
        <v>81670</v>
      </c>
      <c r="Q44" s="126">
        <v>1350000</v>
      </c>
      <c r="R44" s="125">
        <v>6.0496296296296298E-2</v>
      </c>
      <c r="S44" s="126">
        <v>0</v>
      </c>
      <c r="T44" s="126">
        <v>1000000</v>
      </c>
      <c r="U44" s="125">
        <v>0</v>
      </c>
      <c r="V44" s="126"/>
      <c r="W44" s="126"/>
      <c r="X44" s="125" t="e">
        <f>{#DIV/0!}</f>
        <v>#DIV/0!</v>
      </c>
      <c r="Y44" s="126"/>
      <c r="Z44" s="126"/>
      <c r="AA44" s="125" t="e">
        <f>{#DIV/0!}</f>
        <v>#DIV/0!</v>
      </c>
      <c r="AB44" s="126"/>
      <c r="AC44" s="126"/>
      <c r="AD44" s="125"/>
      <c r="AE44" s="126"/>
      <c r="AF44" s="126"/>
      <c r="AG44" s="125" t="e">
        <f>{#DIV/0!}</f>
        <v>#DIV/0!</v>
      </c>
      <c r="AH44" s="126"/>
      <c r="AI44" s="126"/>
      <c r="AJ44" s="125" t="e">
        <f>{#DIV/0!}</f>
        <v>#DIV/0!</v>
      </c>
      <c r="AK44" s="126">
        <v>594310</v>
      </c>
      <c r="AL44" s="126">
        <v>306451</v>
      </c>
      <c r="AM44" s="125">
        <v>1.9393312470835466</v>
      </c>
      <c r="AN44" s="126">
        <v>594310</v>
      </c>
      <c r="AO44" s="150">
        <v>1696675</v>
      </c>
      <c r="AP44" s="150">
        <v>550000</v>
      </c>
      <c r="AQ44" s="125">
        <v>3.0848636363636364</v>
      </c>
      <c r="AR44" s="126">
        <v>99051.666666666672</v>
      </c>
      <c r="AS44" s="127">
        <v>594310</v>
      </c>
      <c r="AT44" s="127">
        <v>198103.33333333334</v>
      </c>
      <c r="AU44" s="126"/>
      <c r="AV44" s="126"/>
      <c r="AW44" s="126">
        <v>302259.04037037987</v>
      </c>
      <c r="AX44" s="132">
        <v>1740326.3379771414</v>
      </c>
      <c r="AY44" s="129">
        <v>750000</v>
      </c>
      <c r="AZ44" s="129"/>
      <c r="BA44" s="136">
        <v>116665</v>
      </c>
      <c r="BB44" s="149">
        <v>2.0415377198439427E-2</v>
      </c>
      <c r="BC44" s="132">
        <v>1439350</v>
      </c>
      <c r="BD44" s="133">
        <v>750000</v>
      </c>
      <c r="BE44" s="134">
        <f t="shared" si="0"/>
        <v>1.9191333333333334</v>
      </c>
      <c r="BF44" s="78"/>
    </row>
    <row r="45" spans="1:58" s="27" customFormat="1">
      <c r="A45" s="120" t="s">
        <v>40</v>
      </c>
      <c r="B45" s="120"/>
      <c r="C45" s="122" t="s">
        <v>88</v>
      </c>
      <c r="D45" s="123"/>
      <c r="E45" s="123"/>
      <c r="F45" s="124"/>
      <c r="G45" s="123"/>
      <c r="H45" s="123"/>
      <c r="I45" s="124"/>
      <c r="J45" s="123"/>
      <c r="K45" s="123"/>
      <c r="L45" s="124"/>
      <c r="M45" s="123">
        <v>316605</v>
      </c>
      <c r="N45" s="123">
        <v>500000</v>
      </c>
      <c r="O45" s="125">
        <v>0.63321000000000016</v>
      </c>
      <c r="P45" s="126">
        <v>174960</v>
      </c>
      <c r="Q45" s="126">
        <v>500000</v>
      </c>
      <c r="R45" s="125">
        <v>0.34992000000000001</v>
      </c>
      <c r="S45" s="126">
        <v>339835</v>
      </c>
      <c r="T45" s="126">
        <v>500000</v>
      </c>
      <c r="U45" s="125">
        <v>0.67967000000000011</v>
      </c>
      <c r="V45" s="126">
        <v>608680</v>
      </c>
      <c r="W45" s="126">
        <v>500000</v>
      </c>
      <c r="X45" s="125">
        <v>1.21736</v>
      </c>
      <c r="Y45" s="126">
        <v>691660</v>
      </c>
      <c r="Z45" s="126">
        <v>500000</v>
      </c>
      <c r="AA45" s="125">
        <v>1.3833200000000001</v>
      </c>
      <c r="AB45" s="126">
        <v>452220</v>
      </c>
      <c r="AC45" s="126">
        <v>500000</v>
      </c>
      <c r="AD45" s="125"/>
      <c r="AE45" s="126">
        <v>451310</v>
      </c>
      <c r="AF45" s="126">
        <v>500000</v>
      </c>
      <c r="AG45" s="125">
        <v>0.90262000000000009</v>
      </c>
      <c r="AH45" s="126">
        <v>399215</v>
      </c>
      <c r="AI45" s="126">
        <v>500000</v>
      </c>
      <c r="AJ45" s="125">
        <v>0.79842999999999986</v>
      </c>
      <c r="AK45" s="126">
        <v>233145</v>
      </c>
      <c r="AL45" s="126">
        <v>500000</v>
      </c>
      <c r="AM45" s="125">
        <v>0.46629000000000004</v>
      </c>
      <c r="AN45" s="126">
        <v>2836230</v>
      </c>
      <c r="AO45" s="150">
        <v>227940</v>
      </c>
      <c r="AP45" s="150">
        <v>550000</v>
      </c>
      <c r="AQ45" s="125">
        <v>0.41443636363636366</v>
      </c>
      <c r="AR45" s="126">
        <v>472705</v>
      </c>
      <c r="AS45" s="127">
        <v>1083670</v>
      </c>
      <c r="AT45" s="127">
        <v>361223.33333333331</v>
      </c>
      <c r="AU45" s="123"/>
      <c r="AV45" s="123"/>
      <c r="AW45" s="126">
        <v>0</v>
      </c>
      <c r="AX45" s="128"/>
      <c r="AY45" s="129">
        <v>550000</v>
      </c>
      <c r="AZ45" s="129"/>
      <c r="BA45" s="130"/>
      <c r="BB45" s="149">
        <v>0</v>
      </c>
      <c r="BC45" s="132">
        <v>218150</v>
      </c>
      <c r="BD45" s="133">
        <v>550000</v>
      </c>
      <c r="BE45" s="134">
        <f t="shared" si="0"/>
        <v>0.39663636363636362</v>
      </c>
      <c r="BF45" s="70"/>
    </row>
    <row r="46" spans="1:58" s="27" customFormat="1">
      <c r="A46" s="120" t="s">
        <v>39</v>
      </c>
      <c r="B46" s="120"/>
      <c r="C46" s="122" t="s">
        <v>89</v>
      </c>
      <c r="D46" s="123">
        <v>328550</v>
      </c>
      <c r="E46" s="123">
        <v>500000</v>
      </c>
      <c r="F46" s="124"/>
      <c r="G46" s="123">
        <v>169965</v>
      </c>
      <c r="H46" s="123">
        <v>500000</v>
      </c>
      <c r="I46" s="124">
        <v>0.33993000000000001</v>
      </c>
      <c r="J46" s="123">
        <v>231965</v>
      </c>
      <c r="K46" s="123">
        <v>355483</v>
      </c>
      <c r="L46" s="124">
        <v>0.65253472036637472</v>
      </c>
      <c r="M46" s="123">
        <v>1054455</v>
      </c>
      <c r="N46" s="123">
        <v>500000</v>
      </c>
      <c r="O46" s="125">
        <v>2.1089099999999998</v>
      </c>
      <c r="P46" s="126">
        <v>1093895</v>
      </c>
      <c r="Q46" s="126">
        <v>650000</v>
      </c>
      <c r="R46" s="125">
        <v>1.6829153846153846</v>
      </c>
      <c r="S46" s="126">
        <v>676020</v>
      </c>
      <c r="T46" s="126">
        <v>700000</v>
      </c>
      <c r="U46" s="125">
        <v>0.96574285714285735</v>
      </c>
      <c r="V46" s="126">
        <v>350135</v>
      </c>
      <c r="W46" s="126">
        <v>600000</v>
      </c>
      <c r="X46" s="125">
        <v>0.58355833333333329</v>
      </c>
      <c r="Y46" s="126">
        <v>777810</v>
      </c>
      <c r="Z46" s="126">
        <v>550000</v>
      </c>
      <c r="AA46" s="125">
        <v>1.4141999999999999</v>
      </c>
      <c r="AB46" s="126">
        <v>428145</v>
      </c>
      <c r="AC46" s="126">
        <v>550000</v>
      </c>
      <c r="AD46" s="125"/>
      <c r="AE46" s="126">
        <v>304640</v>
      </c>
      <c r="AF46" s="126">
        <v>550000</v>
      </c>
      <c r="AG46" s="125">
        <v>0.5538909090909091</v>
      </c>
      <c r="AH46" s="126">
        <v>640415</v>
      </c>
      <c r="AI46" s="126">
        <v>550000</v>
      </c>
      <c r="AJ46" s="125">
        <v>1.164390909090909</v>
      </c>
      <c r="AK46" s="126">
        <v>394445</v>
      </c>
      <c r="AL46" s="126">
        <v>550000</v>
      </c>
      <c r="AM46" s="125">
        <v>0.7171727272727273</v>
      </c>
      <c r="AN46" s="126">
        <v>2895590</v>
      </c>
      <c r="AO46" s="150">
        <v>184855</v>
      </c>
      <c r="AP46" s="150">
        <v>550000</v>
      </c>
      <c r="AQ46" s="125">
        <v>0.33610000000000001</v>
      </c>
      <c r="AR46" s="126">
        <v>482598.33333333331</v>
      </c>
      <c r="AS46" s="127">
        <v>1339500</v>
      </c>
      <c r="AT46" s="127">
        <v>446500</v>
      </c>
      <c r="AU46" s="123"/>
      <c r="AV46" s="123"/>
      <c r="AW46" s="126">
        <v>440350.21468779509</v>
      </c>
      <c r="AX46" s="128">
        <v>18412.697449379077</v>
      </c>
      <c r="AY46" s="129">
        <v>550000</v>
      </c>
      <c r="AZ46" s="129"/>
      <c r="BA46" s="130">
        <v>169965</v>
      </c>
      <c r="BB46" s="149">
        <v>2.9742421339157048E-2</v>
      </c>
      <c r="BC46" s="132">
        <v>291830</v>
      </c>
      <c r="BD46" s="133">
        <v>550000</v>
      </c>
      <c r="BE46" s="134">
        <f t="shared" si="0"/>
        <v>0.53059999999999996</v>
      </c>
      <c r="BF46" s="70"/>
    </row>
    <row r="47" spans="1:58" s="27" customFormat="1">
      <c r="A47" s="120" t="s">
        <v>37</v>
      </c>
      <c r="B47" s="120"/>
      <c r="C47" s="122" t="s">
        <v>90</v>
      </c>
      <c r="D47" s="123"/>
      <c r="E47" s="123"/>
      <c r="F47" s="124"/>
      <c r="G47" s="123"/>
      <c r="H47" s="123"/>
      <c r="I47" s="124"/>
      <c r="J47" s="123">
        <v>53690</v>
      </c>
      <c r="K47" s="123">
        <v>500000</v>
      </c>
      <c r="L47" s="124">
        <v>0.10738</v>
      </c>
      <c r="M47" s="123">
        <v>303245</v>
      </c>
      <c r="N47" s="123">
        <v>500000</v>
      </c>
      <c r="O47" s="125">
        <v>0.60649000000000008</v>
      </c>
      <c r="P47" s="126">
        <v>414690</v>
      </c>
      <c r="Q47" s="126">
        <v>500000</v>
      </c>
      <c r="R47" s="125">
        <v>0.82938000000000001</v>
      </c>
      <c r="S47" s="126">
        <v>370720</v>
      </c>
      <c r="T47" s="126">
        <v>500000</v>
      </c>
      <c r="U47" s="125">
        <v>0.7414400000000001</v>
      </c>
      <c r="V47" s="126">
        <v>224740</v>
      </c>
      <c r="W47" s="126">
        <v>500000</v>
      </c>
      <c r="X47" s="125">
        <v>0.44948000000000005</v>
      </c>
      <c r="Y47" s="126">
        <v>248125</v>
      </c>
      <c r="Z47" s="126">
        <v>500000</v>
      </c>
      <c r="AA47" s="125">
        <v>0.49625000000000002</v>
      </c>
      <c r="AB47" s="126">
        <v>86080</v>
      </c>
      <c r="AC47" s="126">
        <v>500000</v>
      </c>
      <c r="AD47" s="125"/>
      <c r="AE47" s="126">
        <v>326125</v>
      </c>
      <c r="AF47" s="126">
        <v>500000</v>
      </c>
      <c r="AG47" s="125">
        <v>0.65225000000000011</v>
      </c>
      <c r="AH47" s="126">
        <v>0</v>
      </c>
      <c r="AI47" s="126">
        <v>66666</v>
      </c>
      <c r="AJ47" s="125">
        <v>0</v>
      </c>
      <c r="AK47" s="126"/>
      <c r="AL47" s="126"/>
      <c r="AM47" s="125"/>
      <c r="AN47" s="126">
        <v>885070</v>
      </c>
      <c r="AO47" s="126"/>
      <c r="AP47" s="126"/>
      <c r="AQ47" s="126"/>
      <c r="AR47" s="126">
        <v>147511.66666666666</v>
      </c>
      <c r="AS47" s="127">
        <v>326125</v>
      </c>
      <c r="AT47" s="127">
        <v>108708.33333333333</v>
      </c>
      <c r="AU47" s="123"/>
      <c r="AV47" s="123"/>
      <c r="AW47" s="126">
        <v>0</v>
      </c>
      <c r="AX47" s="128"/>
      <c r="AY47" s="129"/>
      <c r="AZ47" s="129"/>
      <c r="BA47" s="130"/>
      <c r="BB47" s="149">
        <v>0</v>
      </c>
      <c r="BC47" s="132"/>
      <c r="BD47" s="133"/>
      <c r="BE47" s="134"/>
      <c r="BF47" s="70"/>
    </row>
    <row r="48" spans="1:58">
      <c r="A48" s="119" t="s">
        <v>40</v>
      </c>
      <c r="B48" s="120" t="s">
        <v>43</v>
      </c>
      <c r="C48" s="121" t="s">
        <v>91</v>
      </c>
      <c r="D48" s="126">
        <v>646915</v>
      </c>
      <c r="E48" s="126">
        <v>750000</v>
      </c>
      <c r="F48" s="125"/>
      <c r="G48" s="126">
        <v>622910</v>
      </c>
      <c r="H48" s="126">
        <v>600000</v>
      </c>
      <c r="I48" s="125">
        <v>1.0381833333333332</v>
      </c>
      <c r="J48" s="126">
        <v>527635</v>
      </c>
      <c r="K48" s="126">
        <v>361290</v>
      </c>
      <c r="L48" s="125">
        <v>1.4604196075175067</v>
      </c>
      <c r="M48" s="126">
        <v>1337285</v>
      </c>
      <c r="N48" s="126">
        <v>600000</v>
      </c>
      <c r="O48" s="125">
        <v>2.2288083333333333</v>
      </c>
      <c r="P48" s="126">
        <v>1355805</v>
      </c>
      <c r="Q48" s="126">
        <v>750000</v>
      </c>
      <c r="R48" s="125">
        <v>1.8077399999999999</v>
      </c>
      <c r="S48" s="126">
        <v>951760</v>
      </c>
      <c r="T48" s="126">
        <v>800000</v>
      </c>
      <c r="U48" s="125">
        <v>1.1897</v>
      </c>
      <c r="V48" s="126">
        <v>576100</v>
      </c>
      <c r="W48" s="126">
        <v>700000</v>
      </c>
      <c r="X48" s="125">
        <v>0.82299999999999995</v>
      </c>
      <c r="Y48" s="126">
        <v>1258835</v>
      </c>
      <c r="Z48" s="126">
        <v>700000</v>
      </c>
      <c r="AA48" s="125">
        <v>1.7983357142857144</v>
      </c>
      <c r="AB48" s="126">
        <v>1142330</v>
      </c>
      <c r="AC48" s="126">
        <v>750000</v>
      </c>
      <c r="AD48" s="125"/>
      <c r="AE48" s="126">
        <v>406440</v>
      </c>
      <c r="AF48" s="126">
        <v>750000</v>
      </c>
      <c r="AG48" s="125">
        <v>0.54192000000000007</v>
      </c>
      <c r="AH48" s="126">
        <v>805300</v>
      </c>
      <c r="AI48" s="126">
        <v>750000</v>
      </c>
      <c r="AJ48" s="125">
        <v>1.0737333333333334</v>
      </c>
      <c r="AK48" s="126">
        <v>755100</v>
      </c>
      <c r="AL48" s="126">
        <v>750000</v>
      </c>
      <c r="AM48" s="125">
        <v>1.0067999999999999</v>
      </c>
      <c r="AN48" s="126">
        <v>4944105</v>
      </c>
      <c r="AO48" s="150">
        <v>198665</v>
      </c>
      <c r="AP48" s="150">
        <v>750000</v>
      </c>
      <c r="AQ48" s="125">
        <v>0.26488666666666666</v>
      </c>
      <c r="AR48" s="126">
        <v>824017.5</v>
      </c>
      <c r="AS48" s="127">
        <v>1966840</v>
      </c>
      <c r="AT48" s="127">
        <v>655613.33333333337</v>
      </c>
      <c r="AU48" s="126"/>
      <c r="AV48" s="126"/>
      <c r="AW48" s="126">
        <v>1613853.1593632479</v>
      </c>
      <c r="AX48" s="135">
        <v>1081457.6996085106</v>
      </c>
      <c r="AY48" s="129">
        <v>750000</v>
      </c>
      <c r="AZ48" s="129"/>
      <c r="BA48" s="136">
        <v>622910</v>
      </c>
      <c r="BB48" s="149">
        <v>0.10900392243329109</v>
      </c>
      <c r="BC48" s="132">
        <v>280655</v>
      </c>
      <c r="BD48" s="133">
        <v>750000</v>
      </c>
      <c r="BE48" s="134">
        <f t="shared" si="0"/>
        <v>0.37420666666666669</v>
      </c>
      <c r="BF48" s="70"/>
    </row>
    <row r="49" spans="1:58">
      <c r="A49" s="119" t="s">
        <v>85</v>
      </c>
      <c r="B49" s="120" t="s">
        <v>86</v>
      </c>
      <c r="C49" s="121" t="s">
        <v>92</v>
      </c>
      <c r="D49" s="126">
        <v>183655</v>
      </c>
      <c r="E49" s="126">
        <v>500000</v>
      </c>
      <c r="F49" s="125"/>
      <c r="G49" s="126">
        <v>203750</v>
      </c>
      <c r="H49" s="126">
        <v>500000</v>
      </c>
      <c r="I49" s="125">
        <v>0.40749999999999997</v>
      </c>
      <c r="J49" s="126">
        <v>623650</v>
      </c>
      <c r="K49" s="126">
        <v>600000</v>
      </c>
      <c r="L49" s="125">
        <v>1.0394166666666667</v>
      </c>
      <c r="M49" s="126">
        <v>1316905</v>
      </c>
      <c r="N49" s="126">
        <v>500000</v>
      </c>
      <c r="O49" s="125">
        <v>2.63381</v>
      </c>
      <c r="P49" s="126">
        <v>658140</v>
      </c>
      <c r="Q49" s="126">
        <v>650000</v>
      </c>
      <c r="R49" s="125">
        <v>1.0125230769230769</v>
      </c>
      <c r="S49" s="126">
        <v>511080</v>
      </c>
      <c r="T49" s="126">
        <v>550000</v>
      </c>
      <c r="U49" s="125">
        <v>0.92923636363636364</v>
      </c>
      <c r="V49" s="126">
        <v>177045</v>
      </c>
      <c r="W49" s="126">
        <v>550000</v>
      </c>
      <c r="X49" s="125">
        <v>0.32190000000000002</v>
      </c>
      <c r="Y49" s="126">
        <v>492020</v>
      </c>
      <c r="Z49" s="126">
        <v>550000</v>
      </c>
      <c r="AA49" s="125">
        <v>0.89458181818181814</v>
      </c>
      <c r="AB49" s="126">
        <v>100075</v>
      </c>
      <c r="AC49" s="126">
        <v>550000</v>
      </c>
      <c r="AD49" s="125"/>
      <c r="AE49" s="126">
        <v>554640</v>
      </c>
      <c r="AF49" s="126">
        <v>550000</v>
      </c>
      <c r="AG49" s="125">
        <v>1.0084363636363636</v>
      </c>
      <c r="AH49" s="126">
        <v>431875</v>
      </c>
      <c r="AI49" s="126">
        <v>550000</v>
      </c>
      <c r="AJ49" s="125">
        <v>0.78522727272727266</v>
      </c>
      <c r="AK49" s="126">
        <v>282365</v>
      </c>
      <c r="AL49" s="126">
        <v>550000</v>
      </c>
      <c r="AM49" s="125">
        <v>0.51339090909090912</v>
      </c>
      <c r="AN49" s="126">
        <v>2038020</v>
      </c>
      <c r="AO49" s="150">
        <v>40690</v>
      </c>
      <c r="AP49" s="150">
        <v>550000</v>
      </c>
      <c r="AQ49" s="125">
        <v>7.3981818181818176E-2</v>
      </c>
      <c r="AR49" s="126">
        <v>339670</v>
      </c>
      <c r="AS49" s="127">
        <v>1268880</v>
      </c>
      <c r="AT49" s="127">
        <v>422960</v>
      </c>
      <c r="AU49" s="126"/>
      <c r="AV49" s="126"/>
      <c r="AW49" s="126">
        <v>527881.36523777386</v>
      </c>
      <c r="AX49" s="135">
        <v>498382.65616089077</v>
      </c>
      <c r="AY49" s="129">
        <v>550000</v>
      </c>
      <c r="AZ49" s="129"/>
      <c r="BA49" s="136">
        <v>203750</v>
      </c>
      <c r="BB49" s="149">
        <v>3.5654507385951509E-2</v>
      </c>
      <c r="BC49" s="132">
        <v>74685</v>
      </c>
      <c r="BD49" s="133">
        <v>550000</v>
      </c>
      <c r="BE49" s="134">
        <f t="shared" si="0"/>
        <v>0.1357909090909091</v>
      </c>
      <c r="BF49" s="70"/>
    </row>
    <row r="50" spans="1:58">
      <c r="A50" s="119" t="s">
        <v>40</v>
      </c>
      <c r="B50" s="120" t="s">
        <v>43</v>
      </c>
      <c r="C50" s="137" t="s">
        <v>93</v>
      </c>
      <c r="D50" s="126">
        <v>259965</v>
      </c>
      <c r="E50" s="126">
        <v>500000</v>
      </c>
      <c r="F50" s="125"/>
      <c r="G50" s="126">
        <v>247140</v>
      </c>
      <c r="H50" s="126">
        <v>550000</v>
      </c>
      <c r="I50" s="125">
        <v>0.4493454545454546</v>
      </c>
      <c r="J50" s="126">
        <v>209055</v>
      </c>
      <c r="K50" s="126">
        <v>500000</v>
      </c>
      <c r="L50" s="125">
        <v>0.41811000000000004</v>
      </c>
      <c r="M50" s="126">
        <v>947435</v>
      </c>
      <c r="N50" s="126">
        <v>550000</v>
      </c>
      <c r="O50" s="125">
        <v>1.7226090909090912</v>
      </c>
      <c r="P50" s="126">
        <v>638350</v>
      </c>
      <c r="Q50" s="126">
        <v>550000</v>
      </c>
      <c r="R50" s="125">
        <v>1.1606363636363637</v>
      </c>
      <c r="S50" s="126">
        <v>112180</v>
      </c>
      <c r="T50" s="126">
        <v>550000</v>
      </c>
      <c r="U50" s="125">
        <v>0.2039636363636364</v>
      </c>
      <c r="V50" s="126">
        <v>0</v>
      </c>
      <c r="W50" s="126">
        <v>112903</v>
      </c>
      <c r="X50" s="125">
        <v>0</v>
      </c>
      <c r="Y50" s="126">
        <v>1024840</v>
      </c>
      <c r="Z50" s="126">
        <v>500000</v>
      </c>
      <c r="AA50" s="125">
        <v>2.0496799999999999</v>
      </c>
      <c r="AB50" s="126">
        <v>367610</v>
      </c>
      <c r="AC50" s="126">
        <v>550000</v>
      </c>
      <c r="AD50" s="125"/>
      <c r="AE50" s="126">
        <v>406500</v>
      </c>
      <c r="AF50" s="126">
        <v>550000</v>
      </c>
      <c r="AG50" s="125">
        <v>0.73909090909090913</v>
      </c>
      <c r="AH50" s="126">
        <v>1101935</v>
      </c>
      <c r="AI50" s="126">
        <v>550000</v>
      </c>
      <c r="AJ50" s="125">
        <v>2.003518181818182</v>
      </c>
      <c r="AK50" s="126">
        <v>362830</v>
      </c>
      <c r="AL50" s="126">
        <v>550000</v>
      </c>
      <c r="AM50" s="125">
        <v>0.65969090909090922</v>
      </c>
      <c r="AN50" s="126">
        <v>3263715</v>
      </c>
      <c r="AO50" s="150">
        <v>468215</v>
      </c>
      <c r="AP50" s="150">
        <v>550000</v>
      </c>
      <c r="AQ50" s="125">
        <v>0.85129999999999995</v>
      </c>
      <c r="AR50" s="126">
        <v>543952.5</v>
      </c>
      <c r="AS50" s="127">
        <v>1871265</v>
      </c>
      <c r="AT50" s="127">
        <v>623755</v>
      </c>
      <c r="AU50" s="126"/>
      <c r="AV50" s="126"/>
      <c r="AW50" s="126">
        <v>640297.42628153844</v>
      </c>
      <c r="AX50" s="135">
        <v>709217.85387529607</v>
      </c>
      <c r="AY50" s="129">
        <v>550000</v>
      </c>
      <c r="AZ50" s="129"/>
      <c r="BA50" s="136">
        <v>247140</v>
      </c>
      <c r="BB50" s="149">
        <v>4.3247386283995368E-2</v>
      </c>
      <c r="BC50" s="132">
        <v>350045</v>
      </c>
      <c r="BD50" s="133">
        <v>550000</v>
      </c>
      <c r="BE50" s="134">
        <f t="shared" si="0"/>
        <v>0.63644545454545454</v>
      </c>
      <c r="BF50" s="70"/>
    </row>
    <row r="51" spans="1:58">
      <c r="A51" s="119" t="s">
        <v>45</v>
      </c>
      <c r="B51" s="120"/>
      <c r="C51" s="137" t="s">
        <v>94</v>
      </c>
      <c r="D51" s="126"/>
      <c r="E51" s="126"/>
      <c r="F51" s="125"/>
      <c r="G51" s="126"/>
      <c r="H51" s="126"/>
      <c r="I51" s="125"/>
      <c r="J51" s="126"/>
      <c r="K51" s="126"/>
      <c r="L51" s="125"/>
      <c r="M51" s="126"/>
      <c r="N51" s="126"/>
      <c r="O51" s="125"/>
      <c r="P51" s="126"/>
      <c r="Q51" s="126"/>
      <c r="R51" s="125"/>
      <c r="S51" s="126">
        <v>0</v>
      </c>
      <c r="T51" s="126">
        <v>49999.99</v>
      </c>
      <c r="U51" s="125">
        <v>0</v>
      </c>
      <c r="V51" s="126">
        <v>136360</v>
      </c>
      <c r="W51" s="126">
        <v>500000</v>
      </c>
      <c r="X51" s="125">
        <v>0.27272000000000002</v>
      </c>
      <c r="Y51" s="126">
        <v>225250</v>
      </c>
      <c r="Z51" s="126">
        <v>500000</v>
      </c>
      <c r="AA51" s="125">
        <v>0.45050000000000001</v>
      </c>
      <c r="AB51" s="126">
        <v>237435</v>
      </c>
      <c r="AC51" s="126">
        <v>500000</v>
      </c>
      <c r="AD51" s="125"/>
      <c r="AE51" s="126">
        <v>0</v>
      </c>
      <c r="AF51" s="126">
        <v>500000</v>
      </c>
      <c r="AG51" s="125">
        <v>0</v>
      </c>
      <c r="AH51" s="126">
        <v>0</v>
      </c>
      <c r="AI51" s="126">
        <v>500000</v>
      </c>
      <c r="AJ51" s="125">
        <v>0</v>
      </c>
      <c r="AK51" s="126">
        <v>29390</v>
      </c>
      <c r="AL51" s="126">
        <v>209667</v>
      </c>
      <c r="AM51" s="125">
        <v>0.14017465790992384</v>
      </c>
      <c r="AN51" s="126">
        <v>628435</v>
      </c>
      <c r="AO51" s="150">
        <v>0</v>
      </c>
      <c r="AP51" s="150">
        <v>550000</v>
      </c>
      <c r="AQ51" s="125">
        <v>0</v>
      </c>
      <c r="AR51" s="126">
        <v>104739.16666666667</v>
      </c>
      <c r="AS51" s="127">
        <v>29390</v>
      </c>
      <c r="AT51" s="127">
        <v>9796.6666666666661</v>
      </c>
      <c r="AU51" s="126"/>
      <c r="AV51" s="126"/>
      <c r="AW51" s="126"/>
      <c r="AX51" s="135"/>
      <c r="AY51" s="129"/>
      <c r="AZ51" s="129"/>
      <c r="BA51" s="136"/>
      <c r="BB51" s="149">
        <v>0</v>
      </c>
      <c r="BC51" s="132">
        <v>93165</v>
      </c>
      <c r="BD51" s="133">
        <v>550000</v>
      </c>
      <c r="BE51" s="134">
        <f t="shared" si="0"/>
        <v>0.16939090909090909</v>
      </c>
      <c r="BF51" s="70"/>
    </row>
    <row r="52" spans="1:58" s="27" customFormat="1">
      <c r="A52" s="120" t="s">
        <v>41</v>
      </c>
      <c r="B52" s="120"/>
      <c r="C52" s="118" t="s">
        <v>95</v>
      </c>
      <c r="D52" s="123"/>
      <c r="E52" s="123"/>
      <c r="F52" s="124"/>
      <c r="G52" s="123">
        <v>36785</v>
      </c>
      <c r="H52" s="123">
        <v>303448</v>
      </c>
      <c r="I52" s="124">
        <v>0.1212234056576415</v>
      </c>
      <c r="J52" s="123">
        <v>194025</v>
      </c>
      <c r="K52" s="123">
        <v>550000</v>
      </c>
      <c r="L52" s="124">
        <v>0.35277272727272729</v>
      </c>
      <c r="M52" s="123">
        <v>399890</v>
      </c>
      <c r="N52" s="123">
        <v>500000</v>
      </c>
      <c r="O52" s="125">
        <v>0.79978000000000005</v>
      </c>
      <c r="P52" s="126">
        <v>642715</v>
      </c>
      <c r="Q52" s="126">
        <v>500000</v>
      </c>
      <c r="R52" s="125">
        <v>1.2854300000000001</v>
      </c>
      <c r="S52" s="126">
        <v>281535</v>
      </c>
      <c r="T52" s="126">
        <v>500000</v>
      </c>
      <c r="U52" s="125">
        <v>0.56307000000000007</v>
      </c>
      <c r="V52" s="126">
        <v>58975</v>
      </c>
      <c r="W52" s="126">
        <v>500000</v>
      </c>
      <c r="X52" s="125">
        <v>0.11795000000000001</v>
      </c>
      <c r="Y52" s="126">
        <v>0</v>
      </c>
      <c r="Z52" s="126">
        <v>500000</v>
      </c>
      <c r="AA52" s="125">
        <v>0</v>
      </c>
      <c r="AB52" s="126">
        <v>14695</v>
      </c>
      <c r="AC52" s="126">
        <v>233333</v>
      </c>
      <c r="AD52" s="125"/>
      <c r="AE52" s="126">
        <v>291695</v>
      </c>
      <c r="AF52" s="126">
        <v>500000</v>
      </c>
      <c r="AG52" s="125">
        <v>0.58339000000000008</v>
      </c>
      <c r="AH52" s="126">
        <v>626830</v>
      </c>
      <c r="AI52" s="126">
        <v>500000</v>
      </c>
      <c r="AJ52" s="125">
        <v>1.25366</v>
      </c>
      <c r="AK52" s="126">
        <v>479375</v>
      </c>
      <c r="AL52" s="126">
        <v>500000</v>
      </c>
      <c r="AM52" s="125">
        <v>0.95874999999999999</v>
      </c>
      <c r="AN52" s="126">
        <v>1471570</v>
      </c>
      <c r="AO52" s="150">
        <v>217250</v>
      </c>
      <c r="AP52" s="150">
        <v>550000</v>
      </c>
      <c r="AQ52" s="125">
        <v>0.39500000000000002</v>
      </c>
      <c r="AR52" s="126">
        <v>245261.66666666666</v>
      </c>
      <c r="AS52" s="127">
        <v>1397900</v>
      </c>
      <c r="AT52" s="127">
        <v>465966.66666666669</v>
      </c>
      <c r="AU52" s="123"/>
      <c r="AV52" s="123"/>
      <c r="AW52" s="126">
        <v>95303.636909308058</v>
      </c>
      <c r="AX52" s="128"/>
      <c r="AY52" s="129">
        <v>550000</v>
      </c>
      <c r="AZ52" s="129"/>
      <c r="BA52" s="130">
        <v>36785</v>
      </c>
      <c r="BB52" s="149">
        <v>6.4370603886735036E-3</v>
      </c>
      <c r="BC52" s="132"/>
      <c r="BD52" s="133"/>
      <c r="BE52" s="134"/>
      <c r="BF52" s="70"/>
    </row>
    <row r="53" spans="1:58" s="27" customFormat="1">
      <c r="A53" s="120" t="s">
        <v>40</v>
      </c>
      <c r="B53" s="120" t="s">
        <v>43</v>
      </c>
      <c r="C53" s="122" t="s">
        <v>96</v>
      </c>
      <c r="D53" s="123">
        <v>167265</v>
      </c>
      <c r="E53" s="123">
        <v>500000</v>
      </c>
      <c r="F53" s="124"/>
      <c r="G53" s="123">
        <v>218760</v>
      </c>
      <c r="H53" s="123">
        <v>500000</v>
      </c>
      <c r="I53" s="124">
        <v>0.43752000000000002</v>
      </c>
      <c r="J53" s="123">
        <v>299050</v>
      </c>
      <c r="K53" s="123">
        <v>500000</v>
      </c>
      <c r="L53" s="124">
        <v>0.59810000000000008</v>
      </c>
      <c r="M53" s="123">
        <v>426525</v>
      </c>
      <c r="N53" s="123">
        <v>500000</v>
      </c>
      <c r="O53" s="125">
        <v>0.85304999999999986</v>
      </c>
      <c r="P53" s="126">
        <v>570890</v>
      </c>
      <c r="Q53" s="126">
        <v>500000</v>
      </c>
      <c r="R53" s="125">
        <v>1.14178</v>
      </c>
      <c r="S53" s="126">
        <v>215670</v>
      </c>
      <c r="T53" s="126">
        <v>500000</v>
      </c>
      <c r="U53" s="125">
        <v>0.43134000000000006</v>
      </c>
      <c r="V53" s="126">
        <v>253960</v>
      </c>
      <c r="W53" s="126">
        <v>500000</v>
      </c>
      <c r="X53" s="125">
        <v>0.50792000000000004</v>
      </c>
      <c r="Y53" s="126"/>
      <c r="Z53" s="126"/>
      <c r="AA53" s="125" t="e">
        <f>{#DIV/0!}</f>
        <v>#DIV/0!</v>
      </c>
      <c r="AB53" s="126"/>
      <c r="AC53" s="126"/>
      <c r="AD53" s="125"/>
      <c r="AE53" s="126">
        <v>0</v>
      </c>
      <c r="AF53" s="126">
        <v>258064</v>
      </c>
      <c r="AG53" s="125">
        <v>0</v>
      </c>
      <c r="AH53" s="126">
        <v>631505</v>
      </c>
      <c r="AI53" s="126">
        <v>500000</v>
      </c>
      <c r="AJ53" s="125">
        <v>1.26301</v>
      </c>
      <c r="AK53" s="126">
        <v>177365</v>
      </c>
      <c r="AL53" s="126">
        <v>500000</v>
      </c>
      <c r="AM53" s="125">
        <v>0.35473000000000005</v>
      </c>
      <c r="AN53" s="126">
        <v>1062830</v>
      </c>
      <c r="AO53" s="150">
        <v>29995</v>
      </c>
      <c r="AP53" s="150">
        <v>550000</v>
      </c>
      <c r="AQ53" s="125">
        <v>5.453636363636364E-2</v>
      </c>
      <c r="AR53" s="126">
        <v>177138.33333333334</v>
      </c>
      <c r="AS53" s="127">
        <v>808870</v>
      </c>
      <c r="AT53" s="127">
        <v>269623.33333333331</v>
      </c>
      <c r="AU53" s="123"/>
      <c r="AV53" s="123"/>
      <c r="AW53" s="126">
        <v>566769.70532228425</v>
      </c>
      <c r="AX53" s="128">
        <v>76743.640735385052</v>
      </c>
      <c r="AY53" s="129">
        <v>550000</v>
      </c>
      <c r="AZ53" s="129"/>
      <c r="BA53" s="130">
        <v>218760</v>
      </c>
      <c r="BB53" s="149">
        <v>3.8281129009819642E-2</v>
      </c>
      <c r="BC53" s="132">
        <v>32995</v>
      </c>
      <c r="BD53" s="133">
        <v>550000</v>
      </c>
      <c r="BE53" s="134">
        <f t="shared" si="0"/>
        <v>5.9990909090909088E-2</v>
      </c>
      <c r="BF53" s="70"/>
    </row>
    <row r="54" spans="1:58" s="27" customFormat="1">
      <c r="A54" s="120" t="s">
        <v>39</v>
      </c>
      <c r="B54" s="120"/>
      <c r="C54" s="122" t="s">
        <v>97</v>
      </c>
      <c r="D54" s="123"/>
      <c r="E54" s="123"/>
      <c r="F54" s="124"/>
      <c r="G54" s="123"/>
      <c r="H54" s="123"/>
      <c r="I54" s="124"/>
      <c r="J54" s="123"/>
      <c r="K54" s="123"/>
      <c r="L54" s="124"/>
      <c r="M54" s="123"/>
      <c r="N54" s="123"/>
      <c r="O54" s="125" t="e">
        <f>{#DIV/0!}</f>
        <v>#DIV/0!</v>
      </c>
      <c r="P54" s="126"/>
      <c r="Q54" s="126"/>
      <c r="R54" s="125" t="e">
        <f>{#DIV/0!}</f>
        <v>#DIV/0!</v>
      </c>
      <c r="S54" s="126"/>
      <c r="T54" s="126"/>
      <c r="U54" s="125" t="e">
        <f>{#DIV/0!}</f>
        <v>#DIV/0!</v>
      </c>
      <c r="V54" s="126"/>
      <c r="W54" s="126"/>
      <c r="X54" s="125" t="e">
        <f>{#DIV/0!}</f>
        <v>#DIV/0!</v>
      </c>
      <c r="Y54" s="126"/>
      <c r="Z54" s="126"/>
      <c r="AA54" s="125" t="e">
        <f>{#DIV/0!}</f>
        <v>#DIV/0!</v>
      </c>
      <c r="AB54" s="126"/>
      <c r="AC54" s="126"/>
      <c r="AD54" s="125"/>
      <c r="AE54" s="126"/>
      <c r="AF54" s="126"/>
      <c r="AG54" s="125" t="e">
        <f>{#DIV/0!}</f>
        <v>#DIV/0!</v>
      </c>
      <c r="AH54" s="126"/>
      <c r="AI54" s="126"/>
      <c r="AJ54" s="125" t="e">
        <f>{#DIV/0!}</f>
        <v>#DIV/0!</v>
      </c>
      <c r="AK54" s="126"/>
      <c r="AL54" s="126"/>
      <c r="AM54" s="125"/>
      <c r="AN54" s="126">
        <v>0</v>
      </c>
      <c r="AO54" s="126"/>
      <c r="AP54" s="126"/>
      <c r="AQ54" s="126"/>
      <c r="AR54" s="126">
        <v>0</v>
      </c>
      <c r="AS54" s="127">
        <v>0</v>
      </c>
      <c r="AT54" s="127">
        <v>0</v>
      </c>
      <c r="AU54" s="123"/>
      <c r="AV54" s="123"/>
      <c r="AW54" s="126">
        <v>0</v>
      </c>
      <c r="AX54" s="128"/>
      <c r="AY54" s="129"/>
      <c r="AZ54" s="129"/>
      <c r="BA54" s="130"/>
      <c r="BB54" s="149">
        <v>0</v>
      </c>
      <c r="BC54" s="132"/>
      <c r="BD54" s="133"/>
      <c r="BE54" s="134"/>
      <c r="BF54" s="70"/>
    </row>
    <row r="55" spans="1:58" s="27" customFormat="1">
      <c r="A55" s="120" t="s">
        <v>85</v>
      </c>
      <c r="B55" s="120" t="s">
        <v>86</v>
      </c>
      <c r="C55" s="118" t="s">
        <v>98</v>
      </c>
      <c r="D55" s="123"/>
      <c r="E55" s="123">
        <v>500000</v>
      </c>
      <c r="F55" s="124"/>
      <c r="G55" s="123"/>
      <c r="H55" s="123"/>
      <c r="I55" s="124"/>
      <c r="J55" s="123">
        <v>394320</v>
      </c>
      <c r="K55" s="123">
        <v>387096</v>
      </c>
      <c r="L55" s="124">
        <v>1.0186620373240747</v>
      </c>
      <c r="M55" s="123">
        <v>826015</v>
      </c>
      <c r="N55" s="123">
        <v>500000</v>
      </c>
      <c r="O55" s="125">
        <v>1.6520300000000001</v>
      </c>
      <c r="P55" s="126">
        <v>581500</v>
      </c>
      <c r="Q55" s="126">
        <v>600000</v>
      </c>
      <c r="R55" s="125">
        <v>0.96916666666666662</v>
      </c>
      <c r="S55" s="126">
        <v>0</v>
      </c>
      <c r="T55" s="126">
        <v>550000</v>
      </c>
      <c r="U55" s="125">
        <v>0</v>
      </c>
      <c r="V55" s="126">
        <v>320740</v>
      </c>
      <c r="W55" s="126">
        <v>129032</v>
      </c>
      <c r="X55" s="125">
        <v>2.4857399714799429</v>
      </c>
      <c r="Y55" s="126">
        <v>312830</v>
      </c>
      <c r="Z55" s="126">
        <v>500000</v>
      </c>
      <c r="AA55" s="125">
        <v>0.62565999999999999</v>
      </c>
      <c r="AB55" s="126">
        <v>138575</v>
      </c>
      <c r="AC55" s="126">
        <v>500000</v>
      </c>
      <c r="AD55" s="125"/>
      <c r="AE55" s="126">
        <v>333630</v>
      </c>
      <c r="AF55" s="126">
        <v>500000</v>
      </c>
      <c r="AG55" s="125">
        <v>0.66726000000000008</v>
      </c>
      <c r="AH55" s="126">
        <v>322935</v>
      </c>
      <c r="AI55" s="126">
        <v>500000</v>
      </c>
      <c r="AJ55" s="125">
        <v>0.64587000000000017</v>
      </c>
      <c r="AK55" s="126">
        <v>433615</v>
      </c>
      <c r="AL55" s="126">
        <v>500000</v>
      </c>
      <c r="AM55" s="125">
        <v>0.86722999999999995</v>
      </c>
      <c r="AN55" s="126">
        <v>1862325</v>
      </c>
      <c r="AO55" s="150">
        <v>92080</v>
      </c>
      <c r="AP55" s="150">
        <v>600000</v>
      </c>
      <c r="AQ55" s="125">
        <v>0.15346666666666667</v>
      </c>
      <c r="AR55" s="126">
        <v>310387.5</v>
      </c>
      <c r="AS55" s="127">
        <v>1090180</v>
      </c>
      <c r="AT55" s="127">
        <v>363393.33333333331</v>
      </c>
      <c r="AU55" s="123"/>
      <c r="AV55" s="123"/>
      <c r="AW55" s="126">
        <v>0</v>
      </c>
      <c r="AX55" s="128">
        <v>482065.69485062605</v>
      </c>
      <c r="AY55" s="129">
        <v>600000</v>
      </c>
      <c r="AZ55" s="129"/>
      <c r="BA55" s="130"/>
      <c r="BB55" s="149">
        <v>0</v>
      </c>
      <c r="BC55" s="132"/>
      <c r="BD55" s="133"/>
      <c r="BE55" s="134"/>
      <c r="BF55" s="70"/>
    </row>
    <row r="56" spans="1:58" s="27" customFormat="1">
      <c r="A56" s="120" t="s">
        <v>45</v>
      </c>
      <c r="B56" s="120"/>
      <c r="C56" s="118" t="s">
        <v>99</v>
      </c>
      <c r="D56" s="123"/>
      <c r="E56" s="123"/>
      <c r="F56" s="124"/>
      <c r="G56" s="123"/>
      <c r="H56" s="123"/>
      <c r="I56" s="124"/>
      <c r="J56" s="123"/>
      <c r="K56" s="123"/>
      <c r="L56" s="124"/>
      <c r="M56" s="123"/>
      <c r="N56" s="123"/>
      <c r="O56" s="125"/>
      <c r="P56" s="126"/>
      <c r="Q56" s="126"/>
      <c r="R56" s="125"/>
      <c r="S56" s="126">
        <v>64380</v>
      </c>
      <c r="T56" s="126">
        <v>500000</v>
      </c>
      <c r="U56" s="125">
        <v>0.12876000000000001</v>
      </c>
      <c r="V56" s="126">
        <v>108675</v>
      </c>
      <c r="W56" s="126">
        <v>500000</v>
      </c>
      <c r="X56" s="125">
        <v>0.21735000000000002</v>
      </c>
      <c r="Y56" s="126">
        <v>79075</v>
      </c>
      <c r="Z56" s="126">
        <v>500000</v>
      </c>
      <c r="AA56" s="125">
        <v>0.15815000000000001</v>
      </c>
      <c r="AB56" s="126">
        <v>198650</v>
      </c>
      <c r="AC56" s="126">
        <v>500000</v>
      </c>
      <c r="AD56" s="125"/>
      <c r="AE56" s="126">
        <v>99175</v>
      </c>
      <c r="AF56" s="126">
        <v>500000</v>
      </c>
      <c r="AG56" s="125">
        <v>0.19835000000000003</v>
      </c>
      <c r="AH56" s="126">
        <v>284350</v>
      </c>
      <c r="AI56" s="126">
        <v>500000</v>
      </c>
      <c r="AJ56" s="125">
        <v>0.56870000000000009</v>
      </c>
      <c r="AK56" s="126">
        <v>151460</v>
      </c>
      <c r="AL56" s="126">
        <v>500000</v>
      </c>
      <c r="AM56" s="125">
        <v>0.30292000000000002</v>
      </c>
      <c r="AN56" s="126">
        <v>921385</v>
      </c>
      <c r="AO56" s="150">
        <v>82980</v>
      </c>
      <c r="AP56" s="150">
        <v>550000</v>
      </c>
      <c r="AQ56" s="125">
        <v>0.15087272727272727</v>
      </c>
      <c r="AR56" s="126">
        <v>153564.16666666666</v>
      </c>
      <c r="AS56" s="127">
        <v>534985</v>
      </c>
      <c r="AT56" s="127">
        <v>178328.33333333334</v>
      </c>
      <c r="AU56" s="123"/>
      <c r="AV56" s="123"/>
      <c r="AW56" s="126"/>
      <c r="AX56" s="128"/>
      <c r="AY56" s="129">
        <v>550000</v>
      </c>
      <c r="AZ56" s="129"/>
      <c r="BA56" s="130"/>
      <c r="BB56" s="149">
        <v>0</v>
      </c>
      <c r="BC56" s="132"/>
      <c r="BD56" s="133"/>
      <c r="BE56" s="134"/>
      <c r="BF56" s="70"/>
    </row>
    <row r="57" spans="1:58" s="27" customFormat="1">
      <c r="A57" s="120" t="s">
        <v>37</v>
      </c>
      <c r="B57" s="120" t="s">
        <v>44</v>
      </c>
      <c r="C57" s="122" t="s">
        <v>100</v>
      </c>
      <c r="D57" s="123"/>
      <c r="E57" s="123"/>
      <c r="F57" s="124"/>
      <c r="G57" s="123">
        <v>44085</v>
      </c>
      <c r="H57" s="123">
        <v>372413</v>
      </c>
      <c r="I57" s="124">
        <v>0.118376640987291</v>
      </c>
      <c r="J57" s="123">
        <v>0</v>
      </c>
      <c r="K57" s="123">
        <v>500000</v>
      </c>
      <c r="L57" s="124">
        <v>0</v>
      </c>
      <c r="M57" s="123">
        <v>523330</v>
      </c>
      <c r="N57" s="123">
        <v>500000</v>
      </c>
      <c r="O57" s="125">
        <v>1.0466599999999999</v>
      </c>
      <c r="P57" s="126">
        <v>233645</v>
      </c>
      <c r="Q57" s="126">
        <v>500000</v>
      </c>
      <c r="R57" s="125">
        <v>0.46729000000000004</v>
      </c>
      <c r="S57" s="126">
        <v>380605</v>
      </c>
      <c r="T57" s="126">
        <v>500000</v>
      </c>
      <c r="U57" s="125">
        <v>0.76121000000000005</v>
      </c>
      <c r="V57" s="126">
        <v>2078765</v>
      </c>
      <c r="W57" s="126">
        <v>500000</v>
      </c>
      <c r="X57" s="125">
        <v>4.1575300000000004</v>
      </c>
      <c r="Y57" s="126">
        <v>71280</v>
      </c>
      <c r="Z57" s="126">
        <v>500000</v>
      </c>
      <c r="AA57" s="125">
        <v>0.14256000000000002</v>
      </c>
      <c r="AB57" s="126">
        <v>25390</v>
      </c>
      <c r="AC57" s="126">
        <v>500000</v>
      </c>
      <c r="AD57" s="125"/>
      <c r="AE57" s="126">
        <v>224255</v>
      </c>
      <c r="AF57" s="126">
        <v>500000</v>
      </c>
      <c r="AG57" s="125">
        <v>0.44851000000000002</v>
      </c>
      <c r="AH57" s="126">
        <v>111970</v>
      </c>
      <c r="AI57" s="126">
        <v>500000</v>
      </c>
      <c r="AJ57" s="125">
        <v>0.22394000000000003</v>
      </c>
      <c r="AK57" s="126">
        <v>78585</v>
      </c>
      <c r="AL57" s="126">
        <v>500000</v>
      </c>
      <c r="AM57" s="125">
        <v>0.15717</v>
      </c>
      <c r="AN57" s="126">
        <v>2590245</v>
      </c>
      <c r="AO57" s="150">
        <v>28995</v>
      </c>
      <c r="AP57" s="150">
        <v>550000</v>
      </c>
      <c r="AQ57" s="125">
        <v>5.2718181818181817E-2</v>
      </c>
      <c r="AR57" s="126">
        <v>431707.5</v>
      </c>
      <c r="AS57" s="127">
        <v>414810</v>
      </c>
      <c r="AT57" s="127">
        <v>138270</v>
      </c>
      <c r="AU57" s="123"/>
      <c r="AV57" s="123"/>
      <c r="AW57" s="126">
        <v>114216.68705034241</v>
      </c>
      <c r="AX57" s="128">
        <v>952537.11868424446</v>
      </c>
      <c r="AY57" s="129">
        <v>550000</v>
      </c>
      <c r="AZ57" s="129"/>
      <c r="BA57" s="130">
        <v>44085</v>
      </c>
      <c r="BB57" s="149">
        <v>7.7144979539125027E-3</v>
      </c>
      <c r="BC57" s="132">
        <v>45190</v>
      </c>
      <c r="BD57" s="133">
        <v>550000</v>
      </c>
      <c r="BE57" s="134">
        <f t="shared" si="0"/>
        <v>8.2163636363636369E-2</v>
      </c>
      <c r="BF57" s="70"/>
    </row>
    <row r="58" spans="1:58" s="27" customFormat="1">
      <c r="A58" s="120" t="s">
        <v>45</v>
      </c>
      <c r="B58" s="120" t="s">
        <v>79</v>
      </c>
      <c r="C58" s="122" t="s">
        <v>101</v>
      </c>
      <c r="D58" s="123"/>
      <c r="E58" s="123"/>
      <c r="F58" s="124"/>
      <c r="G58" s="123">
        <v>76880</v>
      </c>
      <c r="H58" s="123">
        <v>400000</v>
      </c>
      <c r="I58" s="124">
        <v>0.19220000000000001</v>
      </c>
      <c r="J58" s="123">
        <v>407540</v>
      </c>
      <c r="K58" s="123">
        <v>500000</v>
      </c>
      <c r="L58" s="124">
        <v>0.81508000000000003</v>
      </c>
      <c r="M58" s="123">
        <v>246450</v>
      </c>
      <c r="N58" s="123">
        <v>500000</v>
      </c>
      <c r="O58" s="125">
        <v>0.4929</v>
      </c>
      <c r="P58" s="126">
        <v>373495</v>
      </c>
      <c r="Q58" s="126">
        <v>500000</v>
      </c>
      <c r="R58" s="125">
        <v>0.74699000000000004</v>
      </c>
      <c r="S58" s="126">
        <v>244350</v>
      </c>
      <c r="T58" s="126">
        <v>500000</v>
      </c>
      <c r="U58" s="125">
        <v>0.48870000000000002</v>
      </c>
      <c r="V58" s="126">
        <v>354830</v>
      </c>
      <c r="W58" s="126">
        <v>500000</v>
      </c>
      <c r="X58" s="125">
        <v>0.70966000000000007</v>
      </c>
      <c r="Y58" s="126">
        <v>400235</v>
      </c>
      <c r="Z58" s="126">
        <v>500000</v>
      </c>
      <c r="AA58" s="125">
        <v>0.80047000000000001</v>
      </c>
      <c r="AB58" s="126">
        <v>168660</v>
      </c>
      <c r="AC58" s="126">
        <v>500000</v>
      </c>
      <c r="AD58" s="125"/>
      <c r="AE58" s="126">
        <v>402410</v>
      </c>
      <c r="AF58" s="126">
        <v>500000</v>
      </c>
      <c r="AG58" s="125">
        <v>0.80482000000000009</v>
      </c>
      <c r="AH58" s="126">
        <v>172660</v>
      </c>
      <c r="AI58" s="126">
        <v>500000</v>
      </c>
      <c r="AJ58" s="125">
        <v>0.34532000000000002</v>
      </c>
      <c r="AK58" s="126">
        <v>199845</v>
      </c>
      <c r="AL58" s="126">
        <v>500000</v>
      </c>
      <c r="AM58" s="125">
        <v>0.39969000000000005</v>
      </c>
      <c r="AN58" s="126">
        <v>1698640</v>
      </c>
      <c r="AO58" s="150">
        <v>238155</v>
      </c>
      <c r="AP58" s="150">
        <v>550000</v>
      </c>
      <c r="AQ58" s="125">
        <v>0.4330090909090909</v>
      </c>
      <c r="AR58" s="126">
        <v>283106.66666666669</v>
      </c>
      <c r="AS58" s="127">
        <v>774915</v>
      </c>
      <c r="AT58" s="127">
        <v>258305</v>
      </c>
      <c r="AU58" s="123"/>
      <c r="AV58" s="123"/>
      <c r="AW58" s="126">
        <v>199182.91710174264</v>
      </c>
      <c r="AX58" s="128"/>
      <c r="AY58" s="129">
        <v>550000</v>
      </c>
      <c r="AZ58" s="129"/>
      <c r="BA58" s="130">
        <v>76880</v>
      </c>
      <c r="BB58" s="149">
        <v>1.3453342467886882E-2</v>
      </c>
      <c r="BC58" s="132">
        <v>36890</v>
      </c>
      <c r="BD58" s="133">
        <v>550000</v>
      </c>
      <c r="BE58" s="134">
        <f t="shared" si="0"/>
        <v>6.707272727272727E-2</v>
      </c>
      <c r="BF58" s="70"/>
    </row>
    <row r="59" spans="1:58" s="27" customFormat="1">
      <c r="A59" s="120" t="s">
        <v>40</v>
      </c>
      <c r="B59" s="120"/>
      <c r="C59" s="122" t="s">
        <v>102</v>
      </c>
      <c r="D59" s="123"/>
      <c r="E59" s="123"/>
      <c r="F59" s="124"/>
      <c r="G59" s="123"/>
      <c r="H59" s="123"/>
      <c r="I59" s="124"/>
      <c r="J59" s="123"/>
      <c r="K59" s="123"/>
      <c r="L59" s="124"/>
      <c r="M59" s="123"/>
      <c r="N59" s="123"/>
      <c r="O59" s="125"/>
      <c r="P59" s="126"/>
      <c r="Q59" s="126"/>
      <c r="R59" s="125"/>
      <c r="S59" s="126"/>
      <c r="T59" s="126"/>
      <c r="U59" s="125"/>
      <c r="V59" s="126"/>
      <c r="W59" s="126"/>
      <c r="X59" s="125"/>
      <c r="Y59" s="126"/>
      <c r="Z59" s="126"/>
      <c r="AA59" s="125"/>
      <c r="AB59" s="126"/>
      <c r="AC59" s="126"/>
      <c r="AD59" s="125"/>
      <c r="AE59" s="126">
        <v>143640</v>
      </c>
      <c r="AF59" s="126">
        <v>145161</v>
      </c>
      <c r="AG59" s="125">
        <v>0.98952197904395811</v>
      </c>
      <c r="AH59" s="126">
        <v>53085</v>
      </c>
      <c r="AI59" s="126">
        <v>500000</v>
      </c>
      <c r="AJ59" s="125">
        <v>0.10617000000000001</v>
      </c>
      <c r="AK59" s="126">
        <v>75585</v>
      </c>
      <c r="AL59" s="126">
        <v>500000</v>
      </c>
      <c r="AM59" s="125">
        <v>0.15117</v>
      </c>
      <c r="AN59" s="126">
        <v>272310</v>
      </c>
      <c r="AO59" s="150">
        <v>10695</v>
      </c>
      <c r="AP59" s="150">
        <v>550000</v>
      </c>
      <c r="AQ59" s="125">
        <v>1.9445454545454547E-2</v>
      </c>
      <c r="AR59" s="126">
        <v>45385</v>
      </c>
      <c r="AS59" s="127">
        <v>272310</v>
      </c>
      <c r="AT59" s="127">
        <v>90770</v>
      </c>
      <c r="AU59" s="123"/>
      <c r="AV59" s="123"/>
      <c r="AW59" s="126"/>
      <c r="AX59" s="128"/>
      <c r="AY59" s="129">
        <v>550000</v>
      </c>
      <c r="AZ59" s="129"/>
      <c r="BA59" s="130"/>
      <c r="BB59" s="149">
        <v>0</v>
      </c>
      <c r="BC59" s="132">
        <v>101575</v>
      </c>
      <c r="BD59" s="133">
        <v>550000</v>
      </c>
      <c r="BE59" s="134">
        <f t="shared" si="0"/>
        <v>0.18468181818181817</v>
      </c>
      <c r="BF59" s="70"/>
    </row>
    <row r="60" spans="1:58">
      <c r="A60" s="119" t="s">
        <v>85</v>
      </c>
      <c r="B60" s="120" t="s">
        <v>86</v>
      </c>
      <c r="C60" s="137" t="s">
        <v>103</v>
      </c>
      <c r="D60" s="126">
        <v>668540</v>
      </c>
      <c r="E60" s="126">
        <v>550000</v>
      </c>
      <c r="F60" s="125"/>
      <c r="G60" s="126">
        <v>83190</v>
      </c>
      <c r="H60" s="126">
        <v>600000</v>
      </c>
      <c r="I60" s="125">
        <v>0.13865000000000002</v>
      </c>
      <c r="J60" s="126">
        <v>743020</v>
      </c>
      <c r="K60" s="126">
        <v>600000</v>
      </c>
      <c r="L60" s="125">
        <v>1.2383666666666666</v>
      </c>
      <c r="M60" s="126">
        <v>1439110</v>
      </c>
      <c r="N60" s="126">
        <v>600000</v>
      </c>
      <c r="O60" s="125">
        <v>2.3985166666666666</v>
      </c>
      <c r="P60" s="126">
        <v>1023485</v>
      </c>
      <c r="Q60" s="126">
        <v>700000</v>
      </c>
      <c r="R60" s="125">
        <v>1.4621214285714286</v>
      </c>
      <c r="S60" s="126">
        <v>370525</v>
      </c>
      <c r="T60" s="126">
        <v>700000</v>
      </c>
      <c r="U60" s="125">
        <v>0.52932142857142872</v>
      </c>
      <c r="V60" s="126">
        <v>208355</v>
      </c>
      <c r="W60" s="126">
        <v>600000</v>
      </c>
      <c r="X60" s="125">
        <v>0.34725833333333334</v>
      </c>
      <c r="Y60" s="126">
        <v>495860</v>
      </c>
      <c r="Z60" s="126">
        <v>600000</v>
      </c>
      <c r="AA60" s="125">
        <v>0.82643333333333335</v>
      </c>
      <c r="AB60" s="126">
        <v>697505</v>
      </c>
      <c r="AC60" s="126">
        <v>600000</v>
      </c>
      <c r="AD60" s="125"/>
      <c r="AE60" s="126">
        <v>326930</v>
      </c>
      <c r="AF60" s="126">
        <v>600000</v>
      </c>
      <c r="AG60" s="125">
        <v>0.54488333333333339</v>
      </c>
      <c r="AH60" s="126">
        <v>525580</v>
      </c>
      <c r="AI60" s="126">
        <v>600000</v>
      </c>
      <c r="AJ60" s="125">
        <v>0.87596666666666667</v>
      </c>
      <c r="AK60" s="126">
        <v>324025</v>
      </c>
      <c r="AL60" s="126">
        <v>500000</v>
      </c>
      <c r="AM60" s="125">
        <v>0.64805000000000001</v>
      </c>
      <c r="AN60" s="126">
        <v>2578255</v>
      </c>
      <c r="AO60" s="150">
        <v>203265</v>
      </c>
      <c r="AP60" s="150">
        <v>550000</v>
      </c>
      <c r="AQ60" s="125">
        <v>0.36957272727272727</v>
      </c>
      <c r="AR60" s="126">
        <v>429709.16666666669</v>
      </c>
      <c r="AS60" s="127">
        <v>1176535</v>
      </c>
      <c r="AT60" s="127">
        <v>392178.33333333331</v>
      </c>
      <c r="AU60" s="126"/>
      <c r="AV60" s="126"/>
      <c r="AW60" s="126">
        <v>215531.04674419836</v>
      </c>
      <c r="AX60" s="135">
        <v>833856.66536903393</v>
      </c>
      <c r="AY60" s="129">
        <v>550000</v>
      </c>
      <c r="AZ60" s="129"/>
      <c r="BA60" s="136">
        <v>83190</v>
      </c>
      <c r="BB60" s="149">
        <v>1.4557538500305799E-2</v>
      </c>
      <c r="BC60" s="132">
        <v>471110</v>
      </c>
      <c r="BD60" s="133">
        <v>550000</v>
      </c>
      <c r="BE60" s="134">
        <f t="shared" si="0"/>
        <v>0.85656363636363642</v>
      </c>
      <c r="BF60" s="70"/>
    </row>
    <row r="61" spans="1:58" s="27" customFormat="1">
      <c r="A61" s="120" t="s">
        <v>45</v>
      </c>
      <c r="B61" s="120"/>
      <c r="C61" s="118" t="s">
        <v>104</v>
      </c>
      <c r="D61" s="123"/>
      <c r="E61" s="123"/>
      <c r="F61" s="124"/>
      <c r="G61" s="123">
        <v>0</v>
      </c>
      <c r="H61" s="123">
        <v>110344</v>
      </c>
      <c r="I61" s="124">
        <v>0</v>
      </c>
      <c r="J61" s="123">
        <v>161855</v>
      </c>
      <c r="K61" s="123">
        <v>500000</v>
      </c>
      <c r="L61" s="124">
        <v>0.32371000000000005</v>
      </c>
      <c r="M61" s="123">
        <v>458900</v>
      </c>
      <c r="N61" s="123">
        <v>500000</v>
      </c>
      <c r="O61" s="125">
        <v>0.91780000000000006</v>
      </c>
      <c r="P61" s="126">
        <v>422710</v>
      </c>
      <c r="Q61" s="126">
        <v>500000</v>
      </c>
      <c r="R61" s="125">
        <v>0.84541999999999995</v>
      </c>
      <c r="S61" s="126">
        <v>248135</v>
      </c>
      <c r="T61" s="126">
        <v>500000</v>
      </c>
      <c r="U61" s="125">
        <v>0.49627000000000004</v>
      </c>
      <c r="V61" s="126">
        <v>105175</v>
      </c>
      <c r="W61" s="126">
        <v>500000</v>
      </c>
      <c r="X61" s="125">
        <v>0.21035000000000001</v>
      </c>
      <c r="Y61" s="126">
        <v>300135</v>
      </c>
      <c r="Z61" s="126">
        <v>500000</v>
      </c>
      <c r="AA61" s="125">
        <v>0.60027000000000008</v>
      </c>
      <c r="AB61" s="126">
        <v>338515</v>
      </c>
      <c r="AC61" s="126">
        <v>500000</v>
      </c>
      <c r="AD61" s="125"/>
      <c r="AE61" s="126">
        <v>424805</v>
      </c>
      <c r="AF61" s="126">
        <v>500000</v>
      </c>
      <c r="AG61" s="125">
        <v>0.84961000000000009</v>
      </c>
      <c r="AH61" s="126">
        <v>253435</v>
      </c>
      <c r="AI61" s="126">
        <v>500000</v>
      </c>
      <c r="AJ61" s="125">
        <v>0.50687000000000004</v>
      </c>
      <c r="AK61" s="126">
        <v>587290</v>
      </c>
      <c r="AL61" s="126">
        <v>500000</v>
      </c>
      <c r="AM61" s="125">
        <v>1.17458</v>
      </c>
      <c r="AN61" s="126">
        <v>2009355</v>
      </c>
      <c r="AO61" s="150">
        <v>162260</v>
      </c>
      <c r="AP61" s="150">
        <v>550000</v>
      </c>
      <c r="AQ61" s="125">
        <v>0.29501818181818179</v>
      </c>
      <c r="AR61" s="126">
        <v>334892.5</v>
      </c>
      <c r="AS61" s="127">
        <v>1265530</v>
      </c>
      <c r="AT61" s="127">
        <v>421843.33333333331</v>
      </c>
      <c r="AU61" s="123"/>
      <c r="AV61" s="123"/>
      <c r="AW61" s="126">
        <v>0</v>
      </c>
      <c r="AX61" s="128"/>
      <c r="AY61" s="129">
        <v>550000</v>
      </c>
      <c r="AZ61" s="129"/>
      <c r="BA61" s="130">
        <v>0</v>
      </c>
      <c r="BB61" s="149">
        <v>0</v>
      </c>
      <c r="BC61" s="132">
        <v>142855</v>
      </c>
      <c r="BD61" s="133">
        <v>550000</v>
      </c>
      <c r="BE61" s="134">
        <f t="shared" si="0"/>
        <v>0.25973636363636365</v>
      </c>
      <c r="BF61" s="70"/>
    </row>
    <row r="62" spans="1:58" s="27" customFormat="1">
      <c r="A62" s="119" t="s">
        <v>85</v>
      </c>
      <c r="B62" s="120"/>
      <c r="C62" s="118" t="s">
        <v>105</v>
      </c>
      <c r="D62" s="123"/>
      <c r="E62" s="123"/>
      <c r="F62" s="124"/>
      <c r="G62" s="123"/>
      <c r="H62" s="123"/>
      <c r="I62" s="124"/>
      <c r="J62" s="123">
        <v>0</v>
      </c>
      <c r="K62" s="123">
        <v>141935</v>
      </c>
      <c r="L62" s="124">
        <v>0</v>
      </c>
      <c r="M62" s="123">
        <v>277235</v>
      </c>
      <c r="N62" s="123">
        <v>500000</v>
      </c>
      <c r="O62" s="125">
        <v>0.55447000000000002</v>
      </c>
      <c r="P62" s="126">
        <v>746615</v>
      </c>
      <c r="Q62" s="126">
        <v>500000</v>
      </c>
      <c r="R62" s="125">
        <v>1.4932300000000001</v>
      </c>
      <c r="S62" s="126">
        <v>240030</v>
      </c>
      <c r="T62" s="126">
        <v>500000</v>
      </c>
      <c r="U62" s="125">
        <v>0.48006000000000004</v>
      </c>
      <c r="V62" s="126">
        <v>168155</v>
      </c>
      <c r="W62" s="126">
        <v>500000</v>
      </c>
      <c r="X62" s="125">
        <v>0.33631000000000005</v>
      </c>
      <c r="Y62" s="126">
        <v>529095</v>
      </c>
      <c r="Z62" s="126">
        <v>500000</v>
      </c>
      <c r="AA62" s="125">
        <v>1.05819</v>
      </c>
      <c r="AB62" s="126">
        <v>222645</v>
      </c>
      <c r="AC62" s="126">
        <v>500000</v>
      </c>
      <c r="AD62" s="125"/>
      <c r="AE62" s="126">
        <v>357215</v>
      </c>
      <c r="AF62" s="126">
        <v>500000</v>
      </c>
      <c r="AG62" s="125">
        <v>0.71443000000000001</v>
      </c>
      <c r="AH62" s="126">
        <v>511075</v>
      </c>
      <c r="AI62" s="126">
        <v>500000</v>
      </c>
      <c r="AJ62" s="125">
        <v>1.0221499999999999</v>
      </c>
      <c r="AK62" s="126">
        <v>516410</v>
      </c>
      <c r="AL62" s="126">
        <v>500000</v>
      </c>
      <c r="AM62" s="125">
        <v>1.0328200000000001</v>
      </c>
      <c r="AN62" s="126">
        <v>2304595</v>
      </c>
      <c r="AO62" s="150">
        <v>563880</v>
      </c>
      <c r="AP62" s="150">
        <v>550000</v>
      </c>
      <c r="AQ62" s="125">
        <v>1.0252363636363637</v>
      </c>
      <c r="AR62" s="126">
        <v>384099.16666666669</v>
      </c>
      <c r="AS62" s="127">
        <v>1384700</v>
      </c>
      <c r="AT62" s="127">
        <v>461566.66666666669</v>
      </c>
      <c r="AU62" s="123"/>
      <c r="AV62" s="123"/>
      <c r="AW62" s="126">
        <v>0</v>
      </c>
      <c r="AX62" s="128"/>
      <c r="AY62" s="129">
        <v>550000</v>
      </c>
      <c r="AZ62" s="129"/>
      <c r="BA62" s="130"/>
      <c r="BB62" s="149">
        <v>0</v>
      </c>
      <c r="BC62" s="132">
        <v>316725</v>
      </c>
      <c r="BD62" s="133">
        <v>550000</v>
      </c>
      <c r="BE62" s="134">
        <f t="shared" si="0"/>
        <v>0.57586363636363636</v>
      </c>
      <c r="BF62" s="70"/>
    </row>
    <row r="63" spans="1:58">
      <c r="A63" s="119" t="s">
        <v>45</v>
      </c>
      <c r="B63" s="120" t="s">
        <v>79</v>
      </c>
      <c r="C63" s="121" t="s">
        <v>106</v>
      </c>
      <c r="D63" s="126">
        <v>129775</v>
      </c>
      <c r="E63" s="126">
        <v>500000</v>
      </c>
      <c r="F63" s="125"/>
      <c r="G63" s="126">
        <v>92485</v>
      </c>
      <c r="H63" s="126">
        <v>500000</v>
      </c>
      <c r="I63" s="125">
        <v>0.18497000000000002</v>
      </c>
      <c r="J63" s="126">
        <v>426140</v>
      </c>
      <c r="K63" s="126">
        <v>500000</v>
      </c>
      <c r="L63" s="125">
        <v>0.85228000000000004</v>
      </c>
      <c r="M63" s="126">
        <v>440135</v>
      </c>
      <c r="N63" s="126">
        <v>500000</v>
      </c>
      <c r="O63" s="125">
        <v>0.88027000000000011</v>
      </c>
      <c r="P63" s="126">
        <v>550705</v>
      </c>
      <c r="Q63" s="126">
        <v>500000</v>
      </c>
      <c r="R63" s="125">
        <v>1.10141</v>
      </c>
      <c r="S63" s="126">
        <v>228665</v>
      </c>
      <c r="T63" s="126">
        <v>500000</v>
      </c>
      <c r="U63" s="125">
        <v>0.45733000000000001</v>
      </c>
      <c r="V63" s="126">
        <v>128985</v>
      </c>
      <c r="W63" s="126">
        <v>500000</v>
      </c>
      <c r="X63" s="125">
        <v>0.25797000000000003</v>
      </c>
      <c r="Y63" s="126">
        <v>620607</v>
      </c>
      <c r="Z63" s="126">
        <v>500000</v>
      </c>
      <c r="AA63" s="125">
        <v>1.241214</v>
      </c>
      <c r="AB63" s="126">
        <v>259740</v>
      </c>
      <c r="AC63" s="126">
        <v>500000</v>
      </c>
      <c r="AD63" s="125"/>
      <c r="AE63" s="126">
        <v>661400</v>
      </c>
      <c r="AF63" s="126">
        <v>500000</v>
      </c>
      <c r="AG63" s="125">
        <v>1.3228</v>
      </c>
      <c r="AH63" s="126">
        <v>154270</v>
      </c>
      <c r="AI63" s="126">
        <v>500000</v>
      </c>
      <c r="AJ63" s="125">
        <v>0.30854000000000004</v>
      </c>
      <c r="AK63" s="126">
        <v>355450</v>
      </c>
      <c r="AL63" s="126">
        <v>500000</v>
      </c>
      <c r="AM63" s="125">
        <v>0.71090000000000009</v>
      </c>
      <c r="AN63" s="126">
        <v>2180452</v>
      </c>
      <c r="AO63" s="150">
        <v>323330</v>
      </c>
      <c r="AP63" s="150">
        <v>550000</v>
      </c>
      <c r="AQ63" s="125">
        <v>0.58787272727272732</v>
      </c>
      <c r="AR63" s="126">
        <v>363408.66666666669</v>
      </c>
      <c r="AS63" s="127">
        <v>1171120</v>
      </c>
      <c r="AT63" s="127">
        <v>390373.33333333331</v>
      </c>
      <c r="AU63" s="126"/>
      <c r="AV63" s="126"/>
      <c r="AW63" s="126">
        <v>239612.80031418664</v>
      </c>
      <c r="AX63" s="135">
        <v>481154.39393832552</v>
      </c>
      <c r="AY63" s="129">
        <v>550000</v>
      </c>
      <c r="AZ63" s="129"/>
      <c r="BA63" s="136">
        <v>92485</v>
      </c>
      <c r="BB63" s="149">
        <v>1.618408400289436E-2</v>
      </c>
      <c r="BC63" s="132">
        <v>25390</v>
      </c>
      <c r="BD63" s="133">
        <v>550000</v>
      </c>
      <c r="BE63" s="134">
        <f t="shared" si="0"/>
        <v>4.6163636363636365E-2</v>
      </c>
      <c r="BF63" s="70"/>
    </row>
    <row r="64" spans="1:58">
      <c r="A64" s="119" t="s">
        <v>41</v>
      </c>
      <c r="B64" s="120" t="s">
        <v>43</v>
      </c>
      <c r="C64" s="137" t="s">
        <v>107</v>
      </c>
      <c r="D64" s="126">
        <v>138470</v>
      </c>
      <c r="E64" s="126">
        <v>500000</v>
      </c>
      <c r="F64" s="125"/>
      <c r="G64" s="126">
        <v>521410</v>
      </c>
      <c r="H64" s="126">
        <v>500000</v>
      </c>
      <c r="I64" s="125">
        <v>1.0428200000000001</v>
      </c>
      <c r="J64" s="126">
        <v>143555</v>
      </c>
      <c r="K64" s="126">
        <v>500000</v>
      </c>
      <c r="L64" s="125">
        <v>0.28711000000000003</v>
      </c>
      <c r="M64" s="126">
        <v>471220</v>
      </c>
      <c r="N64" s="126">
        <v>500000</v>
      </c>
      <c r="O64" s="125">
        <v>0.94244000000000006</v>
      </c>
      <c r="P64" s="126">
        <v>989250</v>
      </c>
      <c r="Q64" s="126">
        <v>500000</v>
      </c>
      <c r="R64" s="125">
        <v>1.9784999999999999</v>
      </c>
      <c r="S64" s="126">
        <v>173450</v>
      </c>
      <c r="T64" s="126">
        <v>500000</v>
      </c>
      <c r="U64" s="125">
        <v>0.34690000000000004</v>
      </c>
      <c r="V64" s="126">
        <v>334405</v>
      </c>
      <c r="W64" s="126">
        <v>500000</v>
      </c>
      <c r="X64" s="125">
        <v>0.66881000000000002</v>
      </c>
      <c r="Y64" s="126">
        <v>640820</v>
      </c>
      <c r="Z64" s="126">
        <v>500000</v>
      </c>
      <c r="AA64" s="125">
        <v>1.2816399999999999</v>
      </c>
      <c r="AB64" s="126">
        <v>271020</v>
      </c>
      <c r="AC64" s="126">
        <v>500000</v>
      </c>
      <c r="AD64" s="125"/>
      <c r="AE64" s="126">
        <v>662535</v>
      </c>
      <c r="AF64" s="126">
        <v>500000</v>
      </c>
      <c r="AG64" s="125">
        <v>1.32507</v>
      </c>
      <c r="AH64" s="126">
        <v>651835</v>
      </c>
      <c r="AI64" s="126">
        <v>500000</v>
      </c>
      <c r="AJ64" s="125">
        <v>1.3036700000000001</v>
      </c>
      <c r="AK64" s="126">
        <v>454950</v>
      </c>
      <c r="AL64" s="126">
        <v>600000</v>
      </c>
      <c r="AM64" s="125">
        <v>0.75825000000000009</v>
      </c>
      <c r="AN64" s="126">
        <v>3015565</v>
      </c>
      <c r="AO64" s="150">
        <v>205435</v>
      </c>
      <c r="AP64" s="150">
        <v>550000</v>
      </c>
      <c r="AQ64" s="125">
        <v>0.3735181818181818</v>
      </c>
      <c r="AR64" s="126">
        <v>502594.16666666669</v>
      </c>
      <c r="AS64" s="127">
        <v>1769320</v>
      </c>
      <c r="AT64" s="127">
        <v>589773.33333333337</v>
      </c>
      <c r="AU64" s="145"/>
      <c r="AV64" s="145"/>
      <c r="AW64" s="126">
        <v>1350884.037539277</v>
      </c>
      <c r="AX64" s="135">
        <v>494907.80110105732</v>
      </c>
      <c r="AY64" s="129">
        <v>550000</v>
      </c>
      <c r="AZ64" s="129"/>
      <c r="BA64" s="136">
        <v>521410</v>
      </c>
      <c r="BB64" s="149">
        <v>9.1242290533050191E-2</v>
      </c>
      <c r="BC64" s="132">
        <v>1014885</v>
      </c>
      <c r="BD64" s="133">
        <v>550000</v>
      </c>
      <c r="BE64" s="134">
        <f t="shared" si="0"/>
        <v>1.8452454545454546</v>
      </c>
      <c r="BF64" s="70"/>
    </row>
    <row r="65" spans="1:58">
      <c r="A65" s="119" t="s">
        <v>40</v>
      </c>
      <c r="B65" s="120"/>
      <c r="C65" s="137" t="s">
        <v>108</v>
      </c>
      <c r="D65" s="126"/>
      <c r="E65" s="126"/>
      <c r="F65" s="125"/>
      <c r="G65" s="126"/>
      <c r="H65" s="126"/>
      <c r="I65" s="125"/>
      <c r="J65" s="126"/>
      <c r="K65" s="126"/>
      <c r="L65" s="125"/>
      <c r="M65" s="126"/>
      <c r="N65" s="126"/>
      <c r="O65" s="125"/>
      <c r="P65" s="126"/>
      <c r="Q65" s="126"/>
      <c r="R65" s="125"/>
      <c r="S65" s="126">
        <v>57885</v>
      </c>
      <c r="T65" s="126">
        <v>349999</v>
      </c>
      <c r="U65" s="125">
        <v>0.16538618681767661</v>
      </c>
      <c r="V65" s="126">
        <v>143970</v>
      </c>
      <c r="W65" s="126">
        <v>500000</v>
      </c>
      <c r="X65" s="125">
        <v>0.28794000000000003</v>
      </c>
      <c r="Y65" s="126">
        <v>32690</v>
      </c>
      <c r="Z65" s="126">
        <v>500000</v>
      </c>
      <c r="AA65" s="125">
        <v>6.5379999999999994E-2</v>
      </c>
      <c r="AB65" s="126">
        <v>132675</v>
      </c>
      <c r="AC65" s="126">
        <v>500000</v>
      </c>
      <c r="AD65" s="125"/>
      <c r="AE65" s="126">
        <v>54385</v>
      </c>
      <c r="AF65" s="126">
        <v>500000</v>
      </c>
      <c r="AG65" s="125">
        <v>0.10877000000000001</v>
      </c>
      <c r="AH65" s="126">
        <v>161040</v>
      </c>
      <c r="AI65" s="126">
        <v>500000</v>
      </c>
      <c r="AJ65" s="125">
        <v>0.32208000000000003</v>
      </c>
      <c r="AK65" s="126">
        <v>58280</v>
      </c>
      <c r="AL65" s="126">
        <v>500000</v>
      </c>
      <c r="AM65" s="125">
        <v>0.11656000000000001</v>
      </c>
      <c r="AN65" s="126">
        <v>583040</v>
      </c>
      <c r="AO65" s="150">
        <v>116475</v>
      </c>
      <c r="AP65" s="150">
        <v>550000</v>
      </c>
      <c r="AQ65" s="125">
        <v>0.21177272727272728</v>
      </c>
      <c r="AR65" s="126">
        <v>97173.333333333328</v>
      </c>
      <c r="AS65" s="127">
        <v>273705</v>
      </c>
      <c r="AT65" s="127">
        <v>91235</v>
      </c>
      <c r="AU65" s="145"/>
      <c r="AV65" s="145"/>
      <c r="AW65" s="126"/>
      <c r="AX65" s="135"/>
      <c r="AY65" s="129">
        <v>550000</v>
      </c>
      <c r="AZ65" s="129"/>
      <c r="BA65" s="136"/>
      <c r="BB65" s="149">
        <v>0</v>
      </c>
      <c r="BC65" s="132">
        <v>0</v>
      </c>
      <c r="BD65" s="133">
        <v>196428</v>
      </c>
      <c r="BE65" s="134">
        <f t="shared" si="0"/>
        <v>0</v>
      </c>
      <c r="BF65" s="70"/>
    </row>
    <row r="66" spans="1:58">
      <c r="A66" s="119" t="s">
        <v>40</v>
      </c>
      <c r="B66" s="120" t="s">
        <v>43</v>
      </c>
      <c r="C66" s="121" t="s">
        <v>109</v>
      </c>
      <c r="D66" s="126">
        <v>158560</v>
      </c>
      <c r="E66" s="126">
        <v>500000</v>
      </c>
      <c r="F66" s="125"/>
      <c r="G66" s="126">
        <v>153465</v>
      </c>
      <c r="H66" s="126">
        <v>500000</v>
      </c>
      <c r="I66" s="125">
        <v>0.30693000000000004</v>
      </c>
      <c r="J66" s="126">
        <v>787550</v>
      </c>
      <c r="K66" s="126">
        <v>500000</v>
      </c>
      <c r="L66" s="125">
        <v>1.5750999999999999</v>
      </c>
      <c r="M66" s="126">
        <v>307530</v>
      </c>
      <c r="N66" s="126">
        <v>500000</v>
      </c>
      <c r="O66" s="125">
        <v>0.61506000000000016</v>
      </c>
      <c r="P66" s="126">
        <v>776395</v>
      </c>
      <c r="Q66" s="126">
        <v>500000</v>
      </c>
      <c r="R66" s="125">
        <v>1.5527899999999999</v>
      </c>
      <c r="S66" s="126">
        <v>285120</v>
      </c>
      <c r="T66" s="126">
        <v>500000</v>
      </c>
      <c r="U66" s="125">
        <v>0.57024000000000008</v>
      </c>
      <c r="V66" s="126">
        <v>397495</v>
      </c>
      <c r="W66" s="126">
        <v>500000</v>
      </c>
      <c r="X66" s="125">
        <v>0.79498999999999986</v>
      </c>
      <c r="Y66" s="126">
        <v>481690</v>
      </c>
      <c r="Z66" s="126">
        <v>500000</v>
      </c>
      <c r="AA66" s="125">
        <v>0.96338000000000001</v>
      </c>
      <c r="AB66" s="126">
        <v>377195</v>
      </c>
      <c r="AC66" s="126">
        <v>500000</v>
      </c>
      <c r="AD66" s="125"/>
      <c r="AE66" s="126">
        <v>379110</v>
      </c>
      <c r="AF66" s="126">
        <v>500000</v>
      </c>
      <c r="AG66" s="125">
        <v>0.75822000000000001</v>
      </c>
      <c r="AH66" s="126">
        <v>436180</v>
      </c>
      <c r="AI66" s="126">
        <v>500000</v>
      </c>
      <c r="AJ66" s="125">
        <v>0.87236000000000002</v>
      </c>
      <c r="AK66" s="126">
        <v>469180</v>
      </c>
      <c r="AL66" s="126">
        <v>500000</v>
      </c>
      <c r="AM66" s="125">
        <v>0.93836000000000008</v>
      </c>
      <c r="AN66" s="126">
        <v>2540850</v>
      </c>
      <c r="AO66" s="150">
        <v>414090</v>
      </c>
      <c r="AP66" s="150">
        <v>550000</v>
      </c>
      <c r="AQ66" s="125">
        <v>0.75289090909090906</v>
      </c>
      <c r="AR66" s="126">
        <v>423475</v>
      </c>
      <c r="AS66" s="127">
        <v>1284470</v>
      </c>
      <c r="AT66" s="127">
        <v>428156.66666666669</v>
      </c>
      <c r="AU66" s="126"/>
      <c r="AV66" s="126"/>
      <c r="AW66" s="126">
        <v>397601.53971148457</v>
      </c>
      <c r="AX66" s="135">
        <v>309601.19668745191</v>
      </c>
      <c r="AY66" s="129">
        <v>550000</v>
      </c>
      <c r="AZ66" s="129"/>
      <c r="BA66" s="136">
        <v>153465</v>
      </c>
      <c r="BB66" s="149">
        <v>2.6855062458822326E-2</v>
      </c>
      <c r="BC66" s="132">
        <v>315805</v>
      </c>
      <c r="BD66" s="133">
        <v>550000</v>
      </c>
      <c r="BE66" s="134">
        <f t="shared" si="0"/>
        <v>0.57419090909090909</v>
      </c>
      <c r="BF66" s="70"/>
    </row>
    <row r="67" spans="1:58">
      <c r="A67" s="119" t="s">
        <v>37</v>
      </c>
      <c r="B67" s="120" t="s">
        <v>44</v>
      </c>
      <c r="C67" s="121" t="s">
        <v>110</v>
      </c>
      <c r="D67" s="126"/>
      <c r="E67" s="126"/>
      <c r="F67" s="125"/>
      <c r="G67" s="126"/>
      <c r="H67" s="126"/>
      <c r="I67" s="125"/>
      <c r="J67" s="126"/>
      <c r="K67" s="126"/>
      <c r="L67" s="125"/>
      <c r="M67" s="126"/>
      <c r="N67" s="126"/>
      <c r="O67" s="125" t="e">
        <f>{#DIV/0!}</f>
        <v>#DIV/0!</v>
      </c>
      <c r="P67" s="126"/>
      <c r="Q67" s="126"/>
      <c r="R67" s="125" t="e">
        <f>{#DIV/0!}</f>
        <v>#DIV/0!</v>
      </c>
      <c r="S67" s="126"/>
      <c r="T67" s="126"/>
      <c r="U67" s="125" t="e">
        <f>{#DIV/0!}</f>
        <v>#DIV/0!</v>
      </c>
      <c r="V67" s="126"/>
      <c r="W67" s="126"/>
      <c r="X67" s="125" t="e">
        <f>{#DIV/0!}</f>
        <v>#DIV/0!</v>
      </c>
      <c r="Y67" s="126"/>
      <c r="Z67" s="126"/>
      <c r="AA67" s="125" t="e">
        <f>{#DIV/0!}</f>
        <v>#DIV/0!</v>
      </c>
      <c r="AB67" s="126"/>
      <c r="AC67" s="126"/>
      <c r="AD67" s="125"/>
      <c r="AE67" s="126"/>
      <c r="AF67" s="126"/>
      <c r="AG67" s="125" t="e">
        <f>{#DIV/0!}</f>
        <v>#DIV/0!</v>
      </c>
      <c r="AH67" s="126"/>
      <c r="AI67" s="126"/>
      <c r="AJ67" s="125" t="e">
        <f>{#DIV/0!}</f>
        <v>#DIV/0!</v>
      </c>
      <c r="AK67" s="126"/>
      <c r="AL67" s="126"/>
      <c r="AM67" s="125"/>
      <c r="AN67" s="126">
        <v>0</v>
      </c>
      <c r="AO67" s="126"/>
      <c r="AP67" s="126"/>
      <c r="AQ67" s="126"/>
      <c r="AR67" s="126">
        <v>0</v>
      </c>
      <c r="AS67" s="127">
        <v>0</v>
      </c>
      <c r="AT67" s="127">
        <v>0</v>
      </c>
      <c r="AU67" s="126"/>
      <c r="AV67" s="126"/>
      <c r="AW67" s="126">
        <v>0</v>
      </c>
      <c r="AX67" s="135"/>
      <c r="AY67" s="129"/>
      <c r="AZ67" s="129"/>
      <c r="BA67" s="136"/>
      <c r="BB67" s="149">
        <v>0</v>
      </c>
      <c r="BC67" s="132"/>
      <c r="BD67" s="133"/>
      <c r="BE67" s="134"/>
      <c r="BF67" s="70"/>
    </row>
    <row r="68" spans="1:58" s="27" customFormat="1">
      <c r="A68" s="120"/>
      <c r="B68" s="120"/>
      <c r="C68" s="122" t="s">
        <v>111</v>
      </c>
      <c r="D68" s="123">
        <v>127970</v>
      </c>
      <c r="E68" s="123">
        <v>180645</v>
      </c>
      <c r="F68" s="124"/>
      <c r="G68" s="123">
        <v>108580</v>
      </c>
      <c r="H68" s="123">
        <v>500000</v>
      </c>
      <c r="I68" s="124">
        <v>0.21716000000000002</v>
      </c>
      <c r="J68" s="123">
        <v>222640</v>
      </c>
      <c r="K68" s="123">
        <v>500000</v>
      </c>
      <c r="L68" s="124">
        <v>0.44528000000000001</v>
      </c>
      <c r="M68" s="123">
        <v>434625</v>
      </c>
      <c r="N68" s="123">
        <v>500000</v>
      </c>
      <c r="O68" s="125">
        <v>0.86924999999999986</v>
      </c>
      <c r="P68" s="126">
        <v>521080</v>
      </c>
      <c r="Q68" s="126">
        <v>500000</v>
      </c>
      <c r="R68" s="125">
        <v>1.04216</v>
      </c>
      <c r="S68" s="126">
        <v>141060</v>
      </c>
      <c r="T68" s="126">
        <v>500000</v>
      </c>
      <c r="U68" s="125">
        <v>0.28212000000000004</v>
      </c>
      <c r="V68" s="126">
        <v>80580</v>
      </c>
      <c r="W68" s="126">
        <v>500000</v>
      </c>
      <c r="X68" s="125">
        <v>0.16116000000000003</v>
      </c>
      <c r="Y68" s="126">
        <v>158060</v>
      </c>
      <c r="Z68" s="126">
        <v>500000</v>
      </c>
      <c r="AA68" s="125">
        <v>0.31612000000000001</v>
      </c>
      <c r="AB68" s="126">
        <v>137670</v>
      </c>
      <c r="AC68" s="126">
        <v>500000</v>
      </c>
      <c r="AD68" s="125"/>
      <c r="AE68" s="126">
        <v>277425</v>
      </c>
      <c r="AF68" s="126">
        <v>500000</v>
      </c>
      <c r="AG68" s="125">
        <v>0.55485000000000007</v>
      </c>
      <c r="AH68" s="126">
        <v>217060</v>
      </c>
      <c r="AI68" s="126">
        <v>500000</v>
      </c>
      <c r="AJ68" s="125">
        <v>0.43412000000000001</v>
      </c>
      <c r="AK68" s="126">
        <v>191450</v>
      </c>
      <c r="AL68" s="126">
        <v>500000</v>
      </c>
      <c r="AM68" s="125">
        <v>0.38290000000000002</v>
      </c>
      <c r="AN68" s="126">
        <v>1062245</v>
      </c>
      <c r="AO68" s="150">
        <v>161470</v>
      </c>
      <c r="AP68" s="150">
        <v>550000</v>
      </c>
      <c r="AQ68" s="125">
        <v>0.29358181818181817</v>
      </c>
      <c r="AR68" s="126">
        <v>177040.83333333334</v>
      </c>
      <c r="AS68" s="127">
        <v>685935</v>
      </c>
      <c r="AT68" s="127">
        <v>228645</v>
      </c>
      <c r="AU68" s="123"/>
      <c r="AV68" s="123"/>
      <c r="AW68" s="126">
        <v>281312.18963198771</v>
      </c>
      <c r="AX68" s="128">
        <v>89766.342106876546</v>
      </c>
      <c r="AY68" s="129">
        <v>550000</v>
      </c>
      <c r="AZ68" s="129"/>
      <c r="BA68" s="130">
        <v>108580</v>
      </c>
      <c r="BB68" s="149">
        <v>1.9000571347075411E-2</v>
      </c>
      <c r="BC68" s="132">
        <v>91580</v>
      </c>
      <c r="BD68" s="133">
        <v>550000</v>
      </c>
      <c r="BE68" s="134">
        <f t="shared" ref="BE68:BE136" si="1">BC68/BD68</f>
        <v>0.16650909090909091</v>
      </c>
      <c r="BF68" s="70"/>
    </row>
    <row r="69" spans="1:58" s="27" customFormat="1">
      <c r="A69" s="120" t="s">
        <v>85</v>
      </c>
      <c r="B69" s="120"/>
      <c r="C69" s="122" t="s">
        <v>112</v>
      </c>
      <c r="D69" s="123"/>
      <c r="E69" s="123"/>
      <c r="F69" s="124"/>
      <c r="G69" s="123"/>
      <c r="H69" s="123"/>
      <c r="I69" s="124"/>
      <c r="J69" s="123"/>
      <c r="K69" s="123"/>
      <c r="L69" s="124"/>
      <c r="M69" s="123"/>
      <c r="N69" s="123"/>
      <c r="O69" s="125"/>
      <c r="P69" s="126"/>
      <c r="Q69" s="126"/>
      <c r="R69" s="125"/>
      <c r="S69" s="126"/>
      <c r="T69" s="126"/>
      <c r="U69" s="125"/>
      <c r="V69" s="126"/>
      <c r="W69" s="126"/>
      <c r="X69" s="125"/>
      <c r="Y69" s="126">
        <v>119765</v>
      </c>
      <c r="Z69" s="126">
        <v>500000</v>
      </c>
      <c r="AA69" s="125">
        <v>0.23953000000000002</v>
      </c>
      <c r="AB69" s="126">
        <v>146265</v>
      </c>
      <c r="AC69" s="126">
        <v>500000</v>
      </c>
      <c r="AD69" s="125"/>
      <c r="AE69" s="126">
        <v>203650</v>
      </c>
      <c r="AF69" s="126">
        <v>500000</v>
      </c>
      <c r="AG69" s="125">
        <v>0.4073</v>
      </c>
      <c r="AH69" s="126">
        <v>10695</v>
      </c>
      <c r="AI69" s="126">
        <v>250000</v>
      </c>
      <c r="AJ69" s="125">
        <v>4.2779999999999999E-2</v>
      </c>
      <c r="AK69" s="126">
        <v>102775</v>
      </c>
      <c r="AL69" s="126">
        <v>258064</v>
      </c>
      <c r="AM69" s="125">
        <v>0.39825392150784306</v>
      </c>
      <c r="AN69" s="126">
        <v>583150</v>
      </c>
      <c r="AO69" s="150">
        <v>216875</v>
      </c>
      <c r="AP69" s="150">
        <v>550000</v>
      </c>
      <c r="AQ69" s="125">
        <v>0.39431818181818185</v>
      </c>
      <c r="AR69" s="126">
        <v>97191.666666666672</v>
      </c>
      <c r="AS69" s="127">
        <v>317120</v>
      </c>
      <c r="AT69" s="127">
        <v>105706.66666666667</v>
      </c>
      <c r="AU69" s="123"/>
      <c r="AV69" s="123"/>
      <c r="AW69" s="126"/>
      <c r="AX69" s="128"/>
      <c r="AY69" s="129">
        <v>550000</v>
      </c>
      <c r="AZ69" s="129"/>
      <c r="BA69" s="130"/>
      <c r="BB69" s="149">
        <v>0</v>
      </c>
      <c r="BC69" s="132">
        <v>96270</v>
      </c>
      <c r="BD69" s="133">
        <v>550000</v>
      </c>
      <c r="BE69" s="134">
        <f t="shared" si="1"/>
        <v>0.17503636363636363</v>
      </c>
      <c r="BF69" s="70"/>
    </row>
    <row r="70" spans="1:58" s="27" customFormat="1">
      <c r="A70" s="120" t="s">
        <v>37</v>
      </c>
      <c r="B70" s="120"/>
      <c r="C70" s="122" t="s">
        <v>113</v>
      </c>
      <c r="D70" s="123">
        <v>74995</v>
      </c>
      <c r="E70" s="123">
        <v>400000</v>
      </c>
      <c r="F70" s="124"/>
      <c r="G70" s="123">
        <v>353285</v>
      </c>
      <c r="H70" s="123">
        <v>500000</v>
      </c>
      <c r="I70" s="124">
        <v>0.70657000000000003</v>
      </c>
      <c r="J70" s="123">
        <v>70875</v>
      </c>
      <c r="K70" s="123">
        <v>500000</v>
      </c>
      <c r="L70" s="124">
        <v>0.14175000000000001</v>
      </c>
      <c r="M70" s="123">
        <v>1315130</v>
      </c>
      <c r="N70" s="123">
        <v>500000</v>
      </c>
      <c r="O70" s="125">
        <v>2.6302599999999998</v>
      </c>
      <c r="P70" s="126">
        <v>164735</v>
      </c>
      <c r="Q70" s="126">
        <v>500000</v>
      </c>
      <c r="R70" s="125">
        <v>0.32947000000000004</v>
      </c>
      <c r="S70" s="126">
        <v>117060</v>
      </c>
      <c r="T70" s="126">
        <v>500000</v>
      </c>
      <c r="U70" s="125">
        <v>0.23412000000000002</v>
      </c>
      <c r="V70" s="126">
        <v>50970</v>
      </c>
      <c r="W70" s="126">
        <v>500000</v>
      </c>
      <c r="X70" s="125">
        <v>0.10194</v>
      </c>
      <c r="Y70" s="126">
        <v>208155</v>
      </c>
      <c r="Z70" s="126">
        <v>500000</v>
      </c>
      <c r="AA70" s="125">
        <v>0.41631000000000001</v>
      </c>
      <c r="AB70" s="126">
        <v>219040</v>
      </c>
      <c r="AC70" s="126">
        <v>500000</v>
      </c>
      <c r="AD70" s="125"/>
      <c r="AE70" s="126">
        <v>186060</v>
      </c>
      <c r="AF70" s="126">
        <v>500000</v>
      </c>
      <c r="AG70" s="125">
        <v>0.37212000000000001</v>
      </c>
      <c r="AH70" s="126">
        <v>280925</v>
      </c>
      <c r="AI70" s="126">
        <v>500000</v>
      </c>
      <c r="AJ70" s="125">
        <v>0.56185000000000007</v>
      </c>
      <c r="AK70" s="126">
        <v>122865</v>
      </c>
      <c r="AL70" s="126">
        <v>500000</v>
      </c>
      <c r="AM70" s="125">
        <v>0.24573000000000003</v>
      </c>
      <c r="AN70" s="126">
        <v>1068015</v>
      </c>
      <c r="AO70" s="150">
        <v>56375</v>
      </c>
      <c r="AP70" s="150">
        <v>550000</v>
      </c>
      <c r="AQ70" s="125">
        <v>0.10249999999999999</v>
      </c>
      <c r="AR70" s="126">
        <v>178002.5</v>
      </c>
      <c r="AS70" s="127">
        <v>589850</v>
      </c>
      <c r="AT70" s="127">
        <v>196616.66666666666</v>
      </c>
      <c r="AU70" s="123"/>
      <c r="AV70" s="123"/>
      <c r="AW70" s="126">
        <v>915300.94781853736</v>
      </c>
      <c r="AX70" s="128"/>
      <c r="AY70" s="129">
        <v>550000</v>
      </c>
      <c r="AZ70" s="129"/>
      <c r="BA70" s="130">
        <v>353285</v>
      </c>
      <c r="BB70" s="149">
        <v>6.1821853456912303E-2</v>
      </c>
      <c r="BC70" s="132">
        <v>53880</v>
      </c>
      <c r="BD70" s="133">
        <v>550000</v>
      </c>
      <c r="BE70" s="134">
        <f t="shared" si="1"/>
        <v>9.7963636363636364E-2</v>
      </c>
      <c r="BF70" s="70"/>
    </row>
    <row r="71" spans="1:58" s="27" customFormat="1">
      <c r="A71" s="120" t="s">
        <v>37</v>
      </c>
      <c r="B71" s="120"/>
      <c r="C71" s="122" t="s">
        <v>114</v>
      </c>
      <c r="D71" s="123"/>
      <c r="E71" s="123"/>
      <c r="F71" s="124"/>
      <c r="G71" s="123"/>
      <c r="H71" s="123"/>
      <c r="I71" s="124"/>
      <c r="J71" s="123">
        <v>0</v>
      </c>
      <c r="K71" s="123">
        <v>77419</v>
      </c>
      <c r="L71" s="124">
        <v>0</v>
      </c>
      <c r="M71" s="123">
        <v>204350</v>
      </c>
      <c r="N71" s="123">
        <v>500000</v>
      </c>
      <c r="O71" s="125">
        <v>0.40870000000000001</v>
      </c>
      <c r="P71" s="126">
        <v>178275</v>
      </c>
      <c r="Q71" s="126">
        <v>500000</v>
      </c>
      <c r="R71" s="125">
        <v>0.35655000000000003</v>
      </c>
      <c r="S71" s="126">
        <v>762250</v>
      </c>
      <c r="T71" s="126">
        <v>500000</v>
      </c>
      <c r="U71" s="125">
        <v>1.5245000000000002</v>
      </c>
      <c r="V71" s="126">
        <v>112070</v>
      </c>
      <c r="W71" s="126">
        <v>500000</v>
      </c>
      <c r="X71" s="125">
        <v>0.22414000000000001</v>
      </c>
      <c r="Y71" s="126">
        <v>317570</v>
      </c>
      <c r="Z71" s="126">
        <v>500000</v>
      </c>
      <c r="AA71" s="125">
        <v>0.63514000000000004</v>
      </c>
      <c r="AB71" s="126">
        <v>17995</v>
      </c>
      <c r="AC71" s="126">
        <v>500000</v>
      </c>
      <c r="AD71" s="125"/>
      <c r="AE71" s="126">
        <v>53985</v>
      </c>
      <c r="AF71" s="126">
        <v>500000</v>
      </c>
      <c r="AG71" s="125">
        <v>0.10797000000000001</v>
      </c>
      <c r="AH71" s="126">
        <v>0</v>
      </c>
      <c r="AI71" s="126">
        <v>500000</v>
      </c>
      <c r="AJ71" s="125">
        <v>0</v>
      </c>
      <c r="AK71" s="126"/>
      <c r="AL71" s="126"/>
      <c r="AM71" s="125"/>
      <c r="AN71" s="126">
        <v>501620</v>
      </c>
      <c r="AO71" s="126"/>
      <c r="AP71" s="126"/>
      <c r="AQ71" s="126"/>
      <c r="AR71" s="126">
        <v>83603.333333333328</v>
      </c>
      <c r="AS71" s="127">
        <v>53985</v>
      </c>
      <c r="AT71" s="127">
        <v>17995</v>
      </c>
      <c r="AU71" s="123"/>
      <c r="AV71" s="123"/>
      <c r="AW71" s="126">
        <v>0</v>
      </c>
      <c r="AX71" s="128"/>
      <c r="AY71" s="129">
        <v>550000</v>
      </c>
      <c r="AZ71" s="129"/>
      <c r="BA71" s="130"/>
      <c r="BB71" s="149">
        <v>0</v>
      </c>
      <c r="BC71" s="132">
        <v>32995</v>
      </c>
      <c r="BD71" s="133">
        <v>235714</v>
      </c>
      <c r="BE71" s="134">
        <f t="shared" si="1"/>
        <v>0.13997895755025158</v>
      </c>
      <c r="BF71" s="70"/>
    </row>
    <row r="72" spans="1:58">
      <c r="A72" s="119" t="s">
        <v>45</v>
      </c>
      <c r="B72" s="120" t="s">
        <v>79</v>
      </c>
      <c r="C72" s="121" t="s">
        <v>115</v>
      </c>
      <c r="D72" s="126">
        <v>173465</v>
      </c>
      <c r="E72" s="126">
        <v>500000</v>
      </c>
      <c r="F72" s="125"/>
      <c r="G72" s="126">
        <v>205175</v>
      </c>
      <c r="H72" s="126">
        <v>500000</v>
      </c>
      <c r="I72" s="125">
        <v>0.41035000000000005</v>
      </c>
      <c r="J72" s="126">
        <v>193075</v>
      </c>
      <c r="K72" s="126">
        <v>500000</v>
      </c>
      <c r="L72" s="125">
        <v>0.38615000000000005</v>
      </c>
      <c r="M72" s="126">
        <v>192960</v>
      </c>
      <c r="N72" s="126">
        <v>500000</v>
      </c>
      <c r="O72" s="125">
        <v>0.38592000000000004</v>
      </c>
      <c r="P72" s="126">
        <v>532000</v>
      </c>
      <c r="Q72" s="126">
        <v>500000</v>
      </c>
      <c r="R72" s="125">
        <v>1.0640000000000001</v>
      </c>
      <c r="S72" s="126">
        <v>315540</v>
      </c>
      <c r="T72" s="126">
        <v>500000</v>
      </c>
      <c r="U72" s="125">
        <v>0.63108000000000009</v>
      </c>
      <c r="V72" s="126">
        <v>71190</v>
      </c>
      <c r="W72" s="126">
        <v>500000</v>
      </c>
      <c r="X72" s="125">
        <v>0.14238000000000001</v>
      </c>
      <c r="Y72" s="126">
        <v>372615</v>
      </c>
      <c r="Z72" s="126">
        <v>500000</v>
      </c>
      <c r="AA72" s="125">
        <v>0.74522999999999995</v>
      </c>
      <c r="AB72" s="126">
        <v>149045</v>
      </c>
      <c r="AC72" s="126">
        <v>500000</v>
      </c>
      <c r="AD72" s="125"/>
      <c r="AE72" s="126">
        <v>281140</v>
      </c>
      <c r="AF72" s="126">
        <v>500000</v>
      </c>
      <c r="AG72" s="125">
        <v>0.56228</v>
      </c>
      <c r="AH72" s="126">
        <v>226840</v>
      </c>
      <c r="AI72" s="126">
        <v>500000</v>
      </c>
      <c r="AJ72" s="125">
        <v>0.45368000000000003</v>
      </c>
      <c r="AK72" s="126">
        <v>159875</v>
      </c>
      <c r="AL72" s="126">
        <v>500000</v>
      </c>
      <c r="AM72" s="125">
        <v>0.31975000000000003</v>
      </c>
      <c r="AN72" s="126">
        <v>1260705</v>
      </c>
      <c r="AO72" s="150">
        <v>332830</v>
      </c>
      <c r="AP72" s="150">
        <v>550000</v>
      </c>
      <c r="AQ72" s="125">
        <v>0.60514545454545454</v>
      </c>
      <c r="AR72" s="126">
        <v>210117.5</v>
      </c>
      <c r="AS72" s="127">
        <v>667855</v>
      </c>
      <c r="AT72" s="127">
        <v>222618.33333333334</v>
      </c>
      <c r="AU72" s="126"/>
      <c r="AV72" s="126"/>
      <c r="AW72" s="126">
        <v>531573.29625845526</v>
      </c>
      <c r="AX72" s="135">
        <v>497089.03153485619</v>
      </c>
      <c r="AY72" s="129">
        <v>550000</v>
      </c>
      <c r="AZ72" s="129"/>
      <c r="BA72" s="136">
        <v>205175</v>
      </c>
      <c r="BB72" s="149">
        <v>3.5903870198344054E-2</v>
      </c>
      <c r="BC72" s="132">
        <v>41995</v>
      </c>
      <c r="BD72" s="133">
        <v>550000</v>
      </c>
      <c r="BE72" s="134">
        <f t="shared" si="1"/>
        <v>7.6354545454545453E-2</v>
      </c>
      <c r="BF72" s="70"/>
    </row>
    <row r="73" spans="1:58">
      <c r="A73" s="119" t="s">
        <v>45</v>
      </c>
      <c r="B73" s="120" t="s">
        <v>79</v>
      </c>
      <c r="C73" s="121" t="s">
        <v>116</v>
      </c>
      <c r="D73" s="126">
        <v>789475</v>
      </c>
      <c r="E73" s="126">
        <v>600000</v>
      </c>
      <c r="F73" s="125"/>
      <c r="G73" s="126">
        <v>701795</v>
      </c>
      <c r="H73" s="126">
        <v>600000</v>
      </c>
      <c r="I73" s="125">
        <v>1.1696583333333332</v>
      </c>
      <c r="J73" s="126">
        <v>421715</v>
      </c>
      <c r="K73" s="126">
        <v>650000</v>
      </c>
      <c r="L73" s="125">
        <v>0.64879230769230778</v>
      </c>
      <c r="M73" s="126">
        <v>869915</v>
      </c>
      <c r="N73" s="126">
        <v>650000</v>
      </c>
      <c r="O73" s="125">
        <v>1.3383307692307693</v>
      </c>
      <c r="P73" s="126">
        <v>1387720</v>
      </c>
      <c r="Q73" s="126">
        <v>700000</v>
      </c>
      <c r="R73" s="125">
        <v>1.9824571428571427</v>
      </c>
      <c r="S73" s="126">
        <v>487810</v>
      </c>
      <c r="T73" s="126">
        <v>700000</v>
      </c>
      <c r="U73" s="125">
        <v>0.69687142857142859</v>
      </c>
      <c r="V73" s="126">
        <v>491080</v>
      </c>
      <c r="W73" s="126">
        <v>550000</v>
      </c>
      <c r="X73" s="125">
        <v>0.89287272727272726</v>
      </c>
      <c r="Y73" s="126">
        <v>962685</v>
      </c>
      <c r="Z73" s="126">
        <v>550000</v>
      </c>
      <c r="AA73" s="125">
        <v>1.7503363636363636</v>
      </c>
      <c r="AB73" s="126">
        <v>474890</v>
      </c>
      <c r="AC73" s="126">
        <v>550000</v>
      </c>
      <c r="AD73" s="125"/>
      <c r="AE73" s="126">
        <v>794420</v>
      </c>
      <c r="AF73" s="126">
        <v>550000</v>
      </c>
      <c r="AG73" s="125">
        <v>1.4443999999999999</v>
      </c>
      <c r="AH73" s="126">
        <v>636570</v>
      </c>
      <c r="AI73" s="126">
        <v>600000</v>
      </c>
      <c r="AJ73" s="125">
        <v>1.0609500000000001</v>
      </c>
      <c r="AK73" s="126">
        <v>538520</v>
      </c>
      <c r="AL73" s="126">
        <v>700000</v>
      </c>
      <c r="AM73" s="125">
        <v>0.76931428571428584</v>
      </c>
      <c r="AN73" s="126">
        <v>3898165</v>
      </c>
      <c r="AO73" s="150">
        <v>385065</v>
      </c>
      <c r="AP73" s="150">
        <v>600000</v>
      </c>
      <c r="AQ73" s="125">
        <v>0.64177499999999998</v>
      </c>
      <c r="AR73" s="126">
        <v>649694.16666666663</v>
      </c>
      <c r="AS73" s="127">
        <v>1969510</v>
      </c>
      <c r="AT73" s="127">
        <v>656503.33333333337</v>
      </c>
      <c r="AU73" s="126"/>
      <c r="AV73" s="126"/>
      <c r="AW73" s="126">
        <v>1818230.6881818089</v>
      </c>
      <c r="AX73" s="135">
        <v>881442.83936018462</v>
      </c>
      <c r="AY73" s="129">
        <v>600000</v>
      </c>
      <c r="AZ73" s="129"/>
      <c r="BA73" s="136">
        <v>701795</v>
      </c>
      <c r="BB73" s="149">
        <v>0.12280812275300045</v>
      </c>
      <c r="BC73" s="132">
        <v>214965</v>
      </c>
      <c r="BD73" s="133">
        <v>600000</v>
      </c>
      <c r="BE73" s="134">
        <f t="shared" si="1"/>
        <v>0.35827500000000001</v>
      </c>
      <c r="BF73" s="70"/>
    </row>
    <row r="74" spans="1:58">
      <c r="A74" s="119" t="s">
        <v>85</v>
      </c>
      <c r="B74" s="120" t="s">
        <v>86</v>
      </c>
      <c r="C74" s="121" t="s">
        <v>117</v>
      </c>
      <c r="D74" s="126">
        <v>50990</v>
      </c>
      <c r="E74" s="126">
        <v>500000</v>
      </c>
      <c r="F74" s="125"/>
      <c r="G74" s="126">
        <v>0</v>
      </c>
      <c r="H74" s="126">
        <v>500000</v>
      </c>
      <c r="I74" s="125">
        <v>0</v>
      </c>
      <c r="J74" s="126">
        <v>788415</v>
      </c>
      <c r="K74" s="126">
        <v>500000</v>
      </c>
      <c r="L74" s="125">
        <v>1.5768300000000002</v>
      </c>
      <c r="M74" s="126">
        <v>2030090</v>
      </c>
      <c r="N74" s="126">
        <v>500000</v>
      </c>
      <c r="O74" s="125">
        <v>4.0601799999999999</v>
      </c>
      <c r="P74" s="126">
        <v>932575</v>
      </c>
      <c r="Q74" s="126">
        <v>750000</v>
      </c>
      <c r="R74" s="125">
        <v>1.2434333333333334</v>
      </c>
      <c r="S74" s="126">
        <v>374830</v>
      </c>
      <c r="T74" s="126">
        <v>650000</v>
      </c>
      <c r="U74" s="125">
        <v>0.57666153846153856</v>
      </c>
      <c r="V74" s="126">
        <v>267840</v>
      </c>
      <c r="W74" s="126">
        <v>550000</v>
      </c>
      <c r="X74" s="125">
        <v>0.48698181818181818</v>
      </c>
      <c r="Y74" s="126">
        <v>333720</v>
      </c>
      <c r="Z74" s="126">
        <v>550000</v>
      </c>
      <c r="AA74" s="125">
        <v>0.60676363636363639</v>
      </c>
      <c r="AB74" s="126">
        <v>260330</v>
      </c>
      <c r="AC74" s="126">
        <v>550000</v>
      </c>
      <c r="AD74" s="125"/>
      <c r="AE74" s="126">
        <v>315930</v>
      </c>
      <c r="AF74" s="126">
        <v>550000</v>
      </c>
      <c r="AG74" s="125">
        <v>0.57441818181818183</v>
      </c>
      <c r="AH74" s="126">
        <v>544570</v>
      </c>
      <c r="AI74" s="126">
        <v>550000</v>
      </c>
      <c r="AJ74" s="125">
        <v>0.99012727272727286</v>
      </c>
      <c r="AK74" s="126">
        <v>283550</v>
      </c>
      <c r="AL74" s="126">
        <v>550000</v>
      </c>
      <c r="AM74" s="125">
        <v>0.51554545454545453</v>
      </c>
      <c r="AN74" s="126">
        <v>2005940</v>
      </c>
      <c r="AO74" s="150">
        <v>28995</v>
      </c>
      <c r="AP74" s="150">
        <v>550000</v>
      </c>
      <c r="AQ74" s="125">
        <v>5.2718181818181817E-2</v>
      </c>
      <c r="AR74" s="126">
        <v>334323.33333333331</v>
      </c>
      <c r="AS74" s="127">
        <v>1144050</v>
      </c>
      <c r="AT74" s="127">
        <v>381350</v>
      </c>
      <c r="AU74" s="126"/>
      <c r="AV74" s="126"/>
      <c r="AW74" s="126">
        <v>0</v>
      </c>
      <c r="AX74" s="135">
        <v>543216.35557644907</v>
      </c>
      <c r="AY74" s="129">
        <v>550000</v>
      </c>
      <c r="AZ74" s="129"/>
      <c r="BA74" s="136">
        <v>0</v>
      </c>
      <c r="BB74" s="149">
        <v>0</v>
      </c>
      <c r="BC74" s="132">
        <v>59190</v>
      </c>
      <c r="BD74" s="133">
        <v>550000</v>
      </c>
      <c r="BE74" s="134">
        <f t="shared" si="1"/>
        <v>0.10761818181818182</v>
      </c>
      <c r="BF74" s="70"/>
    </row>
    <row r="75" spans="1:58" s="27" customFormat="1">
      <c r="A75" s="120" t="s">
        <v>45</v>
      </c>
      <c r="B75" s="120"/>
      <c r="C75" s="122" t="s">
        <v>118</v>
      </c>
      <c r="D75" s="123"/>
      <c r="E75" s="123"/>
      <c r="F75" s="124"/>
      <c r="G75" s="123"/>
      <c r="H75" s="123"/>
      <c r="I75" s="124"/>
      <c r="J75" s="123">
        <v>75880</v>
      </c>
      <c r="K75" s="123">
        <v>348387</v>
      </c>
      <c r="L75" s="124">
        <v>0.21780376420474928</v>
      </c>
      <c r="M75" s="123">
        <v>573820</v>
      </c>
      <c r="N75" s="123">
        <v>500000</v>
      </c>
      <c r="O75" s="125">
        <v>1.14764</v>
      </c>
      <c r="P75" s="126">
        <v>694080</v>
      </c>
      <c r="Q75" s="126">
        <v>600000</v>
      </c>
      <c r="R75" s="125">
        <v>1.1568000000000001</v>
      </c>
      <c r="S75" s="126">
        <v>196160</v>
      </c>
      <c r="T75" s="126">
        <v>600000</v>
      </c>
      <c r="U75" s="125">
        <v>0.32693333333333335</v>
      </c>
      <c r="V75" s="126">
        <v>345640</v>
      </c>
      <c r="W75" s="126">
        <v>550000</v>
      </c>
      <c r="X75" s="125">
        <v>0.62843636363636368</v>
      </c>
      <c r="Y75" s="126">
        <v>555695</v>
      </c>
      <c r="Z75" s="126">
        <v>550000</v>
      </c>
      <c r="AA75" s="125">
        <v>1.0103545454545455</v>
      </c>
      <c r="AB75" s="126">
        <v>359120</v>
      </c>
      <c r="AC75" s="126">
        <v>550000</v>
      </c>
      <c r="AD75" s="125"/>
      <c r="AE75" s="126">
        <v>371245</v>
      </c>
      <c r="AF75" s="126">
        <v>550000</v>
      </c>
      <c r="AG75" s="125">
        <v>0.67499090909090909</v>
      </c>
      <c r="AH75" s="126">
        <v>635190</v>
      </c>
      <c r="AI75" s="126">
        <v>550000</v>
      </c>
      <c r="AJ75" s="125">
        <v>1.1548909090909092</v>
      </c>
      <c r="AK75" s="126">
        <v>557200</v>
      </c>
      <c r="AL75" s="126">
        <v>550000</v>
      </c>
      <c r="AM75" s="125">
        <v>1.013090909090909</v>
      </c>
      <c r="AN75" s="126">
        <v>2824090</v>
      </c>
      <c r="AO75" s="150">
        <v>343440</v>
      </c>
      <c r="AP75" s="150">
        <v>550000</v>
      </c>
      <c r="AQ75" s="125">
        <v>0.62443636363636368</v>
      </c>
      <c r="AR75" s="126">
        <v>470681.66666666669</v>
      </c>
      <c r="AS75" s="127">
        <v>1563635</v>
      </c>
      <c r="AT75" s="127">
        <v>521211.66666666669</v>
      </c>
      <c r="AU75" s="123"/>
      <c r="AV75" s="123"/>
      <c r="AW75" s="126">
        <v>0</v>
      </c>
      <c r="AX75" s="128"/>
      <c r="AY75" s="129">
        <v>550000</v>
      </c>
      <c r="AZ75" s="129"/>
      <c r="BA75" s="130"/>
      <c r="BB75" s="149">
        <v>0</v>
      </c>
      <c r="BC75" s="132">
        <v>553435</v>
      </c>
      <c r="BD75" s="133">
        <v>550000</v>
      </c>
      <c r="BE75" s="134">
        <f t="shared" si="1"/>
        <v>1.0062454545454544</v>
      </c>
      <c r="BF75" s="70"/>
    </row>
    <row r="76" spans="1:58" s="27" customFormat="1">
      <c r="A76" s="120" t="s">
        <v>45</v>
      </c>
      <c r="B76" s="120"/>
      <c r="C76" s="122" t="s">
        <v>119</v>
      </c>
      <c r="D76" s="123"/>
      <c r="E76" s="123"/>
      <c r="F76" s="124"/>
      <c r="G76" s="123"/>
      <c r="H76" s="123"/>
      <c r="I76" s="124"/>
      <c r="J76" s="123"/>
      <c r="K76" s="123"/>
      <c r="L76" s="124"/>
      <c r="M76" s="123"/>
      <c r="N76" s="123"/>
      <c r="O76" s="125"/>
      <c r="P76" s="126"/>
      <c r="Q76" s="126"/>
      <c r="R76" s="125"/>
      <c r="S76" s="126"/>
      <c r="T76" s="126"/>
      <c r="U76" s="125"/>
      <c r="V76" s="126"/>
      <c r="W76" s="126"/>
      <c r="X76" s="125"/>
      <c r="Y76" s="126">
        <v>0</v>
      </c>
      <c r="Z76" s="126">
        <v>177419</v>
      </c>
      <c r="AA76" s="125">
        <v>0</v>
      </c>
      <c r="AB76" s="126">
        <v>139765</v>
      </c>
      <c r="AC76" s="126">
        <v>233333</v>
      </c>
      <c r="AD76" s="125"/>
      <c r="AE76" s="126">
        <v>179760</v>
      </c>
      <c r="AF76" s="126">
        <v>500000</v>
      </c>
      <c r="AG76" s="125">
        <v>0.35952000000000001</v>
      </c>
      <c r="AH76" s="126">
        <v>255625</v>
      </c>
      <c r="AI76" s="126">
        <v>500000</v>
      </c>
      <c r="AJ76" s="125">
        <v>0.51124999999999998</v>
      </c>
      <c r="AK76" s="126">
        <v>198560</v>
      </c>
      <c r="AL76" s="126">
        <v>500000</v>
      </c>
      <c r="AM76" s="125">
        <v>0.39712000000000003</v>
      </c>
      <c r="AN76" s="126">
        <v>773710</v>
      </c>
      <c r="AO76" s="150">
        <v>333130</v>
      </c>
      <c r="AP76" s="150">
        <v>550000</v>
      </c>
      <c r="AQ76" s="125">
        <v>0.60569090909090906</v>
      </c>
      <c r="AR76" s="126">
        <v>128951.66666666667</v>
      </c>
      <c r="AS76" s="127">
        <v>633945</v>
      </c>
      <c r="AT76" s="127">
        <v>211315</v>
      </c>
      <c r="AU76" s="123"/>
      <c r="AV76" s="123"/>
      <c r="AW76" s="126"/>
      <c r="AX76" s="128"/>
      <c r="AY76" s="129">
        <v>550000</v>
      </c>
      <c r="AZ76" s="129"/>
      <c r="BA76" s="130"/>
      <c r="BB76" s="149">
        <v>0</v>
      </c>
      <c r="BC76" s="132">
        <v>80580</v>
      </c>
      <c r="BD76" s="133">
        <v>550000</v>
      </c>
      <c r="BE76" s="134">
        <f t="shared" si="1"/>
        <v>0.14650909090909092</v>
      </c>
      <c r="BF76" s="70"/>
    </row>
    <row r="77" spans="1:58" s="27" customFormat="1">
      <c r="A77" s="120" t="s">
        <v>37</v>
      </c>
      <c r="B77" s="120"/>
      <c r="C77" s="122" t="s">
        <v>120</v>
      </c>
      <c r="D77" s="123">
        <v>310040</v>
      </c>
      <c r="E77" s="123">
        <v>500000</v>
      </c>
      <c r="F77" s="124"/>
      <c r="G77" s="123">
        <v>56985</v>
      </c>
      <c r="H77" s="123">
        <v>500000</v>
      </c>
      <c r="I77" s="124">
        <v>0.11397000000000002</v>
      </c>
      <c r="J77" s="123">
        <v>297160</v>
      </c>
      <c r="K77" s="123">
        <v>500000</v>
      </c>
      <c r="L77" s="124">
        <v>0.59432000000000007</v>
      </c>
      <c r="M77" s="123">
        <v>509430</v>
      </c>
      <c r="N77" s="123">
        <v>500000</v>
      </c>
      <c r="O77" s="125">
        <v>1.0188600000000001</v>
      </c>
      <c r="P77" s="126">
        <v>520915</v>
      </c>
      <c r="Q77" s="126">
        <v>500000</v>
      </c>
      <c r="R77" s="125">
        <v>1.04183</v>
      </c>
      <c r="S77" s="126">
        <v>0</v>
      </c>
      <c r="T77" s="126">
        <v>500000</v>
      </c>
      <c r="U77" s="125">
        <v>0</v>
      </c>
      <c r="V77" s="126"/>
      <c r="W77" s="126"/>
      <c r="X77" s="125" t="e">
        <f>{#DIV/0!}</f>
        <v>#DIV/0!</v>
      </c>
      <c r="Y77" s="126">
        <v>673275</v>
      </c>
      <c r="Z77" s="126">
        <v>500000</v>
      </c>
      <c r="AA77" s="125">
        <v>1.3465499999999999</v>
      </c>
      <c r="AB77" s="126">
        <v>329745</v>
      </c>
      <c r="AC77" s="126">
        <v>500000</v>
      </c>
      <c r="AD77" s="125"/>
      <c r="AE77" s="126">
        <v>609785</v>
      </c>
      <c r="AF77" s="126">
        <v>500000</v>
      </c>
      <c r="AG77" s="125">
        <v>1.21957</v>
      </c>
      <c r="AH77" s="126">
        <v>525885</v>
      </c>
      <c r="AI77" s="126">
        <v>500000</v>
      </c>
      <c r="AJ77" s="125">
        <v>1.0517700000000001</v>
      </c>
      <c r="AK77" s="126">
        <v>101980</v>
      </c>
      <c r="AL77" s="126">
        <v>500000</v>
      </c>
      <c r="AM77" s="125">
        <v>0.20396000000000003</v>
      </c>
      <c r="AN77" s="126">
        <v>2240670</v>
      </c>
      <c r="AO77" s="150">
        <v>556590</v>
      </c>
      <c r="AP77" s="150">
        <v>550000</v>
      </c>
      <c r="AQ77" s="125">
        <v>1.0119818181818181</v>
      </c>
      <c r="AR77" s="126">
        <v>373445</v>
      </c>
      <c r="AS77" s="127">
        <v>1237650</v>
      </c>
      <c r="AT77" s="127">
        <v>412550</v>
      </c>
      <c r="AU77" s="123"/>
      <c r="AV77" s="123"/>
      <c r="AW77" s="126">
        <v>147638.3783954579</v>
      </c>
      <c r="AX77" s="128">
        <v>23037.725691567994</v>
      </c>
      <c r="AY77" s="129">
        <v>550000</v>
      </c>
      <c r="AZ77" s="129"/>
      <c r="BA77" s="130">
        <v>56985</v>
      </c>
      <c r="BB77" s="149">
        <v>9.9718876239923773E-3</v>
      </c>
      <c r="BC77" s="132">
        <v>195050</v>
      </c>
      <c r="BD77" s="133">
        <v>550000</v>
      </c>
      <c r="BE77" s="134">
        <f t="shared" si="1"/>
        <v>0.35463636363636364</v>
      </c>
      <c r="BF77" s="70"/>
    </row>
    <row r="78" spans="1:58">
      <c r="A78" s="119" t="s">
        <v>45</v>
      </c>
      <c r="B78" s="120" t="s">
        <v>79</v>
      </c>
      <c r="C78" s="121" t="s">
        <v>121</v>
      </c>
      <c r="D78" s="145"/>
      <c r="E78" s="145"/>
      <c r="F78" s="146"/>
      <c r="G78" s="126"/>
      <c r="H78" s="126"/>
      <c r="I78" s="125"/>
      <c r="J78" s="126"/>
      <c r="K78" s="126"/>
      <c r="L78" s="125"/>
      <c r="M78" s="126"/>
      <c r="N78" s="126"/>
      <c r="O78" s="125" t="e">
        <f>{#DIV/0!}</f>
        <v>#DIV/0!</v>
      </c>
      <c r="P78" s="126"/>
      <c r="Q78" s="126"/>
      <c r="R78" s="125" t="e">
        <f>{#DIV/0!}</f>
        <v>#DIV/0!</v>
      </c>
      <c r="S78" s="126"/>
      <c r="T78" s="126"/>
      <c r="U78" s="125" t="e">
        <f>{#DIV/0!}</f>
        <v>#DIV/0!</v>
      </c>
      <c r="V78" s="126"/>
      <c r="W78" s="126"/>
      <c r="X78" s="125" t="e">
        <f>{#DIV/0!}</f>
        <v>#DIV/0!</v>
      </c>
      <c r="Y78" s="126"/>
      <c r="Z78" s="126"/>
      <c r="AA78" s="125" t="e">
        <f>{#DIV/0!}</f>
        <v>#DIV/0!</v>
      </c>
      <c r="AB78" s="126"/>
      <c r="AC78" s="126"/>
      <c r="AD78" s="125"/>
      <c r="AE78" s="126"/>
      <c r="AF78" s="126"/>
      <c r="AG78" s="125" t="e">
        <f>{#DIV/0!}</f>
        <v>#DIV/0!</v>
      </c>
      <c r="AH78" s="126"/>
      <c r="AI78" s="126"/>
      <c r="AJ78" s="125" t="e">
        <f>{#DIV/0!}</f>
        <v>#DIV/0!</v>
      </c>
      <c r="AK78" s="126"/>
      <c r="AL78" s="126"/>
      <c r="AM78" s="125"/>
      <c r="AN78" s="126">
        <v>0</v>
      </c>
      <c r="AO78" s="126"/>
      <c r="AP78" s="126"/>
      <c r="AQ78" s="126"/>
      <c r="AR78" s="126">
        <v>0</v>
      </c>
      <c r="AS78" s="127">
        <v>0</v>
      </c>
      <c r="AT78" s="127">
        <v>0</v>
      </c>
      <c r="AU78" s="145"/>
      <c r="AV78" s="145"/>
      <c r="AW78" s="126">
        <v>0</v>
      </c>
      <c r="AX78" s="128"/>
      <c r="AY78" s="129"/>
      <c r="AZ78" s="129"/>
      <c r="BA78" s="136"/>
      <c r="BB78" s="149">
        <v>0</v>
      </c>
      <c r="BC78" s="132"/>
      <c r="BD78" s="133"/>
      <c r="BE78" s="134"/>
      <c r="BF78" s="70"/>
    </row>
    <row r="79" spans="1:58" s="27" customFormat="1">
      <c r="A79" s="120" t="s">
        <v>41</v>
      </c>
      <c r="B79" s="120"/>
      <c r="C79" s="122" t="s">
        <v>122</v>
      </c>
      <c r="D79" s="151"/>
      <c r="E79" s="151"/>
      <c r="F79" s="152"/>
      <c r="G79" s="123">
        <v>15795</v>
      </c>
      <c r="H79" s="123">
        <v>386206</v>
      </c>
      <c r="I79" s="124">
        <v>4.0897862798610067E-2</v>
      </c>
      <c r="J79" s="123">
        <v>159945</v>
      </c>
      <c r="K79" s="123">
        <v>500000</v>
      </c>
      <c r="L79" s="124">
        <v>0.31989000000000001</v>
      </c>
      <c r="M79" s="123">
        <v>397405</v>
      </c>
      <c r="N79" s="123">
        <v>500000</v>
      </c>
      <c r="O79" s="125">
        <v>0.79481000000000002</v>
      </c>
      <c r="P79" s="126">
        <v>362600</v>
      </c>
      <c r="Q79" s="126">
        <v>500000</v>
      </c>
      <c r="R79" s="125">
        <v>0.72519999999999984</v>
      </c>
      <c r="S79" s="126">
        <v>20990</v>
      </c>
      <c r="T79" s="126">
        <v>500000</v>
      </c>
      <c r="U79" s="125">
        <v>4.1980000000000003E-2</v>
      </c>
      <c r="V79" s="126">
        <v>251130</v>
      </c>
      <c r="W79" s="126">
        <v>500000</v>
      </c>
      <c r="X79" s="125">
        <v>0.50226000000000004</v>
      </c>
      <c r="Y79" s="126">
        <v>225540</v>
      </c>
      <c r="Z79" s="126">
        <v>500000</v>
      </c>
      <c r="AA79" s="125">
        <v>0.45108000000000004</v>
      </c>
      <c r="AB79" s="126">
        <v>162265</v>
      </c>
      <c r="AC79" s="126">
        <v>500000</v>
      </c>
      <c r="AD79" s="125"/>
      <c r="AE79" s="126">
        <v>0</v>
      </c>
      <c r="AF79" s="126">
        <v>32358</v>
      </c>
      <c r="AG79" s="125">
        <v>0</v>
      </c>
      <c r="AH79" s="126">
        <v>0</v>
      </c>
      <c r="AI79" s="126">
        <v>49999</v>
      </c>
      <c r="AJ79" s="125">
        <v>0</v>
      </c>
      <c r="AK79" s="126">
        <v>134160</v>
      </c>
      <c r="AL79" s="126">
        <v>500000</v>
      </c>
      <c r="AM79" s="125">
        <v>0.26832</v>
      </c>
      <c r="AN79" s="126">
        <v>773095</v>
      </c>
      <c r="AO79" s="150">
        <v>112375</v>
      </c>
      <c r="AP79" s="150">
        <v>550000</v>
      </c>
      <c r="AQ79" s="125">
        <v>0.20431818181818182</v>
      </c>
      <c r="AR79" s="126">
        <v>128849.16666666667</v>
      </c>
      <c r="AS79" s="127">
        <v>134160</v>
      </c>
      <c r="AT79" s="127">
        <v>44720</v>
      </c>
      <c r="AU79" s="151"/>
      <c r="AV79" s="151"/>
      <c r="AW79" s="126">
        <v>40922.140681868172</v>
      </c>
      <c r="AX79" s="128"/>
      <c r="AY79" s="129">
        <v>550000</v>
      </c>
      <c r="AZ79" s="129"/>
      <c r="BA79" s="130">
        <v>15795</v>
      </c>
      <c r="BB79" s="149">
        <v>2.7639899099931491E-3</v>
      </c>
      <c r="BC79" s="132">
        <v>57780</v>
      </c>
      <c r="BD79" s="133">
        <v>550000</v>
      </c>
      <c r="BE79" s="134">
        <f t="shared" si="1"/>
        <v>0.10505454545454546</v>
      </c>
      <c r="BF79" s="70"/>
    </row>
    <row r="80" spans="1:58">
      <c r="A80" s="119"/>
      <c r="B80" s="120"/>
      <c r="C80" s="121"/>
      <c r="D80" s="126"/>
      <c r="E80" s="126"/>
      <c r="F80" s="125"/>
      <c r="G80" s="126"/>
      <c r="H80" s="126"/>
      <c r="I80" s="125"/>
      <c r="J80" s="123">
        <v>11061770</v>
      </c>
      <c r="K80" s="126"/>
      <c r="L80" s="125"/>
      <c r="M80" s="126"/>
      <c r="N80" s="126"/>
      <c r="O80" s="125"/>
      <c r="P80" s="123">
        <v>20756040</v>
      </c>
      <c r="Q80" s="123">
        <v>18700000</v>
      </c>
      <c r="R80" s="124">
        <v>1.1099486631016042</v>
      </c>
      <c r="S80" s="123">
        <v>10802345</v>
      </c>
      <c r="T80" s="123">
        <v>18999998.990000002</v>
      </c>
      <c r="U80" s="125">
        <v>0.5685445039068393</v>
      </c>
      <c r="V80" s="123">
        <v>10718140</v>
      </c>
      <c r="W80" s="123">
        <v>16441935</v>
      </c>
      <c r="X80" s="125">
        <v>0.65187826128737281</v>
      </c>
      <c r="Y80" s="123">
        <v>15262917</v>
      </c>
      <c r="Z80" s="123">
        <v>17877419</v>
      </c>
      <c r="AA80" s="125">
        <v>0.85375394513044645</v>
      </c>
      <c r="AB80" s="126"/>
      <c r="AC80" s="126"/>
      <c r="AD80" s="125"/>
      <c r="AE80" s="123">
        <v>12795030</v>
      </c>
      <c r="AF80" s="123">
        <v>18035583</v>
      </c>
      <c r="AG80" s="125">
        <v>0.70943257004777738</v>
      </c>
      <c r="AH80" s="123">
        <v>13875585</v>
      </c>
      <c r="AI80" s="123">
        <v>18116665</v>
      </c>
      <c r="AJ80" s="125">
        <v>0.76590172639390308</v>
      </c>
      <c r="AK80" s="123">
        <v>11544110</v>
      </c>
      <c r="AL80" s="123">
        <v>18514504</v>
      </c>
      <c r="AM80" s="125">
        <v>0.62351710853285613</v>
      </c>
      <c r="AN80" s="123">
        <v>74477367</v>
      </c>
      <c r="AO80" s="123"/>
      <c r="AP80" s="123"/>
      <c r="AQ80" s="123"/>
      <c r="AR80" s="123">
        <v>12402562.833333334</v>
      </c>
      <c r="AS80" s="123">
        <v>38214725</v>
      </c>
      <c r="AT80" s="123">
        <v>12717578.333333334</v>
      </c>
      <c r="AU80" s="147">
        <v>11216257.199999999</v>
      </c>
      <c r="AV80" s="148">
        <v>14805459.503999999</v>
      </c>
      <c r="AW80" s="123">
        <v>14805459.504000001</v>
      </c>
      <c r="AX80" s="135"/>
      <c r="AY80" s="129"/>
      <c r="AZ80" s="129">
        <f>SUM(AY39:AY79)</f>
        <v>20750000</v>
      </c>
      <c r="BA80" s="123">
        <v>5714565</v>
      </c>
      <c r="BB80" s="124">
        <v>1</v>
      </c>
      <c r="BC80" s="123"/>
      <c r="BD80" s="123"/>
      <c r="BE80" s="134"/>
      <c r="BF80" s="70"/>
    </row>
    <row r="81" spans="1:58">
      <c r="A81" s="119"/>
      <c r="B81" s="120"/>
      <c r="C81" s="121"/>
      <c r="D81" s="126"/>
      <c r="E81" s="126"/>
      <c r="F81" s="125"/>
      <c r="G81" s="126"/>
      <c r="H81" s="126"/>
      <c r="I81" s="125"/>
      <c r="J81" s="126"/>
      <c r="K81" s="126"/>
      <c r="L81" s="125"/>
      <c r="M81" s="126"/>
      <c r="N81" s="126"/>
      <c r="O81" s="125"/>
      <c r="P81" s="126"/>
      <c r="Q81" s="126"/>
      <c r="R81" s="125"/>
      <c r="S81" s="126"/>
      <c r="T81" s="126"/>
      <c r="U81" s="125"/>
      <c r="V81" s="126"/>
      <c r="W81" s="126"/>
      <c r="X81" s="125"/>
      <c r="Y81" s="126"/>
      <c r="Z81" s="126"/>
      <c r="AA81" s="125"/>
      <c r="AB81" s="126"/>
      <c r="AC81" s="126"/>
      <c r="AD81" s="125"/>
      <c r="AE81" s="126"/>
      <c r="AF81" s="126"/>
      <c r="AG81" s="125"/>
      <c r="AH81" s="126"/>
      <c r="AI81" s="126"/>
      <c r="AJ81" s="125"/>
      <c r="AK81" s="126"/>
      <c r="AL81" s="126"/>
      <c r="AM81" s="125"/>
      <c r="AN81" s="126"/>
      <c r="AO81" s="126"/>
      <c r="AP81" s="126"/>
      <c r="AQ81" s="126"/>
      <c r="AR81" s="123"/>
      <c r="AS81" s="127"/>
      <c r="AT81" s="127"/>
      <c r="AU81" s="153"/>
      <c r="AV81" s="123"/>
      <c r="AW81" s="126"/>
      <c r="AX81" s="135"/>
      <c r="AY81" s="129"/>
      <c r="AZ81" s="129"/>
      <c r="BA81" s="136"/>
      <c r="BB81" s="149"/>
      <c r="BC81" s="132"/>
      <c r="BD81" s="133"/>
      <c r="BE81" s="134"/>
      <c r="BF81" s="70"/>
    </row>
    <row r="82" spans="1:58">
      <c r="A82" s="119"/>
      <c r="B82" s="120"/>
      <c r="C82" s="121"/>
      <c r="D82" s="126"/>
      <c r="E82" s="126"/>
      <c r="F82" s="125"/>
      <c r="G82" s="126"/>
      <c r="H82" s="126"/>
      <c r="I82" s="125"/>
      <c r="J82" s="126"/>
      <c r="K82" s="126"/>
      <c r="L82" s="125"/>
      <c r="M82" s="126"/>
      <c r="N82" s="126"/>
      <c r="O82" s="125"/>
      <c r="P82" s="126"/>
      <c r="Q82" s="126"/>
      <c r="R82" s="125"/>
      <c r="S82" s="126"/>
      <c r="T82" s="126"/>
      <c r="U82" s="125"/>
      <c r="V82" s="126"/>
      <c r="W82" s="126"/>
      <c r="X82" s="125"/>
      <c r="Y82" s="126"/>
      <c r="Z82" s="126"/>
      <c r="AA82" s="125"/>
      <c r="AB82" s="126"/>
      <c r="AC82" s="126"/>
      <c r="AD82" s="125"/>
      <c r="AE82" s="126"/>
      <c r="AF82" s="126"/>
      <c r="AG82" s="125"/>
      <c r="AH82" s="126"/>
      <c r="AI82" s="126"/>
      <c r="AJ82" s="125"/>
      <c r="AK82" s="126"/>
      <c r="AL82" s="126"/>
      <c r="AM82" s="125"/>
      <c r="AN82" s="126"/>
      <c r="AO82" s="126"/>
      <c r="AP82" s="126"/>
      <c r="AQ82" s="126"/>
      <c r="AR82" s="123"/>
      <c r="AS82" s="127"/>
      <c r="AT82" s="127"/>
      <c r="AU82" s="126"/>
      <c r="AV82" s="126"/>
      <c r="AW82" s="126"/>
      <c r="AX82" s="135"/>
      <c r="AY82" s="129"/>
      <c r="AZ82" s="129"/>
      <c r="BA82" s="136"/>
      <c r="BB82" s="149"/>
      <c r="BC82" s="132"/>
      <c r="BD82" s="133"/>
      <c r="BE82" s="134"/>
      <c r="BF82" s="70"/>
    </row>
    <row r="83" spans="1:58">
      <c r="A83" s="119" t="s">
        <v>85</v>
      </c>
      <c r="B83" s="120" t="s">
        <v>86</v>
      </c>
      <c r="C83" s="121" t="s">
        <v>123</v>
      </c>
      <c r="D83" s="126"/>
      <c r="E83" s="126"/>
      <c r="F83" s="125"/>
      <c r="G83" s="126"/>
      <c r="H83" s="126"/>
      <c r="I83" s="125"/>
      <c r="J83" s="126"/>
      <c r="K83" s="126"/>
      <c r="L83" s="125"/>
      <c r="M83" s="126"/>
      <c r="N83" s="126"/>
      <c r="O83" s="125"/>
      <c r="P83" s="126"/>
      <c r="Q83" s="126"/>
      <c r="R83" s="125"/>
      <c r="S83" s="126">
        <v>47695</v>
      </c>
      <c r="T83" s="126">
        <v>233333</v>
      </c>
      <c r="U83" s="125">
        <v>0.20440743486776408</v>
      </c>
      <c r="V83" s="126"/>
      <c r="W83" s="126"/>
      <c r="X83" s="125"/>
      <c r="Y83" s="126">
        <v>375800</v>
      </c>
      <c r="Z83" s="126">
        <v>500000</v>
      </c>
      <c r="AA83" s="125">
        <v>0.75160000000000005</v>
      </c>
      <c r="AB83" s="126">
        <v>417495</v>
      </c>
      <c r="AC83" s="126">
        <v>500000</v>
      </c>
      <c r="AD83" s="125"/>
      <c r="AE83" s="126">
        <v>214460</v>
      </c>
      <c r="AF83" s="126">
        <v>500000</v>
      </c>
      <c r="AG83" s="125">
        <v>0.42892000000000002</v>
      </c>
      <c r="AH83" s="126">
        <v>143375</v>
      </c>
      <c r="AI83" s="126">
        <v>500000</v>
      </c>
      <c r="AJ83" s="125">
        <v>0.28675</v>
      </c>
      <c r="AK83" s="126"/>
      <c r="AL83" s="126"/>
      <c r="AM83" s="125"/>
      <c r="AN83" s="126">
        <v>1151130</v>
      </c>
      <c r="AO83" s="126"/>
      <c r="AP83" s="126"/>
      <c r="AQ83" s="126"/>
      <c r="AR83" s="126">
        <v>191855</v>
      </c>
      <c r="AS83" s="127">
        <v>357835</v>
      </c>
      <c r="AT83" s="127">
        <v>119278.33333333333</v>
      </c>
      <c r="AU83" s="126"/>
      <c r="AV83" s="126"/>
      <c r="AW83" s="126">
        <v>0</v>
      </c>
      <c r="AX83" s="135"/>
      <c r="AY83" s="129"/>
      <c r="AZ83" s="129"/>
      <c r="BA83" s="136"/>
      <c r="BB83" s="149">
        <v>0</v>
      </c>
      <c r="BC83" s="132">
        <v>14695</v>
      </c>
      <c r="BD83" s="133">
        <v>412499</v>
      </c>
      <c r="BE83" s="134">
        <f t="shared" si="1"/>
        <v>3.5624328786251602E-2</v>
      </c>
      <c r="BF83" s="70"/>
    </row>
    <row r="84" spans="1:58">
      <c r="A84" s="119" t="s">
        <v>85</v>
      </c>
      <c r="B84" s="120" t="s">
        <v>86</v>
      </c>
      <c r="C84" s="121" t="s">
        <v>124</v>
      </c>
      <c r="D84" s="126">
        <v>234360</v>
      </c>
      <c r="E84" s="126">
        <v>500000</v>
      </c>
      <c r="F84" s="125"/>
      <c r="G84" s="126">
        <v>45885</v>
      </c>
      <c r="H84" s="126">
        <v>500000</v>
      </c>
      <c r="I84" s="125">
        <v>9.1770000000000004E-2</v>
      </c>
      <c r="J84" s="126">
        <v>194000</v>
      </c>
      <c r="K84" s="126">
        <v>500000</v>
      </c>
      <c r="L84" s="125">
        <v>0.38800000000000001</v>
      </c>
      <c r="M84" s="126">
        <v>137695</v>
      </c>
      <c r="N84" s="126">
        <v>500000</v>
      </c>
      <c r="O84" s="125">
        <v>0.27539000000000002</v>
      </c>
      <c r="P84" s="126"/>
      <c r="Q84" s="126"/>
      <c r="R84" s="125" t="e">
        <f>{#DIV/0!}</f>
        <v>#DIV/0!</v>
      </c>
      <c r="S84" s="126">
        <v>262940</v>
      </c>
      <c r="T84" s="126">
        <v>500000</v>
      </c>
      <c r="U84" s="125">
        <v>0.52588000000000001</v>
      </c>
      <c r="V84" s="126">
        <v>374750</v>
      </c>
      <c r="W84" s="126">
        <v>500000</v>
      </c>
      <c r="X84" s="125">
        <v>0.74950000000000006</v>
      </c>
      <c r="Y84" s="126">
        <v>258460</v>
      </c>
      <c r="Z84" s="126">
        <v>500000</v>
      </c>
      <c r="AA84" s="125">
        <v>0.51692000000000016</v>
      </c>
      <c r="AB84" s="126">
        <v>221465</v>
      </c>
      <c r="AC84" s="126">
        <v>500000</v>
      </c>
      <c r="AD84" s="125"/>
      <c r="AE84" s="126">
        <v>363955</v>
      </c>
      <c r="AF84" s="126">
        <v>500000</v>
      </c>
      <c r="AG84" s="125">
        <v>0.72790999999999995</v>
      </c>
      <c r="AH84" s="126">
        <v>336720</v>
      </c>
      <c r="AI84" s="126">
        <v>500000</v>
      </c>
      <c r="AJ84" s="125">
        <v>0.67344000000000004</v>
      </c>
      <c r="AK84" s="126">
        <v>342305</v>
      </c>
      <c r="AL84" s="126">
        <v>500000</v>
      </c>
      <c r="AM84" s="125">
        <v>0.68461000000000016</v>
      </c>
      <c r="AN84" s="126">
        <v>1897655</v>
      </c>
      <c r="AO84" s="150">
        <v>0</v>
      </c>
      <c r="AP84" s="150">
        <v>550000</v>
      </c>
      <c r="AQ84" s="125">
        <v>0</v>
      </c>
      <c r="AR84" s="126">
        <v>316275.83333333331</v>
      </c>
      <c r="AS84" s="127">
        <v>1042980</v>
      </c>
      <c r="AT84" s="127">
        <v>347660</v>
      </c>
      <c r="AU84" s="126"/>
      <c r="AV84" s="126"/>
      <c r="AW84" s="126">
        <v>70030.132375437257</v>
      </c>
      <c r="AX84" s="135">
        <v>252936.10920201763</v>
      </c>
      <c r="AY84" s="129">
        <v>550000</v>
      </c>
      <c r="AZ84" s="129"/>
      <c r="BA84" s="136">
        <v>45885</v>
      </c>
      <c r="BB84" s="149">
        <v>3.85372879861254E-2</v>
      </c>
      <c r="BC84" s="132">
        <v>0</v>
      </c>
      <c r="BD84" s="133">
        <v>550000</v>
      </c>
      <c r="BE84" s="134">
        <f t="shared" si="1"/>
        <v>0</v>
      </c>
      <c r="BF84" s="70"/>
    </row>
    <row r="85" spans="1:58">
      <c r="A85" s="119" t="s">
        <v>85</v>
      </c>
      <c r="B85" s="120" t="s">
        <v>86</v>
      </c>
      <c r="C85" s="121" t="s">
        <v>125</v>
      </c>
      <c r="D85" s="126">
        <v>558955</v>
      </c>
      <c r="E85" s="126">
        <v>500000</v>
      </c>
      <c r="F85" s="125"/>
      <c r="G85" s="126">
        <v>734280</v>
      </c>
      <c r="H85" s="126">
        <v>650000</v>
      </c>
      <c r="I85" s="125">
        <v>1.1296615384615385</v>
      </c>
      <c r="J85" s="126">
        <v>930855</v>
      </c>
      <c r="K85" s="126">
        <v>600000</v>
      </c>
      <c r="L85" s="125">
        <v>1.5514250000000001</v>
      </c>
      <c r="M85" s="126">
        <v>1330700</v>
      </c>
      <c r="N85" s="126">
        <v>650000</v>
      </c>
      <c r="O85" s="125">
        <v>2.0472307692307692</v>
      </c>
      <c r="P85" s="126">
        <v>1271060</v>
      </c>
      <c r="Q85" s="126">
        <v>700000</v>
      </c>
      <c r="R85" s="125">
        <v>1.8158000000000001</v>
      </c>
      <c r="S85" s="126">
        <v>873145</v>
      </c>
      <c r="T85" s="126">
        <v>750000</v>
      </c>
      <c r="U85" s="125">
        <v>1.1641933333333334</v>
      </c>
      <c r="V85" s="126">
        <v>749075</v>
      </c>
      <c r="W85" s="126">
        <v>700000</v>
      </c>
      <c r="X85" s="125">
        <v>1.0701071428571429</v>
      </c>
      <c r="Y85" s="126">
        <v>893505</v>
      </c>
      <c r="Z85" s="126">
        <v>700000</v>
      </c>
      <c r="AA85" s="125">
        <v>1.2764357142857143</v>
      </c>
      <c r="AB85" s="126">
        <v>869820</v>
      </c>
      <c r="AC85" s="126">
        <v>750000</v>
      </c>
      <c r="AD85" s="125"/>
      <c r="AE85" s="126">
        <v>1419860</v>
      </c>
      <c r="AF85" s="126">
        <v>800000</v>
      </c>
      <c r="AG85" s="125">
        <v>1.7748250000000001</v>
      </c>
      <c r="AH85" s="126">
        <v>874315</v>
      </c>
      <c r="AI85" s="126">
        <v>1000000</v>
      </c>
      <c r="AJ85" s="125">
        <v>0.87431499999999995</v>
      </c>
      <c r="AK85" s="126">
        <v>945490</v>
      </c>
      <c r="AL85" s="126">
        <v>1000000</v>
      </c>
      <c r="AM85" s="125">
        <v>0.94549000000000005</v>
      </c>
      <c r="AN85" s="126">
        <v>5752065</v>
      </c>
      <c r="AO85" s="150">
        <v>439225</v>
      </c>
      <c r="AP85" s="150">
        <v>950000</v>
      </c>
      <c r="AQ85" s="125">
        <v>0.46234210526315789</v>
      </c>
      <c r="AR85" s="126">
        <v>958677.5</v>
      </c>
      <c r="AS85" s="127">
        <v>3239665</v>
      </c>
      <c r="AT85" s="127">
        <v>1079888.3333333333</v>
      </c>
      <c r="AU85" s="126"/>
      <c r="AV85" s="126"/>
      <c r="AW85" s="126">
        <v>1120665.2631717571</v>
      </c>
      <c r="AX85" s="135">
        <v>1223515.1077814491</v>
      </c>
      <c r="AY85" s="129">
        <v>950000</v>
      </c>
      <c r="AZ85" s="129"/>
      <c r="BA85" s="136">
        <v>734280</v>
      </c>
      <c r="BB85" s="149">
        <v>0.61669739179366168</v>
      </c>
      <c r="BC85" s="132">
        <v>520280</v>
      </c>
      <c r="BD85" s="133">
        <v>950000</v>
      </c>
      <c r="BE85" s="134">
        <f t="shared" si="1"/>
        <v>0.54766315789473685</v>
      </c>
      <c r="BF85" s="70"/>
    </row>
    <row r="86" spans="1:58" s="27" customFormat="1">
      <c r="A86" s="120" t="s">
        <v>85</v>
      </c>
      <c r="B86" s="120"/>
      <c r="C86" s="122" t="s">
        <v>126</v>
      </c>
      <c r="D86" s="123">
        <v>345620</v>
      </c>
      <c r="E86" s="123">
        <v>500000</v>
      </c>
      <c r="F86" s="124"/>
      <c r="G86" s="123">
        <v>159755</v>
      </c>
      <c r="H86" s="123">
        <v>500000</v>
      </c>
      <c r="I86" s="124">
        <v>0.31951000000000002</v>
      </c>
      <c r="J86" s="123">
        <v>467925</v>
      </c>
      <c r="K86" s="123">
        <v>500000</v>
      </c>
      <c r="L86" s="124">
        <v>0.93585000000000007</v>
      </c>
      <c r="M86" s="123">
        <v>609475</v>
      </c>
      <c r="N86" s="123">
        <v>500000</v>
      </c>
      <c r="O86" s="125">
        <v>1.21895</v>
      </c>
      <c r="P86" s="126">
        <v>357925</v>
      </c>
      <c r="Q86" s="126">
        <v>500000</v>
      </c>
      <c r="R86" s="125">
        <v>0.7158500000000001</v>
      </c>
      <c r="S86" s="126">
        <v>203350</v>
      </c>
      <c r="T86" s="126">
        <v>500000</v>
      </c>
      <c r="U86" s="125">
        <v>0.40670000000000001</v>
      </c>
      <c r="V86" s="126">
        <v>794610</v>
      </c>
      <c r="W86" s="126">
        <v>500000</v>
      </c>
      <c r="X86" s="125">
        <v>1.5892200000000001</v>
      </c>
      <c r="Y86" s="126">
        <v>344655</v>
      </c>
      <c r="Z86" s="126">
        <v>500000</v>
      </c>
      <c r="AA86" s="125">
        <v>0.68931000000000009</v>
      </c>
      <c r="AB86" s="126">
        <v>149770</v>
      </c>
      <c r="AC86" s="126">
        <v>500000</v>
      </c>
      <c r="AD86" s="125"/>
      <c r="AE86" s="126">
        <v>555220</v>
      </c>
      <c r="AF86" s="126">
        <v>500000</v>
      </c>
      <c r="AG86" s="125">
        <v>1.1104400000000001</v>
      </c>
      <c r="AH86" s="126">
        <v>166780</v>
      </c>
      <c r="AI86" s="126">
        <v>500000</v>
      </c>
      <c r="AJ86" s="125">
        <v>0.33356000000000002</v>
      </c>
      <c r="AK86" s="126">
        <v>136975</v>
      </c>
      <c r="AL86" s="126">
        <v>500000</v>
      </c>
      <c r="AM86" s="125">
        <v>0.27395000000000008</v>
      </c>
      <c r="AN86" s="126">
        <v>2148010</v>
      </c>
      <c r="AO86" s="150">
        <v>383420</v>
      </c>
      <c r="AP86" s="150">
        <v>550000</v>
      </c>
      <c r="AQ86" s="125">
        <v>0.69712727272727271</v>
      </c>
      <c r="AR86" s="126">
        <v>358001.66666666669</v>
      </c>
      <c r="AS86" s="127">
        <v>858975</v>
      </c>
      <c r="AT86" s="127">
        <v>286325</v>
      </c>
      <c r="AU86" s="123"/>
      <c r="AV86" s="123"/>
      <c r="AW86" s="126">
        <v>243819.63163643848</v>
      </c>
      <c r="AX86" s="128">
        <v>28967.470527439596</v>
      </c>
      <c r="AY86" s="129">
        <v>550000</v>
      </c>
      <c r="AZ86" s="129"/>
      <c r="BA86" s="130">
        <v>159755</v>
      </c>
      <c r="BB86" s="149">
        <v>0.13417292017486029</v>
      </c>
      <c r="BC86" s="132">
        <v>476410</v>
      </c>
      <c r="BD86" s="133">
        <v>550000</v>
      </c>
      <c r="BE86" s="134">
        <f t="shared" si="1"/>
        <v>0.86619999999999997</v>
      </c>
      <c r="BF86" s="70"/>
    </row>
    <row r="87" spans="1:58" s="27" customFormat="1">
      <c r="A87" s="120" t="s">
        <v>85</v>
      </c>
      <c r="B87" s="120"/>
      <c r="C87" s="122" t="s">
        <v>127</v>
      </c>
      <c r="D87" s="123"/>
      <c r="E87" s="123"/>
      <c r="F87" s="124"/>
      <c r="G87" s="123"/>
      <c r="H87" s="123"/>
      <c r="I87" s="124"/>
      <c r="J87" s="123"/>
      <c r="K87" s="123"/>
      <c r="L87" s="124"/>
      <c r="M87" s="123"/>
      <c r="N87" s="123"/>
      <c r="O87" s="125"/>
      <c r="P87" s="126"/>
      <c r="Q87" s="126"/>
      <c r="R87" s="125"/>
      <c r="S87" s="126">
        <v>0</v>
      </c>
      <c r="T87" s="126">
        <v>99999</v>
      </c>
      <c r="U87" s="125">
        <v>0</v>
      </c>
      <c r="V87" s="126">
        <v>84375</v>
      </c>
      <c r="W87" s="126">
        <v>500000</v>
      </c>
      <c r="X87" s="125">
        <v>0.16875000000000001</v>
      </c>
      <c r="Y87" s="126">
        <v>365325</v>
      </c>
      <c r="Z87" s="126">
        <v>500000</v>
      </c>
      <c r="AA87" s="125">
        <v>0.73065000000000002</v>
      </c>
      <c r="AB87" s="126">
        <v>371790</v>
      </c>
      <c r="AC87" s="126">
        <v>500000</v>
      </c>
      <c r="AD87" s="125"/>
      <c r="AE87" s="126">
        <v>528185</v>
      </c>
      <c r="AF87" s="126">
        <v>500000</v>
      </c>
      <c r="AG87" s="125">
        <v>1.05637</v>
      </c>
      <c r="AH87" s="126">
        <v>633690</v>
      </c>
      <c r="AI87" s="126">
        <v>500000</v>
      </c>
      <c r="AJ87" s="125">
        <v>1.26738</v>
      </c>
      <c r="AK87" s="126">
        <v>242135</v>
      </c>
      <c r="AL87" s="126">
        <v>550000</v>
      </c>
      <c r="AM87" s="125">
        <v>0.44024545454545461</v>
      </c>
      <c r="AN87" s="126">
        <v>2225500</v>
      </c>
      <c r="AO87" s="150">
        <v>351835</v>
      </c>
      <c r="AP87" s="150">
        <v>550000</v>
      </c>
      <c r="AQ87" s="125">
        <v>0.63970000000000005</v>
      </c>
      <c r="AR87" s="126">
        <v>370916.66666666669</v>
      </c>
      <c r="AS87" s="127">
        <v>1404010</v>
      </c>
      <c r="AT87" s="127">
        <v>468003.33333333331</v>
      </c>
      <c r="AU87" s="123"/>
      <c r="AV87" s="123"/>
      <c r="AW87" s="126"/>
      <c r="AX87" s="128"/>
      <c r="AY87" s="129">
        <v>550000</v>
      </c>
      <c r="AZ87" s="129"/>
      <c r="BA87" s="130"/>
      <c r="BB87" s="149">
        <v>0</v>
      </c>
      <c r="BC87" s="132">
        <v>107980</v>
      </c>
      <c r="BD87" s="133">
        <v>550000</v>
      </c>
      <c r="BE87" s="134">
        <f t="shared" si="1"/>
        <v>0.19632727272727274</v>
      </c>
      <c r="BF87" s="70"/>
    </row>
    <row r="88" spans="1:58">
      <c r="A88" s="119" t="s">
        <v>85</v>
      </c>
      <c r="B88" s="120" t="s">
        <v>86</v>
      </c>
      <c r="C88" s="137" t="s">
        <v>128</v>
      </c>
      <c r="D88" s="154">
        <v>268040</v>
      </c>
      <c r="E88" s="154">
        <v>500000</v>
      </c>
      <c r="F88" s="155"/>
      <c r="G88" s="154">
        <v>134670</v>
      </c>
      <c r="H88" s="154">
        <v>500000</v>
      </c>
      <c r="I88" s="155">
        <v>0.26934000000000002</v>
      </c>
      <c r="J88" s="154">
        <v>330935</v>
      </c>
      <c r="K88" s="154">
        <v>500000</v>
      </c>
      <c r="L88" s="155">
        <v>0.66187000000000007</v>
      </c>
      <c r="M88" s="154">
        <v>289530</v>
      </c>
      <c r="N88" s="154">
        <v>500000</v>
      </c>
      <c r="O88" s="125">
        <v>0.57906000000000002</v>
      </c>
      <c r="P88" s="126"/>
      <c r="Q88" s="126"/>
      <c r="R88" s="125" t="e">
        <f>{#DIV/0!}</f>
        <v>#DIV/0!</v>
      </c>
      <c r="S88" s="126">
        <v>141970</v>
      </c>
      <c r="T88" s="126">
        <v>500000</v>
      </c>
      <c r="U88" s="125">
        <v>0.28394000000000008</v>
      </c>
      <c r="V88" s="126">
        <v>16595</v>
      </c>
      <c r="W88" s="126">
        <v>500000</v>
      </c>
      <c r="X88" s="125">
        <v>3.3189999999999997E-2</v>
      </c>
      <c r="Y88" s="126">
        <v>238655</v>
      </c>
      <c r="Z88" s="126">
        <v>500000</v>
      </c>
      <c r="AA88" s="125">
        <v>0.47731000000000001</v>
      </c>
      <c r="AB88" s="126">
        <v>191770</v>
      </c>
      <c r="AC88" s="126">
        <v>500000</v>
      </c>
      <c r="AD88" s="125"/>
      <c r="AE88" s="126">
        <v>111580</v>
      </c>
      <c r="AF88" s="126">
        <v>500000</v>
      </c>
      <c r="AG88" s="125">
        <v>0.22316000000000003</v>
      </c>
      <c r="AH88" s="126">
        <v>146270</v>
      </c>
      <c r="AI88" s="126">
        <v>500000</v>
      </c>
      <c r="AJ88" s="125">
        <v>0.29254000000000002</v>
      </c>
      <c r="AK88" s="126">
        <v>224455</v>
      </c>
      <c r="AL88" s="126">
        <v>500000</v>
      </c>
      <c r="AM88" s="125">
        <v>0.44891000000000003</v>
      </c>
      <c r="AN88" s="126">
        <v>929325</v>
      </c>
      <c r="AO88" s="150">
        <v>47690</v>
      </c>
      <c r="AP88" s="150">
        <v>550000</v>
      </c>
      <c r="AQ88" s="125">
        <v>8.6709090909090902E-2</v>
      </c>
      <c r="AR88" s="126">
        <v>154887.5</v>
      </c>
      <c r="AS88" s="127">
        <v>482305</v>
      </c>
      <c r="AT88" s="127">
        <v>160768.33333333334</v>
      </c>
      <c r="AU88" s="145"/>
      <c r="AV88" s="145"/>
      <c r="AW88" s="126">
        <v>205534.66115288518</v>
      </c>
      <c r="AX88" s="135">
        <v>425950.19598210417</v>
      </c>
      <c r="AY88" s="129">
        <v>550000</v>
      </c>
      <c r="AZ88" s="129"/>
      <c r="BA88" s="136">
        <v>134670</v>
      </c>
      <c r="BB88" s="149">
        <v>0.11310486156895516</v>
      </c>
      <c r="BC88" s="132">
        <v>0</v>
      </c>
      <c r="BD88" s="133">
        <v>550000</v>
      </c>
      <c r="BE88" s="134">
        <f t="shared" si="1"/>
        <v>0</v>
      </c>
      <c r="BF88" s="70"/>
    </row>
    <row r="89" spans="1:58">
      <c r="A89" s="119" t="s">
        <v>45</v>
      </c>
      <c r="B89" s="120" t="s">
        <v>79</v>
      </c>
      <c r="C89" s="121" t="s">
        <v>129</v>
      </c>
      <c r="D89" s="126">
        <v>355155</v>
      </c>
      <c r="E89" s="126">
        <v>500000</v>
      </c>
      <c r="F89" s="125"/>
      <c r="G89" s="126">
        <v>116075</v>
      </c>
      <c r="H89" s="126">
        <v>600000</v>
      </c>
      <c r="I89" s="125">
        <v>0.19345833333333334</v>
      </c>
      <c r="J89" s="126">
        <v>229733</v>
      </c>
      <c r="K89" s="126">
        <v>600000</v>
      </c>
      <c r="L89" s="125">
        <v>0.38288833333333333</v>
      </c>
      <c r="M89" s="126">
        <v>1040200</v>
      </c>
      <c r="N89" s="126">
        <v>500000</v>
      </c>
      <c r="O89" s="125">
        <v>2.0804</v>
      </c>
      <c r="P89" s="126">
        <v>901610</v>
      </c>
      <c r="Q89" s="126">
        <v>700000</v>
      </c>
      <c r="R89" s="125">
        <v>1.2880142857142858</v>
      </c>
      <c r="S89" s="126">
        <v>372645</v>
      </c>
      <c r="T89" s="126">
        <v>600000</v>
      </c>
      <c r="U89" s="125">
        <v>0.62107500000000004</v>
      </c>
      <c r="V89" s="126">
        <v>358840</v>
      </c>
      <c r="W89" s="126">
        <v>500000</v>
      </c>
      <c r="X89" s="125">
        <v>0.7176800000000001</v>
      </c>
      <c r="Y89" s="126">
        <v>410105</v>
      </c>
      <c r="Z89" s="126">
        <v>500000</v>
      </c>
      <c r="AA89" s="125">
        <v>0.82021000000000011</v>
      </c>
      <c r="AB89" s="126">
        <v>1013830</v>
      </c>
      <c r="AC89" s="126">
        <v>500000</v>
      </c>
      <c r="AD89" s="125"/>
      <c r="AE89" s="126">
        <v>489715</v>
      </c>
      <c r="AF89" s="126">
        <v>600000</v>
      </c>
      <c r="AG89" s="125">
        <v>0.81619166666666665</v>
      </c>
      <c r="AH89" s="126">
        <v>310450</v>
      </c>
      <c r="AI89" s="126">
        <v>600000</v>
      </c>
      <c r="AJ89" s="125">
        <v>0.51741666666666664</v>
      </c>
      <c r="AK89" s="126">
        <v>723765</v>
      </c>
      <c r="AL89" s="126">
        <v>600000</v>
      </c>
      <c r="AM89" s="125">
        <v>1.206275</v>
      </c>
      <c r="AN89" s="126">
        <v>3306705</v>
      </c>
      <c r="AO89" s="150">
        <v>606530</v>
      </c>
      <c r="AP89" s="150">
        <v>600000</v>
      </c>
      <c r="AQ89" s="125">
        <v>1.0108833333333334</v>
      </c>
      <c r="AR89" s="126">
        <v>551117.5</v>
      </c>
      <c r="AS89" s="127">
        <v>1523930</v>
      </c>
      <c r="AT89" s="127">
        <v>507976.66666666669</v>
      </c>
      <c r="AU89" s="126"/>
      <c r="AV89" s="126"/>
      <c r="AW89" s="126">
        <v>177154.7916634822</v>
      </c>
      <c r="AX89" s="135">
        <v>623717.49842122151</v>
      </c>
      <c r="AY89" s="129">
        <v>600000</v>
      </c>
      <c r="AZ89" s="129"/>
      <c r="BA89" s="136">
        <v>116075</v>
      </c>
      <c r="BB89" s="149">
        <v>9.7487538476397642E-2</v>
      </c>
      <c r="BC89" s="132">
        <v>272960</v>
      </c>
      <c r="BD89" s="133">
        <v>600000</v>
      </c>
      <c r="BE89" s="134">
        <f t="shared" si="1"/>
        <v>0.45493333333333336</v>
      </c>
      <c r="BF89" s="70"/>
    </row>
    <row r="90" spans="1:58">
      <c r="A90" s="119"/>
      <c r="B90" s="120"/>
      <c r="C90" s="121"/>
      <c r="D90" s="126"/>
      <c r="E90" s="126"/>
      <c r="F90" s="125"/>
      <c r="G90" s="126"/>
      <c r="H90" s="126"/>
      <c r="I90" s="125"/>
      <c r="J90" s="123">
        <v>2153448</v>
      </c>
      <c r="K90" s="126"/>
      <c r="L90" s="125"/>
      <c r="M90" s="126"/>
      <c r="N90" s="126"/>
      <c r="O90" s="125"/>
      <c r="P90" s="123">
        <v>2530595</v>
      </c>
      <c r="Q90" s="123">
        <v>1900000</v>
      </c>
      <c r="R90" s="124">
        <v>1.3318921052631578</v>
      </c>
      <c r="S90" s="123">
        <v>1901745</v>
      </c>
      <c r="T90" s="123">
        <v>3183332</v>
      </c>
      <c r="U90" s="125">
        <v>0.59740705650557335</v>
      </c>
      <c r="V90" s="123">
        <v>2378245</v>
      </c>
      <c r="W90" s="123">
        <v>3200000</v>
      </c>
      <c r="X90" s="124">
        <v>0.74320156250000002</v>
      </c>
      <c r="Y90" s="123">
        <v>2886505</v>
      </c>
      <c r="Z90" s="123">
        <v>3700000</v>
      </c>
      <c r="AA90" s="125">
        <v>0.78013648648648648</v>
      </c>
      <c r="AB90" s="123">
        <v>3235940</v>
      </c>
      <c r="AC90" s="123">
        <v>3750000</v>
      </c>
      <c r="AD90" s="125"/>
      <c r="AE90" s="123">
        <v>3682975</v>
      </c>
      <c r="AF90" s="123">
        <v>3900000</v>
      </c>
      <c r="AG90" s="125">
        <v>0.94435256410256407</v>
      </c>
      <c r="AH90" s="123">
        <v>2611600</v>
      </c>
      <c r="AI90" s="123">
        <v>4100000</v>
      </c>
      <c r="AJ90" s="125">
        <v>0.63697560975609768</v>
      </c>
      <c r="AK90" s="123">
        <v>2615125</v>
      </c>
      <c r="AL90" s="123">
        <v>3650000</v>
      </c>
      <c r="AM90" s="125">
        <v>0.71647260273972602</v>
      </c>
      <c r="AN90" s="123">
        <v>17410390</v>
      </c>
      <c r="AO90" s="123"/>
      <c r="AP90" s="123"/>
      <c r="AQ90" s="123"/>
      <c r="AR90" s="123">
        <v>2901731.6666666665</v>
      </c>
      <c r="AS90" s="123">
        <v>8909700</v>
      </c>
      <c r="AT90" s="123">
        <v>2969900</v>
      </c>
      <c r="AU90" s="147">
        <v>1397849.6</v>
      </c>
      <c r="AV90" s="148">
        <v>1817204.48</v>
      </c>
      <c r="AW90" s="123">
        <v>1817204.48</v>
      </c>
      <c r="AX90" s="135"/>
      <c r="AY90" s="129"/>
      <c r="AZ90" s="129">
        <f>SUM(AY84:AY89)</f>
        <v>3750000</v>
      </c>
      <c r="BA90" s="123">
        <v>1190665</v>
      </c>
      <c r="BB90" s="124">
        <v>1</v>
      </c>
      <c r="BC90" s="123"/>
      <c r="BD90" s="123"/>
      <c r="BE90" s="134"/>
      <c r="BF90" s="70"/>
    </row>
    <row r="91" spans="1:58">
      <c r="A91" s="119"/>
      <c r="B91" s="120"/>
      <c r="C91" s="121"/>
      <c r="D91" s="126"/>
      <c r="E91" s="126"/>
      <c r="F91" s="125"/>
      <c r="G91" s="126"/>
      <c r="H91" s="126"/>
      <c r="I91" s="125"/>
      <c r="J91" s="126"/>
      <c r="K91" s="126"/>
      <c r="L91" s="125"/>
      <c r="M91" s="126"/>
      <c r="N91" s="126"/>
      <c r="O91" s="125"/>
      <c r="P91" s="126"/>
      <c r="Q91" s="126"/>
      <c r="R91" s="125"/>
      <c r="S91" s="126"/>
      <c r="T91" s="126"/>
      <c r="U91" s="125"/>
      <c r="V91" s="126"/>
      <c r="W91" s="126"/>
      <c r="X91" s="125"/>
      <c r="Y91" s="126"/>
      <c r="Z91" s="126"/>
      <c r="AA91" s="125"/>
      <c r="AB91" s="126"/>
      <c r="AC91" s="126"/>
      <c r="AD91" s="125"/>
      <c r="AE91" s="126"/>
      <c r="AF91" s="126"/>
      <c r="AG91" s="125"/>
      <c r="AH91" s="126"/>
      <c r="AI91" s="126"/>
      <c r="AJ91" s="125"/>
      <c r="AK91" s="126"/>
      <c r="AL91" s="126"/>
      <c r="AM91" s="125"/>
      <c r="AN91" s="126"/>
      <c r="AO91" s="126"/>
      <c r="AP91" s="126"/>
      <c r="AQ91" s="126"/>
      <c r="AR91" s="123"/>
      <c r="AS91" s="127"/>
      <c r="AT91" s="127"/>
      <c r="AU91" s="126"/>
      <c r="AV91" s="126"/>
      <c r="AW91" s="126"/>
      <c r="AX91" s="135"/>
      <c r="AY91" s="129"/>
      <c r="AZ91" s="129"/>
      <c r="BA91" s="136"/>
      <c r="BB91" s="149"/>
      <c r="BC91" s="132"/>
      <c r="BD91" s="133"/>
      <c r="BE91" s="134"/>
      <c r="BF91" s="70"/>
    </row>
    <row r="92" spans="1:58">
      <c r="A92" s="119"/>
      <c r="B92" s="120"/>
      <c r="C92" s="121"/>
      <c r="D92" s="126"/>
      <c r="E92" s="126"/>
      <c r="F92" s="125"/>
      <c r="G92" s="126"/>
      <c r="H92" s="126"/>
      <c r="I92" s="125"/>
      <c r="J92" s="126"/>
      <c r="K92" s="126"/>
      <c r="L92" s="125"/>
      <c r="M92" s="126"/>
      <c r="N92" s="126"/>
      <c r="O92" s="125"/>
      <c r="P92" s="126"/>
      <c r="Q92" s="126"/>
      <c r="R92" s="125"/>
      <c r="S92" s="126"/>
      <c r="T92" s="126"/>
      <c r="U92" s="125"/>
      <c r="V92" s="126"/>
      <c r="W92" s="126"/>
      <c r="X92" s="125"/>
      <c r="Y92" s="126"/>
      <c r="Z92" s="126"/>
      <c r="AA92" s="125"/>
      <c r="AB92" s="126"/>
      <c r="AC92" s="126"/>
      <c r="AD92" s="125"/>
      <c r="AE92" s="126"/>
      <c r="AF92" s="126"/>
      <c r="AG92" s="125"/>
      <c r="AH92" s="126"/>
      <c r="AI92" s="126"/>
      <c r="AJ92" s="125"/>
      <c r="AK92" s="126"/>
      <c r="AL92" s="126"/>
      <c r="AM92" s="125"/>
      <c r="AN92" s="126"/>
      <c r="AO92" s="126"/>
      <c r="AP92" s="126"/>
      <c r="AQ92" s="126"/>
      <c r="AR92" s="123"/>
      <c r="AS92" s="127"/>
      <c r="AT92" s="127"/>
      <c r="AU92" s="126"/>
      <c r="AV92" s="126"/>
      <c r="AW92" s="126"/>
      <c r="AX92" s="135"/>
      <c r="AY92" s="129"/>
      <c r="AZ92" s="129"/>
      <c r="BA92" s="136"/>
      <c r="BB92" s="149"/>
      <c r="BC92" s="132"/>
      <c r="BD92" s="133"/>
      <c r="BE92" s="134"/>
      <c r="BF92" s="70"/>
    </row>
    <row r="93" spans="1:58">
      <c r="A93" s="119" t="s">
        <v>45</v>
      </c>
      <c r="B93" s="120" t="s">
        <v>79</v>
      </c>
      <c r="C93" s="121" t="s">
        <v>130</v>
      </c>
      <c r="D93" s="126">
        <v>391920</v>
      </c>
      <c r="E93" s="126">
        <v>550000</v>
      </c>
      <c r="F93" s="125"/>
      <c r="G93" s="126">
        <v>420315</v>
      </c>
      <c r="H93" s="126">
        <v>550000</v>
      </c>
      <c r="I93" s="125">
        <v>0.76420909090909095</v>
      </c>
      <c r="J93" s="126">
        <v>610970</v>
      </c>
      <c r="K93" s="126">
        <v>550000</v>
      </c>
      <c r="L93" s="125">
        <v>1.1108545454545455</v>
      </c>
      <c r="M93" s="126">
        <v>1090265</v>
      </c>
      <c r="N93" s="126">
        <v>550000</v>
      </c>
      <c r="O93" s="125">
        <v>1.9823</v>
      </c>
      <c r="P93" s="126">
        <v>1062915</v>
      </c>
      <c r="Q93" s="126">
        <v>700000</v>
      </c>
      <c r="R93" s="125">
        <v>1.5184500000000001</v>
      </c>
      <c r="S93" s="126">
        <v>443210</v>
      </c>
      <c r="T93" s="126">
        <v>700000</v>
      </c>
      <c r="U93" s="125">
        <v>0.63315714285714297</v>
      </c>
      <c r="V93" s="126">
        <v>217960</v>
      </c>
      <c r="W93" s="126">
        <v>700000</v>
      </c>
      <c r="X93" s="125">
        <v>0.31137142857142858</v>
      </c>
      <c r="Y93" s="126">
        <v>1055940</v>
      </c>
      <c r="Z93" s="126">
        <v>600000</v>
      </c>
      <c r="AA93" s="125">
        <v>1.7599</v>
      </c>
      <c r="AB93" s="126">
        <v>590380</v>
      </c>
      <c r="AC93" s="126">
        <v>700000</v>
      </c>
      <c r="AD93" s="125"/>
      <c r="AE93" s="126">
        <v>577985</v>
      </c>
      <c r="AF93" s="126">
        <v>650000</v>
      </c>
      <c r="AG93" s="125">
        <v>0.88920769230769225</v>
      </c>
      <c r="AH93" s="126">
        <v>0</v>
      </c>
      <c r="AI93" s="126">
        <v>650000</v>
      </c>
      <c r="AJ93" s="125">
        <v>0</v>
      </c>
      <c r="AK93" s="126"/>
      <c r="AL93" s="126"/>
      <c r="AM93" s="125"/>
      <c r="AN93" s="126">
        <v>2442265</v>
      </c>
      <c r="AO93" s="126"/>
      <c r="AP93" s="126"/>
      <c r="AQ93" s="126"/>
      <c r="AR93" s="126">
        <v>407044.16666666669</v>
      </c>
      <c r="AS93" s="127">
        <v>577985</v>
      </c>
      <c r="AT93" s="127">
        <v>192661.66666666666</v>
      </c>
      <c r="AU93" s="126"/>
      <c r="AV93" s="126"/>
      <c r="AW93" s="126">
        <v>551522.02401564259</v>
      </c>
      <c r="AX93" s="135">
        <v>526652.38476494048</v>
      </c>
      <c r="AY93" s="129"/>
      <c r="AZ93" s="129"/>
      <c r="BA93" s="136">
        <v>420315</v>
      </c>
      <c r="BB93" s="149">
        <v>1.0168342601161782E-2</v>
      </c>
      <c r="BC93" s="145"/>
      <c r="BD93" s="145"/>
      <c r="BE93" s="134"/>
    </row>
    <row r="94" spans="1:58">
      <c r="A94" s="119" t="s">
        <v>131</v>
      </c>
      <c r="B94" s="120"/>
      <c r="C94" s="121" t="s">
        <v>132</v>
      </c>
      <c r="D94" s="126"/>
      <c r="E94" s="126"/>
      <c r="F94" s="125"/>
      <c r="G94" s="126"/>
      <c r="H94" s="126"/>
      <c r="I94" s="125"/>
      <c r="J94" s="126"/>
      <c r="K94" s="126"/>
      <c r="L94" s="125"/>
      <c r="M94" s="126"/>
      <c r="N94" s="126"/>
      <c r="O94" s="125"/>
      <c r="P94" s="126"/>
      <c r="Q94" s="126"/>
      <c r="R94" s="125"/>
      <c r="S94" s="126"/>
      <c r="T94" s="126"/>
      <c r="U94" s="125"/>
      <c r="V94" s="126"/>
      <c r="W94" s="126"/>
      <c r="X94" s="125"/>
      <c r="Y94" s="126"/>
      <c r="Z94" s="126"/>
      <c r="AA94" s="125"/>
      <c r="AB94" s="126"/>
      <c r="AC94" s="126"/>
      <c r="AD94" s="125"/>
      <c r="AE94" s="126"/>
      <c r="AF94" s="126"/>
      <c r="AG94" s="125"/>
      <c r="AH94" s="126"/>
      <c r="AI94" s="126"/>
      <c r="AJ94" s="125"/>
      <c r="AK94" s="126">
        <v>36890</v>
      </c>
      <c r="AL94" s="126">
        <v>193548</v>
      </c>
      <c r="AM94" s="125">
        <v>0.19059871453076241</v>
      </c>
      <c r="AN94" s="126"/>
      <c r="AO94" s="150">
        <v>48695</v>
      </c>
      <c r="AP94" s="150">
        <v>550000</v>
      </c>
      <c r="AQ94" s="125">
        <v>8.8536363636363635E-2</v>
      </c>
      <c r="AR94" s="126"/>
      <c r="AS94" s="127"/>
      <c r="AT94" s="127"/>
      <c r="AU94" s="126"/>
      <c r="AV94" s="126"/>
      <c r="AW94" s="126"/>
      <c r="AX94" s="135"/>
      <c r="AY94" s="129">
        <v>550000</v>
      </c>
      <c r="AZ94" s="129"/>
      <c r="BA94" s="136"/>
      <c r="BB94" s="149"/>
      <c r="BC94" s="145">
        <v>155970</v>
      </c>
      <c r="BD94" s="145">
        <v>550000</v>
      </c>
      <c r="BE94" s="134">
        <f t="shared" si="1"/>
        <v>0.28358181818181816</v>
      </c>
    </row>
    <row r="95" spans="1:58" s="27" customFormat="1">
      <c r="A95" s="120" t="s">
        <v>39</v>
      </c>
      <c r="B95" s="120" t="s">
        <v>47</v>
      </c>
      <c r="C95" s="122" t="s">
        <v>133</v>
      </c>
      <c r="D95" s="123">
        <v>644900</v>
      </c>
      <c r="E95" s="123">
        <v>500000</v>
      </c>
      <c r="F95" s="124"/>
      <c r="G95" s="123">
        <v>175060</v>
      </c>
      <c r="H95" s="123">
        <v>500000</v>
      </c>
      <c r="I95" s="124">
        <v>0.35012000000000004</v>
      </c>
      <c r="J95" s="123">
        <v>520005</v>
      </c>
      <c r="K95" s="123">
        <v>500000</v>
      </c>
      <c r="L95" s="124">
        <v>1.0400100000000001</v>
      </c>
      <c r="M95" s="123">
        <v>1608600</v>
      </c>
      <c r="N95" s="123">
        <v>500000</v>
      </c>
      <c r="O95" s="125">
        <v>3.2172000000000001</v>
      </c>
      <c r="P95" s="126">
        <v>612865</v>
      </c>
      <c r="Q95" s="126">
        <v>800000</v>
      </c>
      <c r="R95" s="125">
        <v>0.76608125000000005</v>
      </c>
      <c r="S95" s="126">
        <v>402015</v>
      </c>
      <c r="T95" s="126">
        <v>700000</v>
      </c>
      <c r="U95" s="125">
        <v>0.5743071428571429</v>
      </c>
      <c r="V95" s="126">
        <v>369355</v>
      </c>
      <c r="W95" s="126">
        <v>700000</v>
      </c>
      <c r="X95" s="125">
        <v>0.52765000000000006</v>
      </c>
      <c r="Y95" s="126">
        <v>358545</v>
      </c>
      <c r="Z95" s="126">
        <v>650000</v>
      </c>
      <c r="AA95" s="125">
        <v>0.55160769230769247</v>
      </c>
      <c r="AB95" s="126">
        <v>145475</v>
      </c>
      <c r="AC95" s="126">
        <v>600000</v>
      </c>
      <c r="AD95" s="125"/>
      <c r="AE95" s="126">
        <v>265555</v>
      </c>
      <c r="AF95" s="126">
        <v>500000</v>
      </c>
      <c r="AG95" s="125">
        <v>0.53111000000000008</v>
      </c>
      <c r="AH95" s="126">
        <v>410730</v>
      </c>
      <c r="AI95" s="126">
        <v>500000</v>
      </c>
      <c r="AJ95" s="125">
        <v>0.82145999999999986</v>
      </c>
      <c r="AK95" s="126">
        <v>673375</v>
      </c>
      <c r="AL95" s="126">
        <v>500000</v>
      </c>
      <c r="AM95" s="125">
        <v>1.3467499999999999</v>
      </c>
      <c r="AN95" s="126">
        <v>2223035</v>
      </c>
      <c r="AO95" s="150">
        <v>541805</v>
      </c>
      <c r="AP95" s="150">
        <v>550000</v>
      </c>
      <c r="AQ95" s="125">
        <v>0.98509999999999998</v>
      </c>
      <c r="AR95" s="126">
        <v>370505.83333333331</v>
      </c>
      <c r="AS95" s="127">
        <v>1349660</v>
      </c>
      <c r="AT95" s="127">
        <v>449886.66666666669</v>
      </c>
      <c r="AU95" s="151"/>
      <c r="AV95" s="151"/>
      <c r="AW95" s="126">
        <v>229707.35168665976</v>
      </c>
      <c r="AX95" s="128">
        <v>91670.202295279756</v>
      </c>
      <c r="AY95" s="129">
        <v>550000</v>
      </c>
      <c r="AZ95" s="129"/>
      <c r="BA95" s="130">
        <v>175060</v>
      </c>
      <c r="BB95" s="149">
        <v>4.2350857232299147E-3</v>
      </c>
      <c r="BC95" s="145">
        <v>166970</v>
      </c>
      <c r="BD95" s="145">
        <v>550000</v>
      </c>
      <c r="BE95" s="134">
        <f t="shared" si="1"/>
        <v>0.30358181818181817</v>
      </c>
    </row>
    <row r="96" spans="1:58">
      <c r="A96" s="119" t="s">
        <v>38</v>
      </c>
      <c r="B96" s="120" t="s">
        <v>42</v>
      </c>
      <c r="C96" s="121" t="s">
        <v>134</v>
      </c>
      <c r="D96" s="145">
        <v>1886225</v>
      </c>
      <c r="E96" s="145">
        <v>2700000</v>
      </c>
      <c r="F96" s="146"/>
      <c r="G96" s="126">
        <v>1533195</v>
      </c>
      <c r="H96" s="126">
        <v>2500000</v>
      </c>
      <c r="I96" s="125">
        <v>0.61327799999999999</v>
      </c>
      <c r="J96" s="126">
        <v>1936830</v>
      </c>
      <c r="K96" s="126">
        <v>2500000</v>
      </c>
      <c r="L96" s="125">
        <v>0.77473200000000009</v>
      </c>
      <c r="M96" s="126">
        <v>4717730</v>
      </c>
      <c r="N96" s="126">
        <v>2500000</v>
      </c>
      <c r="O96" s="125">
        <v>1.887092</v>
      </c>
      <c r="P96" s="126">
        <v>5253740</v>
      </c>
      <c r="Q96" s="126">
        <v>2250000</v>
      </c>
      <c r="R96" s="125">
        <v>2.3349955555555555</v>
      </c>
      <c r="S96" s="126">
        <v>2064260</v>
      </c>
      <c r="T96" s="126">
        <v>2000000</v>
      </c>
      <c r="U96" s="125">
        <v>1.03213</v>
      </c>
      <c r="V96" s="126">
        <v>2194060</v>
      </c>
      <c r="W96" s="126">
        <v>2000000</v>
      </c>
      <c r="X96" s="125">
        <v>1.0970299999999999</v>
      </c>
      <c r="Y96" s="126">
        <v>3617595</v>
      </c>
      <c r="Z96" s="126">
        <v>2000000</v>
      </c>
      <c r="AA96" s="125">
        <v>1.8087975000000001</v>
      </c>
      <c r="AB96" s="126">
        <v>2502860</v>
      </c>
      <c r="AC96" s="126">
        <v>2500000</v>
      </c>
      <c r="AD96" s="125"/>
      <c r="AE96" s="126">
        <v>4587735</v>
      </c>
      <c r="AF96" s="126">
        <v>2500000</v>
      </c>
      <c r="AG96" s="125">
        <v>1.835094</v>
      </c>
      <c r="AH96" s="126">
        <v>2433760</v>
      </c>
      <c r="AI96" s="126">
        <v>2700000</v>
      </c>
      <c r="AJ96" s="125">
        <v>0.90139259259259275</v>
      </c>
      <c r="AK96" s="126">
        <v>2310370</v>
      </c>
      <c r="AL96" s="126">
        <v>3300000</v>
      </c>
      <c r="AM96" s="125">
        <v>0.7001121212121213</v>
      </c>
      <c r="AN96" s="126">
        <v>17646380</v>
      </c>
      <c r="AO96" s="150">
        <v>1924340</v>
      </c>
      <c r="AP96" s="150">
        <v>2900000</v>
      </c>
      <c r="AQ96" s="125">
        <v>0.66356551724137935</v>
      </c>
      <c r="AR96" s="126">
        <v>2941063.3333333335</v>
      </c>
      <c r="AS96" s="127">
        <v>9331865</v>
      </c>
      <c r="AT96" s="127">
        <v>3110621.6666666665</v>
      </c>
      <c r="AU96" s="126"/>
      <c r="AV96" s="126"/>
      <c r="AW96" s="126">
        <v>2011802.5995043318</v>
      </c>
      <c r="AX96" s="135">
        <v>2549454.0216416144</v>
      </c>
      <c r="AY96" s="129">
        <v>2800000</v>
      </c>
      <c r="AZ96" s="129"/>
      <c r="BA96" s="136">
        <v>1533195</v>
      </c>
      <c r="BB96" s="149">
        <v>3.7091352995701411E-2</v>
      </c>
      <c r="BC96" s="145">
        <v>1875730</v>
      </c>
      <c r="BD96" s="145">
        <v>2800000</v>
      </c>
      <c r="BE96" s="134">
        <f t="shared" si="1"/>
        <v>0.66990357142857138</v>
      </c>
    </row>
    <row r="97" spans="1:57" s="27" customFormat="1">
      <c r="A97" s="120" t="s">
        <v>38</v>
      </c>
      <c r="B97" s="120" t="s">
        <v>42</v>
      </c>
      <c r="C97" s="122" t="s">
        <v>135</v>
      </c>
      <c r="D97" s="123">
        <v>1709440</v>
      </c>
      <c r="E97" s="123">
        <v>800000</v>
      </c>
      <c r="F97" s="124"/>
      <c r="G97" s="123">
        <v>1836755</v>
      </c>
      <c r="H97" s="123">
        <v>1500000</v>
      </c>
      <c r="I97" s="124">
        <v>1.2245033333333333</v>
      </c>
      <c r="J97" s="123">
        <v>2514435</v>
      </c>
      <c r="K97" s="123">
        <v>1600000</v>
      </c>
      <c r="L97" s="124">
        <v>1.5715218750000002</v>
      </c>
      <c r="M97" s="123">
        <v>4926060</v>
      </c>
      <c r="N97" s="123">
        <v>1600000</v>
      </c>
      <c r="O97" s="125">
        <v>3.0787874999999998</v>
      </c>
      <c r="P97" s="126">
        <v>4331850</v>
      </c>
      <c r="Q97" s="126">
        <v>1850000</v>
      </c>
      <c r="R97" s="125">
        <v>2.3415405405405405</v>
      </c>
      <c r="S97" s="126">
        <v>2250775</v>
      </c>
      <c r="T97" s="126">
        <v>1950000</v>
      </c>
      <c r="U97" s="125">
        <v>1.1542435897435896</v>
      </c>
      <c r="V97" s="126">
        <v>1971315</v>
      </c>
      <c r="W97" s="126">
        <v>1950000</v>
      </c>
      <c r="X97" s="125">
        <v>1.0109307692307692</v>
      </c>
      <c r="Y97" s="126">
        <v>3123730</v>
      </c>
      <c r="Z97" s="126">
        <v>1950000</v>
      </c>
      <c r="AA97" s="125">
        <v>1.6019128205128206</v>
      </c>
      <c r="AB97" s="126">
        <v>1158285</v>
      </c>
      <c r="AC97" s="126">
        <v>2100000</v>
      </c>
      <c r="AD97" s="125"/>
      <c r="AE97" s="126">
        <v>1984000</v>
      </c>
      <c r="AF97" s="126">
        <v>2000000</v>
      </c>
      <c r="AG97" s="125">
        <v>0.99200000000000021</v>
      </c>
      <c r="AH97" s="126">
        <v>2318065</v>
      </c>
      <c r="AI97" s="126">
        <v>2000000</v>
      </c>
      <c r="AJ97" s="125">
        <v>1.1590324999999999</v>
      </c>
      <c r="AK97" s="126">
        <v>2948400</v>
      </c>
      <c r="AL97" s="126">
        <v>2100000</v>
      </c>
      <c r="AM97" s="125">
        <v>1.4039999999999999</v>
      </c>
      <c r="AN97" s="126">
        <v>13503795</v>
      </c>
      <c r="AO97" s="150">
        <v>8260165</v>
      </c>
      <c r="AP97" s="150">
        <v>2000000</v>
      </c>
      <c r="AQ97" s="125">
        <v>4.1300825000000003</v>
      </c>
      <c r="AR97" s="126">
        <v>2250632.5</v>
      </c>
      <c r="AS97" s="127">
        <v>7250465</v>
      </c>
      <c r="AT97" s="127">
        <v>2416821.6666666665</v>
      </c>
      <c r="AU97" s="123"/>
      <c r="AV97" s="123"/>
      <c r="AW97" s="126">
        <v>2410122.9678237787</v>
      </c>
      <c r="AX97" s="128">
        <v>1633763.8711609743</v>
      </c>
      <c r="AY97" s="129">
        <v>2100000</v>
      </c>
      <c r="AZ97" s="129"/>
      <c r="BA97" s="130">
        <v>1836755</v>
      </c>
      <c r="BB97" s="149">
        <v>4.4435135825266536E-2</v>
      </c>
      <c r="BC97" s="145">
        <v>2750065</v>
      </c>
      <c r="BD97" s="145">
        <v>2100000</v>
      </c>
      <c r="BE97" s="134">
        <f t="shared" si="1"/>
        <v>1.3095547619047618</v>
      </c>
    </row>
    <row r="98" spans="1:57" s="27" customFormat="1">
      <c r="A98" s="120" t="s">
        <v>45</v>
      </c>
      <c r="B98" s="120" t="s">
        <v>79</v>
      </c>
      <c r="C98" s="122" t="s">
        <v>136</v>
      </c>
      <c r="D98" s="123">
        <v>1038300</v>
      </c>
      <c r="E98" s="123">
        <v>1800000</v>
      </c>
      <c r="F98" s="124"/>
      <c r="G98" s="123">
        <v>1482830</v>
      </c>
      <c r="H98" s="123">
        <v>1700000</v>
      </c>
      <c r="I98" s="124">
        <v>0.87225294117647068</v>
      </c>
      <c r="J98" s="123">
        <v>1903085</v>
      </c>
      <c r="K98" s="123">
        <v>1500000</v>
      </c>
      <c r="L98" s="124">
        <v>1.2687233333333334</v>
      </c>
      <c r="M98" s="123">
        <v>2352075</v>
      </c>
      <c r="N98" s="123">
        <v>1500000</v>
      </c>
      <c r="O98" s="125">
        <v>1.5680499999999999</v>
      </c>
      <c r="P98" s="126">
        <v>1904260</v>
      </c>
      <c r="Q98" s="126">
        <v>1500000</v>
      </c>
      <c r="R98" s="125">
        <v>1.2695066666666666</v>
      </c>
      <c r="S98" s="126">
        <v>806510</v>
      </c>
      <c r="T98" s="126">
        <v>1500000</v>
      </c>
      <c r="U98" s="125">
        <v>0.53767333333333334</v>
      </c>
      <c r="V98" s="126">
        <v>1227060</v>
      </c>
      <c r="W98" s="126">
        <v>1500000</v>
      </c>
      <c r="X98" s="125">
        <v>0.8180400000000001</v>
      </c>
      <c r="Y98" s="126">
        <v>2008595</v>
      </c>
      <c r="Z98" s="126">
        <v>1400000</v>
      </c>
      <c r="AA98" s="125">
        <v>1.4347107142857143</v>
      </c>
      <c r="AB98" s="126">
        <v>1386855</v>
      </c>
      <c r="AC98" s="126">
        <v>1550000</v>
      </c>
      <c r="AD98" s="125"/>
      <c r="AE98" s="126">
        <v>1565680</v>
      </c>
      <c r="AF98" s="126">
        <v>1450000</v>
      </c>
      <c r="AG98" s="125">
        <v>1.0797793103448277</v>
      </c>
      <c r="AH98" s="126">
        <v>1413950</v>
      </c>
      <c r="AI98" s="126">
        <v>1500000</v>
      </c>
      <c r="AJ98" s="125">
        <v>0.94263333333333321</v>
      </c>
      <c r="AK98" s="126">
        <v>1948855</v>
      </c>
      <c r="AL98" s="126">
        <v>1500000</v>
      </c>
      <c r="AM98" s="125">
        <v>1.2992366666666666</v>
      </c>
      <c r="AN98" s="126">
        <v>9550995</v>
      </c>
      <c r="AO98" s="150">
        <v>1327930</v>
      </c>
      <c r="AP98" s="150">
        <v>1500000</v>
      </c>
      <c r="AQ98" s="125">
        <v>0.88528666666666667</v>
      </c>
      <c r="AR98" s="126">
        <v>1591832.5</v>
      </c>
      <c r="AS98" s="127">
        <v>4928485</v>
      </c>
      <c r="AT98" s="127">
        <v>1642828.3333333333</v>
      </c>
      <c r="AU98" s="123"/>
      <c r="AV98" s="123"/>
      <c r="AW98" s="126">
        <v>1945715.482129154</v>
      </c>
      <c r="AX98" s="128">
        <v>1149914.7438312862</v>
      </c>
      <c r="AY98" s="129">
        <v>1500000</v>
      </c>
      <c r="AZ98" s="129"/>
      <c r="BA98" s="130">
        <v>1482830</v>
      </c>
      <c r="BB98" s="149">
        <v>3.5872913075385662E-2</v>
      </c>
      <c r="BC98" s="145">
        <v>1264660</v>
      </c>
      <c r="BD98" s="145">
        <v>1500000</v>
      </c>
      <c r="BE98" s="134">
        <f t="shared" si="1"/>
        <v>0.84310666666666667</v>
      </c>
    </row>
    <row r="99" spans="1:57" s="27" customFormat="1">
      <c r="A99" s="120" t="s">
        <v>34</v>
      </c>
      <c r="B99" s="120" t="s">
        <v>35</v>
      </c>
      <c r="C99" s="122" t="s">
        <v>137</v>
      </c>
      <c r="D99" s="123">
        <v>648200</v>
      </c>
      <c r="E99" s="123">
        <v>600000</v>
      </c>
      <c r="F99" s="124"/>
      <c r="G99" s="123">
        <v>701660</v>
      </c>
      <c r="H99" s="123">
        <v>600000</v>
      </c>
      <c r="I99" s="124">
        <v>1.1694333333333333</v>
      </c>
      <c r="J99" s="123">
        <v>681660</v>
      </c>
      <c r="K99" s="123">
        <v>600000</v>
      </c>
      <c r="L99" s="124">
        <v>1.1361000000000001</v>
      </c>
      <c r="M99" s="123">
        <v>2027030</v>
      </c>
      <c r="N99" s="123">
        <v>600000</v>
      </c>
      <c r="O99" s="125">
        <v>3.3783833333333333</v>
      </c>
      <c r="P99" s="126"/>
      <c r="Q99" s="126"/>
      <c r="R99" s="125" t="e">
        <f>{#DIV/0!}</f>
        <v>#DIV/0!</v>
      </c>
      <c r="S99" s="126">
        <v>1317265</v>
      </c>
      <c r="T99" s="126">
        <v>900000</v>
      </c>
      <c r="U99" s="125">
        <v>1.4636277777777777</v>
      </c>
      <c r="V99" s="126">
        <v>103580</v>
      </c>
      <c r="W99" s="126">
        <v>96774</v>
      </c>
      <c r="X99" s="125">
        <v>1.0703288073242814</v>
      </c>
      <c r="Y99" s="126">
        <v>570180</v>
      </c>
      <c r="Z99" s="126">
        <v>500000</v>
      </c>
      <c r="AA99" s="125">
        <v>1.14036</v>
      </c>
      <c r="AB99" s="126">
        <v>799080</v>
      </c>
      <c r="AC99" s="126">
        <v>500000</v>
      </c>
      <c r="AD99" s="125"/>
      <c r="AE99" s="126">
        <v>713190</v>
      </c>
      <c r="AF99" s="126">
        <v>500000</v>
      </c>
      <c r="AG99" s="125">
        <v>1.42638</v>
      </c>
      <c r="AH99" s="126">
        <v>1752645</v>
      </c>
      <c r="AI99" s="126">
        <v>600000</v>
      </c>
      <c r="AJ99" s="125">
        <v>2.9210750000000001</v>
      </c>
      <c r="AK99" s="126">
        <v>1218425</v>
      </c>
      <c r="AL99" s="126">
        <v>850000</v>
      </c>
      <c r="AM99" s="125">
        <v>1.4334411764705883</v>
      </c>
      <c r="AN99" s="126">
        <v>5157100</v>
      </c>
      <c r="AO99" s="150">
        <v>923830</v>
      </c>
      <c r="AP99" s="150">
        <v>850000</v>
      </c>
      <c r="AQ99" s="125">
        <v>1.0868588235294117</v>
      </c>
      <c r="AR99" s="126">
        <v>859516.66666666663</v>
      </c>
      <c r="AS99" s="127">
        <v>3684260</v>
      </c>
      <c r="AT99" s="127">
        <v>1228086.6666666667</v>
      </c>
      <c r="AU99" s="123"/>
      <c r="AV99" s="123"/>
      <c r="AW99" s="126">
        <v>920692.67899269785</v>
      </c>
      <c r="AX99" s="128">
        <v>305948.49044455565</v>
      </c>
      <c r="AY99" s="129">
        <v>900000</v>
      </c>
      <c r="AZ99" s="129"/>
      <c r="BA99" s="130">
        <v>701660</v>
      </c>
      <c r="BB99" s="149">
        <v>1.6974695810359316E-2</v>
      </c>
      <c r="BC99" s="145">
        <v>1102865</v>
      </c>
      <c r="BD99" s="145">
        <v>900000</v>
      </c>
      <c r="BE99" s="134">
        <f t="shared" si="1"/>
        <v>1.2254055555555556</v>
      </c>
    </row>
    <row r="100" spans="1:57" s="27" customFormat="1">
      <c r="A100" s="120" t="s">
        <v>36</v>
      </c>
      <c r="B100" s="120"/>
      <c r="C100" s="122" t="s">
        <v>138</v>
      </c>
      <c r="D100" s="123"/>
      <c r="E100" s="123"/>
      <c r="F100" s="124"/>
      <c r="G100" s="123">
        <v>0</v>
      </c>
      <c r="H100" s="123">
        <v>234482</v>
      </c>
      <c r="I100" s="124">
        <v>0</v>
      </c>
      <c r="J100" s="123">
        <v>430330</v>
      </c>
      <c r="K100" s="123">
        <v>500000</v>
      </c>
      <c r="L100" s="124">
        <v>0.86066000000000009</v>
      </c>
      <c r="M100" s="123">
        <v>1153800</v>
      </c>
      <c r="N100" s="123">
        <v>500000</v>
      </c>
      <c r="O100" s="125">
        <v>2.3075999999999999</v>
      </c>
      <c r="P100" s="126">
        <v>1647925</v>
      </c>
      <c r="Q100" s="126">
        <v>600000</v>
      </c>
      <c r="R100" s="125">
        <v>2.7465416666666669</v>
      </c>
      <c r="S100" s="126">
        <v>1462710</v>
      </c>
      <c r="T100" s="126">
        <v>700000</v>
      </c>
      <c r="U100" s="125">
        <v>2.0895857142857142</v>
      </c>
      <c r="V100" s="126">
        <v>1465605</v>
      </c>
      <c r="W100" s="126">
        <v>800000</v>
      </c>
      <c r="X100" s="125">
        <v>1.8320062500000001</v>
      </c>
      <c r="Y100" s="126">
        <v>851900</v>
      </c>
      <c r="Z100" s="126">
        <v>800000</v>
      </c>
      <c r="AA100" s="125">
        <v>1.064875</v>
      </c>
      <c r="AB100" s="126">
        <v>393640</v>
      </c>
      <c r="AC100" s="126">
        <v>900000</v>
      </c>
      <c r="AD100" s="125"/>
      <c r="AE100" s="126">
        <v>464035</v>
      </c>
      <c r="AF100" s="126">
        <v>800000</v>
      </c>
      <c r="AG100" s="125">
        <v>0.58004375000000008</v>
      </c>
      <c r="AH100" s="126">
        <v>785600</v>
      </c>
      <c r="AI100" s="126">
        <v>800000</v>
      </c>
      <c r="AJ100" s="125">
        <v>0.9820000000000001</v>
      </c>
      <c r="AK100" s="126">
        <v>233850</v>
      </c>
      <c r="AL100" s="126">
        <v>800000</v>
      </c>
      <c r="AM100" s="125">
        <v>0.29231250000000003</v>
      </c>
      <c r="AN100" s="126">
        <v>4194630</v>
      </c>
      <c r="AO100" s="150">
        <v>122970</v>
      </c>
      <c r="AP100" s="150">
        <v>800000</v>
      </c>
      <c r="AQ100" s="125">
        <v>0.1537125</v>
      </c>
      <c r="AR100" s="126">
        <v>699105</v>
      </c>
      <c r="AS100" s="127">
        <v>1483485</v>
      </c>
      <c r="AT100" s="127">
        <v>494495</v>
      </c>
      <c r="AU100" s="123"/>
      <c r="AV100" s="123"/>
      <c r="AW100" s="126">
        <v>0</v>
      </c>
      <c r="AX100" s="128"/>
      <c r="AY100" s="129">
        <v>700000</v>
      </c>
      <c r="AZ100" s="129"/>
      <c r="BA100" s="130">
        <v>0</v>
      </c>
      <c r="BB100" s="149">
        <v>0</v>
      </c>
      <c r="BC100" s="145">
        <v>454245</v>
      </c>
      <c r="BD100" s="145">
        <v>700000</v>
      </c>
      <c r="BE100" s="134">
        <f t="shared" si="1"/>
        <v>0.64892142857142854</v>
      </c>
    </row>
    <row r="101" spans="1:57" s="27" customFormat="1">
      <c r="A101" s="120" t="s">
        <v>39</v>
      </c>
      <c r="B101" s="120" t="s">
        <v>47</v>
      </c>
      <c r="C101" s="122" t="s">
        <v>139</v>
      </c>
      <c r="D101" s="123"/>
      <c r="E101" s="123">
        <v>500000</v>
      </c>
      <c r="F101" s="124"/>
      <c r="G101" s="123"/>
      <c r="H101" s="123">
        <v>500000</v>
      </c>
      <c r="I101" s="124">
        <v>0</v>
      </c>
      <c r="J101" s="123"/>
      <c r="K101" s="123">
        <v>500000</v>
      </c>
      <c r="L101" s="124">
        <v>0</v>
      </c>
      <c r="M101" s="123"/>
      <c r="N101" s="123"/>
      <c r="O101" s="125" t="e">
        <f>{#DIV/0!}</f>
        <v>#DIV/0!</v>
      </c>
      <c r="P101" s="126">
        <v>179560</v>
      </c>
      <c r="Q101" s="126">
        <v>177419</v>
      </c>
      <c r="R101" s="125">
        <v>1.0120674786804118</v>
      </c>
      <c r="S101" s="126">
        <v>147470</v>
      </c>
      <c r="T101" s="126">
        <v>550000</v>
      </c>
      <c r="U101" s="125">
        <v>0.26812727272727271</v>
      </c>
      <c r="V101" s="126">
        <v>136575</v>
      </c>
      <c r="W101" s="126">
        <v>550000</v>
      </c>
      <c r="X101" s="125">
        <v>0.24831818181818185</v>
      </c>
      <c r="Y101" s="126">
        <v>67185</v>
      </c>
      <c r="Z101" s="126">
        <v>500000</v>
      </c>
      <c r="AA101" s="125">
        <v>0.13437000000000002</v>
      </c>
      <c r="AB101" s="126">
        <v>72480</v>
      </c>
      <c r="AC101" s="126">
        <v>500000</v>
      </c>
      <c r="AD101" s="125"/>
      <c r="AE101" s="126">
        <v>109775</v>
      </c>
      <c r="AF101" s="126">
        <v>500000</v>
      </c>
      <c r="AG101" s="125">
        <v>0.21955000000000002</v>
      </c>
      <c r="AH101" s="126">
        <v>62885</v>
      </c>
      <c r="AI101" s="126">
        <v>500000</v>
      </c>
      <c r="AJ101" s="125">
        <v>0.12577000000000002</v>
      </c>
      <c r="AK101" s="126">
        <v>53085</v>
      </c>
      <c r="AL101" s="126">
        <v>500000</v>
      </c>
      <c r="AM101" s="125">
        <v>0.10617000000000001</v>
      </c>
      <c r="AN101" s="126">
        <v>501985</v>
      </c>
      <c r="AO101" s="150">
        <v>53780</v>
      </c>
      <c r="AP101" s="150">
        <v>550000</v>
      </c>
      <c r="AQ101" s="125">
        <v>9.7781818181818178E-2</v>
      </c>
      <c r="AR101" s="126">
        <v>83664.166666666672</v>
      </c>
      <c r="AS101" s="127">
        <v>225745</v>
      </c>
      <c r="AT101" s="127">
        <v>75248.333333333328</v>
      </c>
      <c r="AU101" s="123"/>
      <c r="AV101" s="123"/>
      <c r="AW101" s="126">
        <v>0</v>
      </c>
      <c r="AX101" s="128"/>
      <c r="AY101" s="129">
        <v>550000</v>
      </c>
      <c r="AZ101" s="129"/>
      <c r="BA101" s="130"/>
      <c r="BB101" s="149">
        <v>0</v>
      </c>
      <c r="BC101" s="145"/>
      <c r="BD101" s="145"/>
      <c r="BE101" s="134"/>
    </row>
    <row r="102" spans="1:57">
      <c r="A102" s="119" t="s">
        <v>34</v>
      </c>
      <c r="B102" s="120" t="s">
        <v>35</v>
      </c>
      <c r="C102" s="121" t="s">
        <v>140</v>
      </c>
      <c r="D102" s="126">
        <v>1086810</v>
      </c>
      <c r="E102" s="126">
        <v>850000</v>
      </c>
      <c r="F102" s="125"/>
      <c r="G102" s="126">
        <v>1360670</v>
      </c>
      <c r="H102" s="126">
        <v>1000000</v>
      </c>
      <c r="I102" s="125">
        <v>1.36067</v>
      </c>
      <c r="J102" s="126">
        <v>1328735</v>
      </c>
      <c r="K102" s="126">
        <v>1050000</v>
      </c>
      <c r="L102" s="125">
        <v>1.2654619047619047</v>
      </c>
      <c r="M102" s="126">
        <v>3358000</v>
      </c>
      <c r="N102" s="126">
        <v>1050000</v>
      </c>
      <c r="O102" s="125">
        <v>3.1980952380952381</v>
      </c>
      <c r="P102" s="126">
        <v>2560745</v>
      </c>
      <c r="Q102" s="126">
        <v>1300000</v>
      </c>
      <c r="R102" s="125">
        <v>1.9698038461538458</v>
      </c>
      <c r="S102" s="126">
        <v>1304290</v>
      </c>
      <c r="T102" s="126">
        <v>1300000</v>
      </c>
      <c r="U102" s="125">
        <v>1.0033000000000001</v>
      </c>
      <c r="V102" s="126">
        <v>2143135</v>
      </c>
      <c r="W102" s="126">
        <v>1300000</v>
      </c>
      <c r="X102" s="125">
        <v>1.6485653846153847</v>
      </c>
      <c r="Y102" s="126">
        <v>1792525</v>
      </c>
      <c r="Z102" s="126">
        <v>1300000</v>
      </c>
      <c r="AA102" s="125">
        <v>1.3788653846153847</v>
      </c>
      <c r="AB102" s="126">
        <v>2054650</v>
      </c>
      <c r="AC102" s="126">
        <v>1450000</v>
      </c>
      <c r="AD102" s="125"/>
      <c r="AE102" s="126">
        <v>1171325</v>
      </c>
      <c r="AF102" s="126">
        <v>1450000</v>
      </c>
      <c r="AG102" s="125">
        <v>0.80781034482758629</v>
      </c>
      <c r="AH102" s="126">
        <v>1169795</v>
      </c>
      <c r="AI102" s="126">
        <v>1550000</v>
      </c>
      <c r="AJ102" s="125">
        <v>0.75470645161290306</v>
      </c>
      <c r="AK102" s="126">
        <v>1277170</v>
      </c>
      <c r="AL102" s="126">
        <v>1600000</v>
      </c>
      <c r="AM102" s="125">
        <v>0.79823124999999995</v>
      </c>
      <c r="AN102" s="126">
        <v>9608600</v>
      </c>
      <c r="AO102" s="150">
        <v>899365</v>
      </c>
      <c r="AP102" s="150">
        <v>1400000</v>
      </c>
      <c r="AQ102" s="125">
        <v>0.64240357142857141</v>
      </c>
      <c r="AR102" s="126">
        <v>1601433.3333333333</v>
      </c>
      <c r="AS102" s="127">
        <v>3618290</v>
      </c>
      <c r="AT102" s="127">
        <v>1206096.6666666667</v>
      </c>
      <c r="AU102" s="126"/>
      <c r="AV102" s="126"/>
      <c r="AW102" s="126">
        <v>1785421.5824259529</v>
      </c>
      <c r="AX102" s="135"/>
      <c r="AY102" s="129">
        <v>1400000</v>
      </c>
      <c r="AZ102" s="129"/>
      <c r="BA102" s="136">
        <v>1360670</v>
      </c>
      <c r="BB102" s="149">
        <v>3.2917594487759896E-2</v>
      </c>
      <c r="BC102" s="145"/>
      <c r="BD102" s="145"/>
      <c r="BE102" s="134"/>
    </row>
    <row r="103" spans="1:57">
      <c r="A103" s="119" t="s">
        <v>39</v>
      </c>
      <c r="B103" s="120"/>
      <c r="C103" s="121" t="s">
        <v>141</v>
      </c>
      <c r="D103" s="126"/>
      <c r="E103" s="126"/>
      <c r="F103" s="125"/>
      <c r="G103" s="126"/>
      <c r="H103" s="126"/>
      <c r="I103" s="125"/>
      <c r="J103" s="126"/>
      <c r="K103" s="126"/>
      <c r="L103" s="125"/>
      <c r="M103" s="126"/>
      <c r="N103" s="126"/>
      <c r="O103" s="125"/>
      <c r="P103" s="126"/>
      <c r="Q103" s="126"/>
      <c r="R103" s="125"/>
      <c r="S103" s="126"/>
      <c r="T103" s="126"/>
      <c r="U103" s="125"/>
      <c r="V103" s="126"/>
      <c r="W103" s="126"/>
      <c r="X103" s="125"/>
      <c r="Y103" s="126"/>
      <c r="Z103" s="126"/>
      <c r="AA103" s="125"/>
      <c r="AB103" s="126">
        <v>111480</v>
      </c>
      <c r="AC103" s="126">
        <v>333333</v>
      </c>
      <c r="AD103" s="125"/>
      <c r="AE103" s="126">
        <v>57990</v>
      </c>
      <c r="AF103" s="126">
        <v>500000</v>
      </c>
      <c r="AG103" s="125">
        <v>0.11598000000000001</v>
      </c>
      <c r="AH103" s="126">
        <v>201770</v>
      </c>
      <c r="AI103" s="126">
        <v>500000</v>
      </c>
      <c r="AJ103" s="125">
        <v>0.40354000000000001</v>
      </c>
      <c r="AK103" s="126">
        <v>330825</v>
      </c>
      <c r="AL103" s="126">
        <v>500000</v>
      </c>
      <c r="AM103" s="125">
        <v>0.66165000000000007</v>
      </c>
      <c r="AN103" s="126">
        <v>702065</v>
      </c>
      <c r="AO103" s="150">
        <v>385035</v>
      </c>
      <c r="AP103" s="150">
        <v>550000</v>
      </c>
      <c r="AQ103" s="125">
        <v>0.70006363636363633</v>
      </c>
      <c r="AR103" s="126">
        <v>117010.83333333333</v>
      </c>
      <c r="AS103" s="127">
        <v>590585</v>
      </c>
      <c r="AT103" s="127">
        <v>196861.66666666666</v>
      </c>
      <c r="AU103" s="126"/>
      <c r="AV103" s="126"/>
      <c r="AW103" s="126"/>
      <c r="AX103" s="135"/>
      <c r="AY103" s="129">
        <v>550000</v>
      </c>
      <c r="AZ103" s="129"/>
      <c r="BA103" s="136"/>
      <c r="BB103" s="149">
        <v>0</v>
      </c>
      <c r="BC103" s="145">
        <v>170360</v>
      </c>
      <c r="BD103" s="145">
        <v>550000</v>
      </c>
      <c r="BE103" s="134">
        <f t="shared" si="1"/>
        <v>0.30974545454545455</v>
      </c>
    </row>
    <row r="104" spans="1:57">
      <c r="A104" s="119" t="s">
        <v>39</v>
      </c>
      <c r="B104" s="120" t="s">
        <v>35</v>
      </c>
      <c r="C104" s="121" t="s">
        <v>142</v>
      </c>
      <c r="D104" s="126">
        <v>1086810</v>
      </c>
      <c r="E104" s="126">
        <v>850000</v>
      </c>
      <c r="F104" s="125"/>
      <c r="G104" s="126">
        <v>1360670</v>
      </c>
      <c r="H104" s="126">
        <v>1000000</v>
      </c>
      <c r="I104" s="125">
        <v>1.36067</v>
      </c>
      <c r="J104" s="126">
        <v>1328735</v>
      </c>
      <c r="K104" s="126">
        <v>1050000</v>
      </c>
      <c r="L104" s="125">
        <v>1.2654619047619047</v>
      </c>
      <c r="M104" s="126">
        <v>3358000</v>
      </c>
      <c r="N104" s="126">
        <v>1050000</v>
      </c>
      <c r="O104" s="125">
        <v>3.1980952380952381</v>
      </c>
      <c r="P104" s="126">
        <v>2560745</v>
      </c>
      <c r="Q104" s="126">
        <v>1300000</v>
      </c>
      <c r="R104" s="125">
        <v>1.9698038461538458</v>
      </c>
      <c r="S104" s="126" t="e">
        <f>{#N/A}</f>
        <v>#N/A</v>
      </c>
      <c r="T104" s="126" t="e">
        <f>{#N/A}</f>
        <v>#N/A</v>
      </c>
      <c r="U104" s="125" t="e">
        <f>{#N/A}</f>
        <v>#N/A</v>
      </c>
      <c r="V104" s="126">
        <v>2143135</v>
      </c>
      <c r="W104" s="126">
        <v>1300000</v>
      </c>
      <c r="X104" s="125">
        <v>1.6485653846153847</v>
      </c>
      <c r="Y104" s="126">
        <v>1792525</v>
      </c>
      <c r="Z104" s="126">
        <v>1300000</v>
      </c>
      <c r="AA104" s="125">
        <v>1.3788653846153847</v>
      </c>
      <c r="AB104" s="126"/>
      <c r="AC104" s="126"/>
      <c r="AD104" s="125"/>
      <c r="AE104" s="126"/>
      <c r="AF104" s="126"/>
      <c r="AG104" s="125" t="e">
        <f>{#DIV/0!}</f>
        <v>#DIV/0!</v>
      </c>
      <c r="AH104" s="126"/>
      <c r="AI104" s="126"/>
      <c r="AJ104" s="125" t="e">
        <f>{#DIV/0!}</f>
        <v>#DIV/0!</v>
      </c>
      <c r="AK104" s="126"/>
      <c r="AL104" s="126"/>
      <c r="AM104" s="125"/>
      <c r="AN104" s="126">
        <v>3935660</v>
      </c>
      <c r="AO104" s="126"/>
      <c r="AP104" s="126"/>
      <c r="AQ104" s="126"/>
      <c r="AR104" s="126"/>
      <c r="AS104" s="127">
        <v>0</v>
      </c>
      <c r="AT104" s="127">
        <v>0</v>
      </c>
      <c r="AU104" s="126"/>
      <c r="AV104" s="126"/>
      <c r="AW104" s="126">
        <v>1785421.5824259529</v>
      </c>
      <c r="AX104" s="135"/>
      <c r="AY104" s="129"/>
      <c r="AZ104" s="129"/>
      <c r="BA104" s="136">
        <v>1360670</v>
      </c>
      <c r="BB104" s="149">
        <v>3.2917594487759896E-2</v>
      </c>
      <c r="BC104" s="145"/>
      <c r="BD104" s="145"/>
      <c r="BE104" s="134"/>
    </row>
    <row r="105" spans="1:57" s="27" customFormat="1">
      <c r="A105" s="120" t="s">
        <v>36</v>
      </c>
      <c r="B105" s="120" t="s">
        <v>143</v>
      </c>
      <c r="C105" s="122" t="s">
        <v>144</v>
      </c>
      <c r="D105" s="123">
        <v>41695</v>
      </c>
      <c r="E105" s="123">
        <v>25806</v>
      </c>
      <c r="F105" s="124"/>
      <c r="G105" s="123">
        <v>555165</v>
      </c>
      <c r="H105" s="123">
        <v>650000</v>
      </c>
      <c r="I105" s="124">
        <v>0.85409999999999986</v>
      </c>
      <c r="J105" s="123">
        <v>2070885</v>
      </c>
      <c r="K105" s="123">
        <v>650000</v>
      </c>
      <c r="L105" s="124">
        <v>3.185976923076923</v>
      </c>
      <c r="M105" s="123">
        <v>3304079</v>
      </c>
      <c r="N105" s="123">
        <v>800000</v>
      </c>
      <c r="O105" s="125">
        <v>4.1300987500000002</v>
      </c>
      <c r="P105" s="126">
        <v>2493335</v>
      </c>
      <c r="Q105" s="126">
        <v>1000000</v>
      </c>
      <c r="R105" s="125">
        <v>2.4933350000000001</v>
      </c>
      <c r="S105" s="126">
        <v>2035355</v>
      </c>
      <c r="T105" s="126">
        <v>1100000</v>
      </c>
      <c r="U105" s="125">
        <v>1.8503227272727272</v>
      </c>
      <c r="V105" s="126">
        <v>1266025</v>
      </c>
      <c r="W105" s="126">
        <v>1100000</v>
      </c>
      <c r="X105" s="125">
        <v>1.1509318181818182</v>
      </c>
      <c r="Y105" s="126">
        <v>1700710</v>
      </c>
      <c r="Z105" s="126">
        <v>1100000</v>
      </c>
      <c r="AA105" s="125">
        <v>1.5461</v>
      </c>
      <c r="AB105" s="126">
        <v>935675</v>
      </c>
      <c r="AC105" s="126">
        <v>1400000</v>
      </c>
      <c r="AD105" s="125"/>
      <c r="AE105" s="126">
        <v>907375</v>
      </c>
      <c r="AF105" s="126">
        <v>1300000</v>
      </c>
      <c r="AG105" s="125">
        <v>0.69798076923076935</v>
      </c>
      <c r="AH105" s="126">
        <v>690005</v>
      </c>
      <c r="AI105" s="126">
        <v>1250000</v>
      </c>
      <c r="AJ105" s="125">
        <v>0.55200400000000016</v>
      </c>
      <c r="AK105" s="126">
        <v>678700</v>
      </c>
      <c r="AL105" s="126">
        <v>1200000</v>
      </c>
      <c r="AM105" s="125">
        <v>0.56558333333333333</v>
      </c>
      <c r="AN105" s="126">
        <v>6178490</v>
      </c>
      <c r="AO105" s="150">
        <v>919165</v>
      </c>
      <c r="AP105" s="150">
        <v>1100000</v>
      </c>
      <c r="AQ105" s="125">
        <v>0.83560454545454543</v>
      </c>
      <c r="AR105" s="126">
        <v>1029748.3333333334</v>
      </c>
      <c r="AS105" s="127">
        <v>2276080</v>
      </c>
      <c r="AT105" s="127">
        <v>758693.33333333337</v>
      </c>
      <c r="AU105" s="123"/>
      <c r="AV105" s="123"/>
      <c r="AW105" s="126">
        <v>728467.27921355236</v>
      </c>
      <c r="AX105" s="128">
        <v>882917.09505486162</v>
      </c>
      <c r="AY105" s="129">
        <v>1000000</v>
      </c>
      <c r="AZ105" s="129"/>
      <c r="BA105" s="130">
        <v>555165</v>
      </c>
      <c r="BB105" s="149">
        <v>1.3430660148160261E-2</v>
      </c>
      <c r="BC105" s="145">
        <v>535910</v>
      </c>
      <c r="BD105" s="145">
        <v>1000000</v>
      </c>
      <c r="BE105" s="134">
        <f t="shared" si="1"/>
        <v>0.53591</v>
      </c>
    </row>
    <row r="106" spans="1:57" s="27" customFormat="1">
      <c r="A106" s="120" t="s">
        <v>36</v>
      </c>
      <c r="B106" s="120" t="s">
        <v>44</v>
      </c>
      <c r="C106" s="122" t="s">
        <v>145</v>
      </c>
      <c r="D106" s="123">
        <v>224260</v>
      </c>
      <c r="E106" s="123">
        <v>500000</v>
      </c>
      <c r="F106" s="124"/>
      <c r="G106" s="123">
        <v>162765</v>
      </c>
      <c r="H106" s="123">
        <v>500000</v>
      </c>
      <c r="I106" s="124">
        <v>0.32553000000000004</v>
      </c>
      <c r="J106" s="123">
        <v>420510</v>
      </c>
      <c r="K106" s="123">
        <v>500000</v>
      </c>
      <c r="L106" s="124">
        <v>0.8410200000000001</v>
      </c>
      <c r="M106" s="123">
        <v>1109755</v>
      </c>
      <c r="N106" s="123">
        <v>500000</v>
      </c>
      <c r="O106" s="125">
        <v>2.2195100000000001</v>
      </c>
      <c r="P106" s="126">
        <v>1192840</v>
      </c>
      <c r="Q106" s="126">
        <v>650000</v>
      </c>
      <c r="R106" s="125">
        <v>1.8351384615384616</v>
      </c>
      <c r="S106" s="126">
        <v>259950</v>
      </c>
      <c r="T106" s="126">
        <v>650000</v>
      </c>
      <c r="U106" s="125">
        <v>0.39992307692307699</v>
      </c>
      <c r="V106" s="126">
        <v>613275</v>
      </c>
      <c r="W106" s="126">
        <v>650000</v>
      </c>
      <c r="X106" s="125">
        <v>0.94350000000000012</v>
      </c>
      <c r="Y106" s="126">
        <v>1217020</v>
      </c>
      <c r="Z106" s="126">
        <v>650000</v>
      </c>
      <c r="AA106" s="125">
        <v>1.8723384615384615</v>
      </c>
      <c r="AB106" s="126">
        <v>278245</v>
      </c>
      <c r="AC106" s="126">
        <v>850000</v>
      </c>
      <c r="AD106" s="125"/>
      <c r="AE106" s="126">
        <v>396230</v>
      </c>
      <c r="AF106" s="126">
        <v>750000</v>
      </c>
      <c r="AG106" s="125">
        <v>0.5283066666666667</v>
      </c>
      <c r="AH106" s="126">
        <v>617690</v>
      </c>
      <c r="AI106" s="126">
        <v>750000</v>
      </c>
      <c r="AJ106" s="125">
        <v>0.8235866666666668</v>
      </c>
      <c r="AK106" s="126">
        <v>366320</v>
      </c>
      <c r="AL106" s="126">
        <v>650000</v>
      </c>
      <c r="AM106" s="125">
        <v>0.56356923076923082</v>
      </c>
      <c r="AN106" s="126">
        <v>3488780</v>
      </c>
      <c r="AO106" s="150">
        <v>346930</v>
      </c>
      <c r="AP106" s="150">
        <v>650000</v>
      </c>
      <c r="AQ106" s="125">
        <v>0.53373846153846149</v>
      </c>
      <c r="AR106" s="126">
        <v>581463.33333333337</v>
      </c>
      <c r="AS106" s="127">
        <v>1380240</v>
      </c>
      <c r="AT106" s="127">
        <v>460080</v>
      </c>
      <c r="AU106" s="123"/>
      <c r="AV106" s="123"/>
      <c r="AW106" s="126">
        <v>213574.3007956082</v>
      </c>
      <c r="AX106" s="128">
        <v>119720.25564893223</v>
      </c>
      <c r="AY106" s="129">
        <v>600000</v>
      </c>
      <c r="AZ106" s="129"/>
      <c r="BA106" s="130">
        <v>162765</v>
      </c>
      <c r="BB106" s="149">
        <v>3.9376426810323146E-3</v>
      </c>
      <c r="BC106" s="145">
        <v>236460</v>
      </c>
      <c r="BD106" s="145">
        <v>600000</v>
      </c>
      <c r="BE106" s="134">
        <f t="shared" si="1"/>
        <v>0.39410000000000001</v>
      </c>
    </row>
    <row r="107" spans="1:57" s="27" customFormat="1">
      <c r="A107" s="120"/>
      <c r="B107" s="120"/>
      <c r="C107" s="137" t="s">
        <v>244</v>
      </c>
      <c r="D107" s="123"/>
      <c r="E107" s="123"/>
      <c r="F107" s="124"/>
      <c r="G107" s="123"/>
      <c r="H107" s="123"/>
      <c r="I107" s="124"/>
      <c r="J107" s="123"/>
      <c r="K107" s="123"/>
      <c r="L107" s="124"/>
      <c r="M107" s="123"/>
      <c r="N107" s="123"/>
      <c r="O107" s="125"/>
      <c r="P107" s="126"/>
      <c r="Q107" s="126"/>
      <c r="R107" s="125"/>
      <c r="S107" s="126"/>
      <c r="T107" s="126"/>
      <c r="U107" s="125"/>
      <c r="V107" s="126"/>
      <c r="W107" s="126"/>
      <c r="X107" s="125"/>
      <c r="Y107" s="126"/>
      <c r="Z107" s="126"/>
      <c r="AA107" s="125"/>
      <c r="AB107" s="126"/>
      <c r="AC107" s="126"/>
      <c r="AD107" s="125"/>
      <c r="AE107" s="126"/>
      <c r="AF107" s="126"/>
      <c r="AG107" s="125"/>
      <c r="AH107" s="126"/>
      <c r="AI107" s="126"/>
      <c r="AJ107" s="125"/>
      <c r="AK107" s="126"/>
      <c r="AL107" s="126"/>
      <c r="AM107" s="125"/>
      <c r="AN107" s="126"/>
      <c r="AO107" s="150"/>
      <c r="AP107" s="150"/>
      <c r="AQ107" s="125"/>
      <c r="AR107" s="126"/>
      <c r="AS107" s="127"/>
      <c r="AT107" s="127"/>
      <c r="AU107" s="123"/>
      <c r="AV107" s="123"/>
      <c r="AW107" s="126"/>
      <c r="AX107" s="128"/>
      <c r="AY107" s="129"/>
      <c r="AZ107" s="129"/>
      <c r="BA107" s="130"/>
      <c r="BB107" s="149"/>
      <c r="BC107" s="145">
        <v>26195</v>
      </c>
      <c r="BD107" s="145">
        <v>196428</v>
      </c>
      <c r="BE107" s="134">
        <f t="shared" si="1"/>
        <v>0.13335675158327734</v>
      </c>
    </row>
    <row r="108" spans="1:57">
      <c r="A108" s="119" t="s">
        <v>40</v>
      </c>
      <c r="B108" s="120" t="s">
        <v>43</v>
      </c>
      <c r="C108" s="137" t="s">
        <v>146</v>
      </c>
      <c r="D108" s="145">
        <v>302950</v>
      </c>
      <c r="E108" s="145">
        <v>600000</v>
      </c>
      <c r="F108" s="146"/>
      <c r="G108" s="126">
        <v>284630</v>
      </c>
      <c r="H108" s="126">
        <v>700000</v>
      </c>
      <c r="I108" s="125">
        <v>0.40661428571428571</v>
      </c>
      <c r="J108" s="126">
        <v>408230</v>
      </c>
      <c r="K108" s="126">
        <v>650000</v>
      </c>
      <c r="L108" s="125">
        <v>0.62804615384615381</v>
      </c>
      <c r="M108" s="126"/>
      <c r="N108" s="126">
        <v>650000</v>
      </c>
      <c r="O108" s="125">
        <v>0</v>
      </c>
      <c r="P108" s="126">
        <v>296140</v>
      </c>
      <c r="Q108" s="126">
        <v>129032</v>
      </c>
      <c r="R108" s="125">
        <v>2.2950895901791806</v>
      </c>
      <c r="S108" s="126">
        <v>1136165</v>
      </c>
      <c r="T108" s="126">
        <v>500000</v>
      </c>
      <c r="U108" s="125">
        <v>2.2723300000000002</v>
      </c>
      <c r="V108" s="126">
        <v>665670</v>
      </c>
      <c r="W108" s="126">
        <v>650000</v>
      </c>
      <c r="X108" s="125">
        <v>1.0241076923076924</v>
      </c>
      <c r="Y108" s="126">
        <v>1521010</v>
      </c>
      <c r="Z108" s="126">
        <v>650000</v>
      </c>
      <c r="AA108" s="125">
        <v>2.3400153846153846</v>
      </c>
      <c r="AB108" s="126">
        <v>557085</v>
      </c>
      <c r="AC108" s="126">
        <v>850000</v>
      </c>
      <c r="AD108" s="125"/>
      <c r="AE108" s="126">
        <v>761025</v>
      </c>
      <c r="AF108" s="126">
        <v>750000</v>
      </c>
      <c r="AG108" s="125">
        <v>1.0146999999999999</v>
      </c>
      <c r="AH108" s="126">
        <v>754240</v>
      </c>
      <c r="AI108" s="126">
        <v>750000</v>
      </c>
      <c r="AJ108" s="125">
        <v>1.0056533333333333</v>
      </c>
      <c r="AK108" s="126">
        <v>1128035</v>
      </c>
      <c r="AL108" s="126">
        <v>850000</v>
      </c>
      <c r="AM108" s="125">
        <v>1.3270999999999999</v>
      </c>
      <c r="AN108" s="126">
        <v>5387065</v>
      </c>
      <c r="AO108" s="150">
        <v>890430</v>
      </c>
      <c r="AP108" s="150">
        <v>800000</v>
      </c>
      <c r="AQ108" s="125">
        <v>1.1130374999999999</v>
      </c>
      <c r="AR108" s="126">
        <v>897844.16666666663</v>
      </c>
      <c r="AS108" s="127">
        <v>2643300</v>
      </c>
      <c r="AT108" s="127">
        <v>881100</v>
      </c>
      <c r="AU108" s="126"/>
      <c r="AV108" s="126"/>
      <c r="AW108" s="126">
        <v>373481.11225050822</v>
      </c>
      <c r="AX108" s="135">
        <v>679739.12419770309</v>
      </c>
      <c r="AY108" s="129">
        <v>800000</v>
      </c>
      <c r="AZ108" s="129"/>
      <c r="BA108" s="136">
        <v>284630</v>
      </c>
      <c r="BB108" s="149">
        <v>6.8858245710209671E-3</v>
      </c>
      <c r="BC108" s="145">
        <v>708375</v>
      </c>
      <c r="BD108" s="145">
        <v>800000</v>
      </c>
      <c r="BE108" s="134">
        <f t="shared" si="1"/>
        <v>0.88546875000000003</v>
      </c>
    </row>
    <row r="109" spans="1:57">
      <c r="A109" s="119"/>
      <c r="B109" s="120"/>
      <c r="C109" s="137" t="s">
        <v>247</v>
      </c>
      <c r="D109" s="145"/>
      <c r="E109" s="145"/>
      <c r="F109" s="146"/>
      <c r="G109" s="126"/>
      <c r="H109" s="126"/>
      <c r="I109" s="125"/>
      <c r="J109" s="126"/>
      <c r="K109" s="126"/>
      <c r="L109" s="125"/>
      <c r="M109" s="126"/>
      <c r="N109" s="126"/>
      <c r="O109" s="125"/>
      <c r="P109" s="126"/>
      <c r="Q109" s="126"/>
      <c r="R109" s="125"/>
      <c r="S109" s="126"/>
      <c r="T109" s="126"/>
      <c r="U109" s="125"/>
      <c r="V109" s="126"/>
      <c r="W109" s="126"/>
      <c r="X109" s="125"/>
      <c r="Y109" s="126"/>
      <c r="Z109" s="126"/>
      <c r="AA109" s="125"/>
      <c r="AB109" s="126"/>
      <c r="AC109" s="126"/>
      <c r="AD109" s="125"/>
      <c r="AE109" s="126"/>
      <c r="AF109" s="126"/>
      <c r="AG109" s="125"/>
      <c r="AH109" s="126"/>
      <c r="AI109" s="126"/>
      <c r="AJ109" s="125"/>
      <c r="AK109" s="126"/>
      <c r="AL109" s="126"/>
      <c r="AM109" s="125"/>
      <c r="AN109" s="126"/>
      <c r="AO109" s="150"/>
      <c r="AP109" s="150"/>
      <c r="AQ109" s="125"/>
      <c r="AR109" s="126"/>
      <c r="AS109" s="127"/>
      <c r="AT109" s="127"/>
      <c r="AU109" s="126"/>
      <c r="AV109" s="126"/>
      <c r="AW109" s="126"/>
      <c r="AX109" s="135"/>
      <c r="AY109" s="129"/>
      <c r="AZ109" s="129"/>
      <c r="BA109" s="136"/>
      <c r="BB109" s="149"/>
      <c r="BC109" s="145">
        <v>0</v>
      </c>
      <c r="BD109" s="145">
        <v>314285</v>
      </c>
      <c r="BE109" s="134">
        <f t="shared" si="1"/>
        <v>0</v>
      </c>
    </row>
    <row r="110" spans="1:57" s="27" customFormat="1">
      <c r="A110" s="120" t="s">
        <v>38</v>
      </c>
      <c r="B110" s="120" t="s">
        <v>42</v>
      </c>
      <c r="C110" s="118" t="s">
        <v>147</v>
      </c>
      <c r="D110" s="123">
        <v>438485</v>
      </c>
      <c r="E110" s="123">
        <v>500000</v>
      </c>
      <c r="F110" s="124"/>
      <c r="G110" s="123">
        <v>217455</v>
      </c>
      <c r="H110" s="123">
        <v>500000</v>
      </c>
      <c r="I110" s="124">
        <v>0.43491000000000002</v>
      </c>
      <c r="J110" s="123">
        <v>297340</v>
      </c>
      <c r="K110" s="123">
        <v>500000</v>
      </c>
      <c r="L110" s="124">
        <v>0.5946800000000001</v>
      </c>
      <c r="M110" s="123">
        <v>773725</v>
      </c>
      <c r="N110" s="123">
        <v>500000</v>
      </c>
      <c r="O110" s="125">
        <v>1.54745</v>
      </c>
      <c r="P110" s="126">
        <v>1087280</v>
      </c>
      <c r="Q110" s="126">
        <v>500000</v>
      </c>
      <c r="R110" s="125">
        <v>2.17456</v>
      </c>
      <c r="S110" s="126">
        <v>609460</v>
      </c>
      <c r="T110" s="126">
        <v>550000</v>
      </c>
      <c r="U110" s="125">
        <v>1.1081090909090909</v>
      </c>
      <c r="V110" s="126">
        <v>373345</v>
      </c>
      <c r="W110" s="126">
        <v>550000</v>
      </c>
      <c r="X110" s="125">
        <v>0.67880909090909092</v>
      </c>
      <c r="Y110" s="126">
        <v>461600</v>
      </c>
      <c r="Z110" s="126">
        <v>550000</v>
      </c>
      <c r="AA110" s="125">
        <v>0.83927272727272739</v>
      </c>
      <c r="AB110" s="126">
        <v>444415</v>
      </c>
      <c r="AC110" s="126">
        <v>550000</v>
      </c>
      <c r="AD110" s="125"/>
      <c r="AE110" s="126">
        <v>497410</v>
      </c>
      <c r="AF110" s="126">
        <v>550000</v>
      </c>
      <c r="AG110" s="125">
        <v>0.90438181818181795</v>
      </c>
      <c r="AH110" s="126">
        <v>464720</v>
      </c>
      <c r="AI110" s="126">
        <v>550000</v>
      </c>
      <c r="AJ110" s="125">
        <v>0.84494545454545467</v>
      </c>
      <c r="AK110" s="126">
        <v>477800</v>
      </c>
      <c r="AL110" s="126">
        <v>550000</v>
      </c>
      <c r="AM110" s="125">
        <v>0.86872727272727268</v>
      </c>
      <c r="AN110" s="126">
        <v>2719290</v>
      </c>
      <c r="AO110" s="150">
        <v>466330</v>
      </c>
      <c r="AP110" s="150">
        <v>550000</v>
      </c>
      <c r="AQ110" s="125">
        <v>0.84787272727272722</v>
      </c>
      <c r="AR110" s="126">
        <v>453215</v>
      </c>
      <c r="AS110" s="127">
        <v>1439930</v>
      </c>
      <c r="AT110" s="127">
        <v>479976.66666666669</v>
      </c>
      <c r="AU110" s="123"/>
      <c r="AV110" s="123"/>
      <c r="AW110" s="126">
        <v>285336.52553994401</v>
      </c>
      <c r="AX110" s="128">
        <v>89416.371575175785</v>
      </c>
      <c r="AY110" s="129">
        <v>550000</v>
      </c>
      <c r="AZ110" s="129"/>
      <c r="BA110" s="130">
        <v>217455</v>
      </c>
      <c r="BB110" s="149">
        <v>5.2607138463667373E-3</v>
      </c>
      <c r="BC110" s="145">
        <v>0</v>
      </c>
      <c r="BD110" s="145">
        <v>550000</v>
      </c>
      <c r="BE110" s="134">
        <f t="shared" si="1"/>
        <v>0</v>
      </c>
    </row>
    <row r="111" spans="1:57">
      <c r="A111" s="119" t="s">
        <v>36</v>
      </c>
      <c r="B111" s="120" t="s">
        <v>143</v>
      </c>
      <c r="C111" s="121" t="s">
        <v>148</v>
      </c>
      <c r="D111" s="126">
        <v>936625</v>
      </c>
      <c r="E111" s="126">
        <v>1500000</v>
      </c>
      <c r="F111" s="125"/>
      <c r="G111" s="126">
        <v>1042945</v>
      </c>
      <c r="H111" s="126">
        <v>1300000</v>
      </c>
      <c r="I111" s="125">
        <v>0.80226538461538466</v>
      </c>
      <c r="J111" s="126">
        <v>1819210</v>
      </c>
      <c r="K111" s="126">
        <v>1300000</v>
      </c>
      <c r="L111" s="125">
        <v>1.3993923076923076</v>
      </c>
      <c r="M111" s="126">
        <v>4279385</v>
      </c>
      <c r="N111" s="126">
        <v>1300000</v>
      </c>
      <c r="O111" s="125">
        <v>3.2918346153846154</v>
      </c>
      <c r="P111" s="126">
        <v>3290425</v>
      </c>
      <c r="Q111" s="126">
        <v>1600000</v>
      </c>
      <c r="R111" s="125">
        <v>2.0565156249999998</v>
      </c>
      <c r="S111" s="126">
        <v>2437825</v>
      </c>
      <c r="T111" s="126">
        <v>1700000</v>
      </c>
      <c r="U111" s="125">
        <v>1.4340147058823529</v>
      </c>
      <c r="V111" s="126">
        <v>630795</v>
      </c>
      <c r="W111" s="126">
        <v>258064</v>
      </c>
      <c r="X111" s="125">
        <v>2.4443355136710272</v>
      </c>
      <c r="Y111" s="126">
        <v>1199330</v>
      </c>
      <c r="Z111" s="126">
        <v>500000</v>
      </c>
      <c r="AA111" s="125">
        <v>2.39866</v>
      </c>
      <c r="AB111" s="126">
        <v>961660</v>
      </c>
      <c r="AC111" s="126">
        <v>750000</v>
      </c>
      <c r="AD111" s="125"/>
      <c r="AE111" s="126">
        <v>890865</v>
      </c>
      <c r="AF111" s="126">
        <v>750000</v>
      </c>
      <c r="AG111" s="125">
        <v>1.1878200000000001</v>
      </c>
      <c r="AH111" s="126">
        <v>773770</v>
      </c>
      <c r="AI111" s="126">
        <v>800000</v>
      </c>
      <c r="AJ111" s="125">
        <v>0.96721250000000003</v>
      </c>
      <c r="AK111" s="126">
        <v>542530</v>
      </c>
      <c r="AL111" s="126">
        <v>900000</v>
      </c>
      <c r="AM111" s="125">
        <v>0.60281111111111119</v>
      </c>
      <c r="AN111" s="126">
        <v>4998950</v>
      </c>
      <c r="AO111" s="150">
        <v>1204930</v>
      </c>
      <c r="AP111" s="150">
        <v>900000</v>
      </c>
      <c r="AQ111" s="125">
        <v>1.3388111111111112</v>
      </c>
      <c r="AR111" s="126">
        <v>833158.33333333337</v>
      </c>
      <c r="AS111" s="127">
        <v>2207165</v>
      </c>
      <c r="AT111" s="127">
        <v>735721.66666666663</v>
      </c>
      <c r="AU111" s="126"/>
      <c r="AV111" s="126"/>
      <c r="AW111" s="126">
        <v>1368514.4173702924</v>
      </c>
      <c r="AX111" s="135">
        <v>1371058.595198699</v>
      </c>
      <c r="AY111" s="129">
        <v>900000</v>
      </c>
      <c r="AZ111" s="129"/>
      <c r="BA111" s="136">
        <v>1042945</v>
      </c>
      <c r="BB111" s="149">
        <v>2.5231129210636489E-2</v>
      </c>
      <c r="BC111" s="145">
        <v>423430</v>
      </c>
      <c r="BD111" s="145">
        <v>900000</v>
      </c>
      <c r="BE111" s="134">
        <f t="shared" si="1"/>
        <v>0.47047777777777777</v>
      </c>
    </row>
    <row r="112" spans="1:57" s="27" customFormat="1">
      <c r="A112" s="120" t="s">
        <v>36</v>
      </c>
      <c r="B112" s="120" t="s">
        <v>143</v>
      </c>
      <c r="C112" s="122" t="s">
        <v>149</v>
      </c>
      <c r="D112" s="123">
        <v>120880</v>
      </c>
      <c r="E112" s="123">
        <v>500000</v>
      </c>
      <c r="F112" s="124"/>
      <c r="G112" s="123">
        <v>94980</v>
      </c>
      <c r="H112" s="123">
        <v>234482</v>
      </c>
      <c r="I112" s="124">
        <v>0.40506307520406681</v>
      </c>
      <c r="J112" s="123">
        <v>456020</v>
      </c>
      <c r="K112" s="123">
        <v>500000</v>
      </c>
      <c r="L112" s="124">
        <v>0.91204000000000007</v>
      </c>
      <c r="M112" s="123">
        <v>1676360</v>
      </c>
      <c r="N112" s="123">
        <v>500000</v>
      </c>
      <c r="O112" s="125">
        <v>3.3527200000000001</v>
      </c>
      <c r="P112" s="126">
        <v>1672790</v>
      </c>
      <c r="Q112" s="126">
        <v>700000</v>
      </c>
      <c r="R112" s="125">
        <v>2.3896999999999999</v>
      </c>
      <c r="S112" s="126">
        <v>1110300</v>
      </c>
      <c r="T112" s="126">
        <v>800000</v>
      </c>
      <c r="U112" s="125">
        <v>1.387875</v>
      </c>
      <c r="V112" s="126">
        <v>1055610</v>
      </c>
      <c r="W112" s="126">
        <v>800000</v>
      </c>
      <c r="X112" s="125">
        <v>1.3195125000000001</v>
      </c>
      <c r="Y112" s="126">
        <v>1826005</v>
      </c>
      <c r="Z112" s="126">
        <v>800000</v>
      </c>
      <c r="AA112" s="125">
        <v>2.28250625</v>
      </c>
      <c r="AB112" s="126">
        <v>1637490</v>
      </c>
      <c r="AC112" s="126">
        <v>1000000</v>
      </c>
      <c r="AD112" s="125"/>
      <c r="AE112" s="126">
        <v>601205</v>
      </c>
      <c r="AF112" s="126">
        <v>1000000</v>
      </c>
      <c r="AG112" s="125">
        <v>0.60120499999999999</v>
      </c>
      <c r="AH112" s="126">
        <v>471715</v>
      </c>
      <c r="AI112" s="126">
        <v>1000000</v>
      </c>
      <c r="AJ112" s="125">
        <v>0.471715</v>
      </c>
      <c r="AK112" s="126">
        <v>1076230</v>
      </c>
      <c r="AL112" s="126">
        <v>1300000</v>
      </c>
      <c r="AM112" s="125">
        <v>0.8278692307692308</v>
      </c>
      <c r="AN112" s="126">
        <v>6668255</v>
      </c>
      <c r="AO112" s="150">
        <v>739540</v>
      </c>
      <c r="AP112" s="150">
        <v>1000000</v>
      </c>
      <c r="AQ112" s="125">
        <v>0.73953999999999998</v>
      </c>
      <c r="AR112" s="126">
        <v>1111375.8333333333</v>
      </c>
      <c r="AS112" s="127">
        <v>2149150</v>
      </c>
      <c r="AT112" s="127">
        <v>716383.33333333337</v>
      </c>
      <c r="AU112" s="151"/>
      <c r="AV112" s="151"/>
      <c r="AW112" s="126">
        <v>124629.29431737088</v>
      </c>
      <c r="AX112" s="128">
        <v>231640.8618438066</v>
      </c>
      <c r="AY112" s="129">
        <v>1000000</v>
      </c>
      <c r="AZ112" s="129"/>
      <c r="BA112" s="130">
        <v>94980</v>
      </c>
      <c r="BB112" s="149">
        <v>2.2977747171962601E-3</v>
      </c>
      <c r="BC112" s="145">
        <v>398850</v>
      </c>
      <c r="BD112" s="145">
        <v>1000000</v>
      </c>
      <c r="BE112" s="134">
        <f>BC112/BD112</f>
        <v>0.39884999999999998</v>
      </c>
    </row>
    <row r="113" spans="1:57">
      <c r="A113" s="119" t="s">
        <v>36</v>
      </c>
      <c r="B113" s="120" t="s">
        <v>143</v>
      </c>
      <c r="C113" s="121" t="s">
        <v>150</v>
      </c>
      <c r="D113" s="126">
        <v>3113125</v>
      </c>
      <c r="E113" s="126">
        <v>3000000</v>
      </c>
      <c r="F113" s="125"/>
      <c r="G113" s="126">
        <v>4197290</v>
      </c>
      <c r="H113" s="126">
        <v>4000000</v>
      </c>
      <c r="I113" s="125">
        <v>1.0493224999999999</v>
      </c>
      <c r="J113" s="126">
        <v>4272765</v>
      </c>
      <c r="K113" s="126">
        <v>4000000</v>
      </c>
      <c r="L113" s="125">
        <v>1.0681912499999999</v>
      </c>
      <c r="M113" s="126">
        <v>17325700</v>
      </c>
      <c r="N113" s="126">
        <v>4000000</v>
      </c>
      <c r="O113" s="125">
        <v>4.3314250000000003</v>
      </c>
      <c r="P113" s="126">
        <v>12059135</v>
      </c>
      <c r="Q113" s="126">
        <v>4500000</v>
      </c>
      <c r="R113" s="125">
        <v>2.6798077777777776</v>
      </c>
      <c r="S113" s="126">
        <v>7459190</v>
      </c>
      <c r="T113" s="126">
        <v>4600000</v>
      </c>
      <c r="U113" s="125">
        <v>1.6215630434782609</v>
      </c>
      <c r="V113" s="126">
        <v>8544600</v>
      </c>
      <c r="W113" s="126">
        <v>4800000</v>
      </c>
      <c r="X113" s="125">
        <v>1.780125</v>
      </c>
      <c r="Y113" s="126">
        <v>11201315</v>
      </c>
      <c r="Z113" s="126">
        <v>5000000</v>
      </c>
      <c r="AA113" s="125">
        <v>2.2402630000000001</v>
      </c>
      <c r="AB113" s="126">
        <v>5803480</v>
      </c>
      <c r="AC113" s="126">
        <v>5600000</v>
      </c>
      <c r="AD113" s="125"/>
      <c r="AE113" s="126">
        <v>7975880</v>
      </c>
      <c r="AF113" s="126">
        <v>5600000</v>
      </c>
      <c r="AG113" s="125">
        <v>1.4242642857142858</v>
      </c>
      <c r="AH113" s="126">
        <v>5991900</v>
      </c>
      <c r="AI113" s="126">
        <v>5800000</v>
      </c>
      <c r="AJ113" s="125">
        <v>1.0330862068965516</v>
      </c>
      <c r="AK113" s="126">
        <v>5289080</v>
      </c>
      <c r="AL113" s="126">
        <v>6500000</v>
      </c>
      <c r="AM113" s="125">
        <v>0.81370461538461547</v>
      </c>
      <c r="AN113" s="126">
        <v>44806255</v>
      </c>
      <c r="AO113" s="150">
        <v>2600685</v>
      </c>
      <c r="AP113" s="150">
        <v>6100000</v>
      </c>
      <c r="AQ113" s="125">
        <v>0.42634180327868854</v>
      </c>
      <c r="AR113" s="126">
        <v>7467709.166666667</v>
      </c>
      <c r="AS113" s="127">
        <v>19256860</v>
      </c>
      <c r="AT113" s="127">
        <v>6418953.333333333</v>
      </c>
      <c r="AU113" s="145"/>
      <c r="AV113" s="145"/>
      <c r="AW113" s="126">
        <v>5507530.9617325496</v>
      </c>
      <c r="AX113" s="135">
        <v>3182028.5517644724</v>
      </c>
      <c r="AY113" s="129">
        <v>6100000</v>
      </c>
      <c r="AZ113" s="129"/>
      <c r="BA113" s="136">
        <v>4197290</v>
      </c>
      <c r="BB113" s="149">
        <v>0.10154165974669078</v>
      </c>
      <c r="BC113" s="145">
        <v>3190620</v>
      </c>
      <c r="BD113" s="145">
        <v>6100000</v>
      </c>
      <c r="BE113" s="134">
        <f>BC113/BD113</f>
        <v>0.52305245901639341</v>
      </c>
    </row>
    <row r="114" spans="1:57">
      <c r="A114" s="119" t="s">
        <v>40</v>
      </c>
      <c r="B114" s="120" t="s">
        <v>43</v>
      </c>
      <c r="C114" s="137" t="s">
        <v>151</v>
      </c>
      <c r="D114" s="126">
        <v>1221050</v>
      </c>
      <c r="E114" s="126">
        <v>850000</v>
      </c>
      <c r="F114" s="125"/>
      <c r="G114" s="126">
        <v>191365</v>
      </c>
      <c r="H114" s="126">
        <v>850000</v>
      </c>
      <c r="I114" s="125">
        <v>0.2251352941176471</v>
      </c>
      <c r="J114" s="126">
        <v>321035</v>
      </c>
      <c r="K114" s="126">
        <v>1000000</v>
      </c>
      <c r="L114" s="125">
        <v>0.32103500000000001</v>
      </c>
      <c r="M114" s="126">
        <v>1497750</v>
      </c>
      <c r="N114" s="126">
        <v>1000000</v>
      </c>
      <c r="O114" s="125">
        <v>1.4977499999999999</v>
      </c>
      <c r="P114" s="126">
        <v>1553410</v>
      </c>
      <c r="Q114" s="126">
        <v>1000000</v>
      </c>
      <c r="R114" s="125">
        <v>1.55341</v>
      </c>
      <c r="S114" s="126">
        <v>1734020</v>
      </c>
      <c r="T114" s="126">
        <v>900000</v>
      </c>
      <c r="U114" s="125">
        <v>1.9266888888888887</v>
      </c>
      <c r="V114" s="126">
        <v>1074550</v>
      </c>
      <c r="W114" s="126">
        <v>900000</v>
      </c>
      <c r="X114" s="125">
        <v>1.1939444444444445</v>
      </c>
      <c r="Y114" s="126">
        <v>1044935</v>
      </c>
      <c r="Z114" s="126">
        <v>1000000</v>
      </c>
      <c r="AA114" s="125">
        <v>1.0449349999999999</v>
      </c>
      <c r="AB114" s="126">
        <v>2936600</v>
      </c>
      <c r="AC114" s="126">
        <v>1000000</v>
      </c>
      <c r="AD114" s="125"/>
      <c r="AE114" s="126">
        <v>1258835</v>
      </c>
      <c r="AF114" s="126">
        <v>1000000</v>
      </c>
      <c r="AG114" s="125">
        <v>1.2588349999999999</v>
      </c>
      <c r="AH114" s="126">
        <v>1264115</v>
      </c>
      <c r="AI114" s="126">
        <v>1150000</v>
      </c>
      <c r="AJ114" s="125">
        <v>1.0992304347826087</v>
      </c>
      <c r="AK114" s="126">
        <v>1146545</v>
      </c>
      <c r="AL114" s="126">
        <v>1300000</v>
      </c>
      <c r="AM114" s="125">
        <v>0.88195769230769228</v>
      </c>
      <c r="AN114" s="126">
        <v>8725580</v>
      </c>
      <c r="AO114" s="150">
        <v>1209815</v>
      </c>
      <c r="AP114" s="150">
        <v>1200000</v>
      </c>
      <c r="AQ114" s="125">
        <v>1.0081791666666666</v>
      </c>
      <c r="AR114" s="126">
        <v>1454263.3333333333</v>
      </c>
      <c r="AS114" s="127">
        <v>3669495</v>
      </c>
      <c r="AT114" s="127">
        <v>1223165</v>
      </c>
      <c r="AU114" s="126"/>
      <c r="AV114" s="126"/>
      <c r="AW114" s="126">
        <v>251102.1784274971</v>
      </c>
      <c r="AX114" s="135">
        <v>1023843.6003705353</v>
      </c>
      <c r="AY114" s="129">
        <v>1200000</v>
      </c>
      <c r="AZ114" s="129"/>
      <c r="BA114" s="136">
        <v>191365</v>
      </c>
      <c r="BB114" s="149">
        <v>4.6295394689014769E-3</v>
      </c>
      <c r="BC114" s="145">
        <v>788875</v>
      </c>
      <c r="BD114" s="145">
        <v>1200000</v>
      </c>
      <c r="BE114" s="134">
        <f t="shared" si="1"/>
        <v>0.65739583333333329</v>
      </c>
    </row>
    <row r="115" spans="1:57">
      <c r="A115" s="119" t="s">
        <v>36</v>
      </c>
      <c r="B115" s="120" t="s">
        <v>44</v>
      </c>
      <c r="C115" s="121" t="s">
        <v>152</v>
      </c>
      <c r="D115" s="145">
        <v>704480</v>
      </c>
      <c r="E115" s="145">
        <v>700000</v>
      </c>
      <c r="F115" s="146"/>
      <c r="G115" s="126">
        <v>495600</v>
      </c>
      <c r="H115" s="126">
        <v>800000</v>
      </c>
      <c r="I115" s="125">
        <v>0.61950000000000016</v>
      </c>
      <c r="J115" s="126">
        <v>533800</v>
      </c>
      <c r="K115" s="126">
        <v>800000</v>
      </c>
      <c r="L115" s="125">
        <v>0.66725000000000001</v>
      </c>
      <c r="M115" s="126">
        <v>1126600</v>
      </c>
      <c r="N115" s="126">
        <v>800000</v>
      </c>
      <c r="O115" s="125">
        <v>1.40825</v>
      </c>
      <c r="P115" s="126">
        <v>1598460</v>
      </c>
      <c r="Q115" s="126">
        <v>900000</v>
      </c>
      <c r="R115" s="125">
        <v>1.7760666666666667</v>
      </c>
      <c r="S115" s="126">
        <v>743175</v>
      </c>
      <c r="T115" s="126">
        <v>1000000</v>
      </c>
      <c r="U115" s="125">
        <v>0.74317500000000003</v>
      </c>
      <c r="V115" s="126">
        <v>1184420</v>
      </c>
      <c r="W115" s="126">
        <v>1000000</v>
      </c>
      <c r="X115" s="125">
        <v>1.18442</v>
      </c>
      <c r="Y115" s="126">
        <v>929140</v>
      </c>
      <c r="Z115" s="126">
        <v>900000</v>
      </c>
      <c r="AA115" s="125">
        <v>1.0323777777777778</v>
      </c>
      <c r="AB115" s="126">
        <v>467715</v>
      </c>
      <c r="AC115" s="126">
        <v>900000</v>
      </c>
      <c r="AD115" s="125"/>
      <c r="AE115" s="126">
        <v>1303660</v>
      </c>
      <c r="AF115" s="126">
        <v>800000</v>
      </c>
      <c r="AG115" s="125">
        <v>1.629575</v>
      </c>
      <c r="AH115" s="126">
        <v>1013140</v>
      </c>
      <c r="AI115" s="126">
        <v>950000</v>
      </c>
      <c r="AJ115" s="125">
        <v>1.0664631578947368</v>
      </c>
      <c r="AK115" s="126">
        <v>729970</v>
      </c>
      <c r="AL115" s="126">
        <v>1000000</v>
      </c>
      <c r="AM115" s="125">
        <v>0.72997000000000001</v>
      </c>
      <c r="AN115" s="126">
        <v>5628045</v>
      </c>
      <c r="AO115" s="150">
        <v>738575</v>
      </c>
      <c r="AP115" s="150">
        <v>1000000</v>
      </c>
      <c r="AQ115" s="125">
        <v>0.73857499999999998</v>
      </c>
      <c r="AR115" s="126">
        <v>938007.5</v>
      </c>
      <c r="AS115" s="127">
        <v>3046770</v>
      </c>
      <c r="AT115" s="127">
        <v>1015590</v>
      </c>
      <c r="AU115" s="145"/>
      <c r="AV115" s="145"/>
      <c r="AW115" s="126">
        <v>650308.257145599</v>
      </c>
      <c r="AX115" s="128"/>
      <c r="AY115" s="129">
        <v>1000000</v>
      </c>
      <c r="AZ115" s="129"/>
      <c r="BA115" s="136">
        <v>495600</v>
      </c>
      <c r="BB115" s="149">
        <v>1.1989652030348142E-2</v>
      </c>
      <c r="BC115" s="145">
        <v>346440</v>
      </c>
      <c r="BD115" s="145">
        <v>1000000</v>
      </c>
      <c r="BE115" s="134">
        <f t="shared" si="1"/>
        <v>0.34644000000000003</v>
      </c>
    </row>
    <row r="116" spans="1:57">
      <c r="A116" s="119"/>
      <c r="B116" s="120"/>
      <c r="C116" s="121" t="s">
        <v>248</v>
      </c>
      <c r="D116" s="145"/>
      <c r="E116" s="145"/>
      <c r="F116" s="146"/>
      <c r="G116" s="126"/>
      <c r="H116" s="126"/>
      <c r="I116" s="125"/>
      <c r="J116" s="126"/>
      <c r="K116" s="126"/>
      <c r="L116" s="125"/>
      <c r="M116" s="126"/>
      <c r="N116" s="126"/>
      <c r="O116" s="125"/>
      <c r="P116" s="126"/>
      <c r="Q116" s="126"/>
      <c r="R116" s="125"/>
      <c r="S116" s="126"/>
      <c r="T116" s="126"/>
      <c r="U116" s="125"/>
      <c r="V116" s="126"/>
      <c r="W116" s="126"/>
      <c r="X116" s="125"/>
      <c r="Y116" s="126"/>
      <c r="Z116" s="126"/>
      <c r="AA116" s="125"/>
      <c r="AB116" s="126"/>
      <c r="AC116" s="126"/>
      <c r="AD116" s="125"/>
      <c r="AE116" s="126"/>
      <c r="AF116" s="126"/>
      <c r="AG116" s="125"/>
      <c r="AH116" s="126"/>
      <c r="AI116" s="126"/>
      <c r="AJ116" s="125"/>
      <c r="AK116" s="126"/>
      <c r="AL116" s="126"/>
      <c r="AM116" s="125"/>
      <c r="AN116" s="126"/>
      <c r="AO116" s="150"/>
      <c r="AP116" s="150"/>
      <c r="AQ116" s="125"/>
      <c r="AR116" s="126"/>
      <c r="AS116" s="127"/>
      <c r="AT116" s="127"/>
      <c r="AU116" s="145"/>
      <c r="AV116" s="145"/>
      <c r="AW116" s="126"/>
      <c r="AX116" s="128"/>
      <c r="AY116" s="129"/>
      <c r="AZ116" s="129"/>
      <c r="BA116" s="136"/>
      <c r="BB116" s="149"/>
      <c r="BC116" s="145">
        <v>45190</v>
      </c>
      <c r="BD116" s="145">
        <v>451785</v>
      </c>
      <c r="BE116" s="134">
        <f t="shared" si="1"/>
        <v>0.10002545458569895</v>
      </c>
    </row>
    <row r="117" spans="1:57">
      <c r="A117" s="119"/>
      <c r="B117" s="120"/>
      <c r="C117" s="121" t="s">
        <v>249</v>
      </c>
      <c r="D117" s="145"/>
      <c r="E117" s="145"/>
      <c r="F117" s="146"/>
      <c r="G117" s="126"/>
      <c r="H117" s="126"/>
      <c r="I117" s="125"/>
      <c r="J117" s="126"/>
      <c r="K117" s="126"/>
      <c r="L117" s="125"/>
      <c r="M117" s="126"/>
      <c r="N117" s="126"/>
      <c r="O117" s="125"/>
      <c r="P117" s="126"/>
      <c r="Q117" s="126"/>
      <c r="R117" s="125"/>
      <c r="S117" s="126"/>
      <c r="T117" s="126"/>
      <c r="U117" s="125"/>
      <c r="V117" s="126"/>
      <c r="W117" s="126"/>
      <c r="X117" s="125"/>
      <c r="Y117" s="126"/>
      <c r="Z117" s="126"/>
      <c r="AA117" s="125"/>
      <c r="AB117" s="126"/>
      <c r="AC117" s="126"/>
      <c r="AD117" s="125"/>
      <c r="AE117" s="126"/>
      <c r="AF117" s="126"/>
      <c r="AG117" s="125"/>
      <c r="AH117" s="126"/>
      <c r="AI117" s="126"/>
      <c r="AJ117" s="125"/>
      <c r="AK117" s="126"/>
      <c r="AL117" s="126"/>
      <c r="AM117" s="125"/>
      <c r="AN117" s="126"/>
      <c r="AO117" s="150"/>
      <c r="AP117" s="150"/>
      <c r="AQ117" s="125"/>
      <c r="AR117" s="126"/>
      <c r="AS117" s="127"/>
      <c r="AT117" s="127"/>
      <c r="AU117" s="145"/>
      <c r="AV117" s="145"/>
      <c r="AW117" s="126"/>
      <c r="AX117" s="128"/>
      <c r="AY117" s="129"/>
      <c r="AZ117" s="129"/>
      <c r="BA117" s="136"/>
      <c r="BB117" s="149"/>
      <c r="BC117" s="145">
        <v>28995</v>
      </c>
      <c r="BD117" s="145">
        <v>235714</v>
      </c>
      <c r="BE117" s="134">
        <f t="shared" si="1"/>
        <v>0.12300924001120002</v>
      </c>
    </row>
    <row r="118" spans="1:57">
      <c r="A118" s="119" t="s">
        <v>40</v>
      </c>
      <c r="B118" s="120" t="s">
        <v>143</v>
      </c>
      <c r="C118" s="137" t="s">
        <v>153</v>
      </c>
      <c r="D118" s="126">
        <v>1022275</v>
      </c>
      <c r="E118" s="126">
        <v>500000</v>
      </c>
      <c r="F118" s="125"/>
      <c r="G118" s="126">
        <v>302950</v>
      </c>
      <c r="H118" s="126">
        <v>550000</v>
      </c>
      <c r="I118" s="125">
        <v>0.55081818181818187</v>
      </c>
      <c r="J118" s="126">
        <v>706285</v>
      </c>
      <c r="K118" s="126">
        <v>550000</v>
      </c>
      <c r="L118" s="125">
        <v>1.2841545454545455</v>
      </c>
      <c r="M118" s="126">
        <v>2539070</v>
      </c>
      <c r="N118" s="126">
        <v>650000</v>
      </c>
      <c r="O118" s="125">
        <v>3.9062615384615387</v>
      </c>
      <c r="P118" s="126">
        <v>2460610</v>
      </c>
      <c r="Q118" s="126">
        <v>850000</v>
      </c>
      <c r="R118" s="125">
        <v>2.8948352941176472</v>
      </c>
      <c r="S118" s="126">
        <v>1553040</v>
      </c>
      <c r="T118" s="126">
        <v>950000</v>
      </c>
      <c r="U118" s="125">
        <v>1.6347789473684211</v>
      </c>
      <c r="V118" s="126">
        <v>954250</v>
      </c>
      <c r="W118" s="126">
        <v>1000000</v>
      </c>
      <c r="X118" s="125">
        <v>0.95425000000000004</v>
      </c>
      <c r="Y118" s="126">
        <v>2372255</v>
      </c>
      <c r="Z118" s="126">
        <v>1100000</v>
      </c>
      <c r="AA118" s="125">
        <v>2.1565954545454544</v>
      </c>
      <c r="AB118" s="126">
        <v>1819935</v>
      </c>
      <c r="AC118" s="126">
        <v>1300000</v>
      </c>
      <c r="AD118" s="125"/>
      <c r="AE118" s="126">
        <v>919365</v>
      </c>
      <c r="AF118" s="126">
        <v>1150000</v>
      </c>
      <c r="AG118" s="125">
        <v>0.79944782608695653</v>
      </c>
      <c r="AH118" s="126">
        <v>901470</v>
      </c>
      <c r="AI118" s="126">
        <v>1300000</v>
      </c>
      <c r="AJ118" s="125">
        <v>0.69343846153846167</v>
      </c>
      <c r="AK118" s="126">
        <v>1052955</v>
      </c>
      <c r="AL118" s="126">
        <v>1600000</v>
      </c>
      <c r="AM118" s="125">
        <v>0.65809687500000003</v>
      </c>
      <c r="AN118" s="126">
        <v>8020230</v>
      </c>
      <c r="AO118" s="150">
        <v>731985</v>
      </c>
      <c r="AP118" s="150">
        <v>1400000</v>
      </c>
      <c r="AQ118" s="125">
        <v>0.5228464285714286</v>
      </c>
      <c r="AR118" s="126">
        <v>1336705</v>
      </c>
      <c r="AS118" s="127">
        <v>2873790</v>
      </c>
      <c r="AT118" s="127">
        <v>957930</v>
      </c>
      <c r="AU118" s="126"/>
      <c r="AV118" s="126"/>
      <c r="AW118" s="126">
        <v>397519.94855177408</v>
      </c>
      <c r="AX118" s="135">
        <v>291281.61780165939</v>
      </c>
      <c r="AY118" s="129">
        <v>1300000</v>
      </c>
      <c r="AZ118" s="129"/>
      <c r="BA118" s="136">
        <v>302950</v>
      </c>
      <c r="BB118" s="149">
        <v>7.329025590383312E-3</v>
      </c>
      <c r="BC118" s="145">
        <v>693810</v>
      </c>
      <c r="BD118" s="145">
        <v>1300000</v>
      </c>
      <c r="BE118" s="134">
        <f t="shared" si="1"/>
        <v>0.53369999999999995</v>
      </c>
    </row>
    <row r="119" spans="1:57">
      <c r="A119" s="119" t="s">
        <v>39</v>
      </c>
      <c r="B119" s="120" t="s">
        <v>47</v>
      </c>
      <c r="C119" s="121" t="s">
        <v>154</v>
      </c>
      <c r="D119" s="126">
        <v>512990</v>
      </c>
      <c r="E119" s="126">
        <v>850000</v>
      </c>
      <c r="F119" s="125"/>
      <c r="G119" s="126">
        <v>1045670</v>
      </c>
      <c r="H119" s="126">
        <v>850000</v>
      </c>
      <c r="I119" s="125">
        <v>1.2302</v>
      </c>
      <c r="J119" s="126">
        <v>877520</v>
      </c>
      <c r="K119" s="126">
        <v>850000</v>
      </c>
      <c r="L119" s="125">
        <v>1.0323764705882352</v>
      </c>
      <c r="M119" s="126">
        <v>3013445</v>
      </c>
      <c r="N119" s="126">
        <v>850000</v>
      </c>
      <c r="O119" s="125">
        <v>3.5452294117647059</v>
      </c>
      <c r="P119" s="126">
        <v>2263915</v>
      </c>
      <c r="Q119" s="126">
        <v>1000000</v>
      </c>
      <c r="R119" s="125">
        <v>2.2639149999999999</v>
      </c>
      <c r="S119" s="126">
        <v>1155615</v>
      </c>
      <c r="T119" s="126">
        <v>1100000</v>
      </c>
      <c r="U119" s="125">
        <v>1.0505590909090909</v>
      </c>
      <c r="V119" s="126">
        <v>731495</v>
      </c>
      <c r="W119" s="126">
        <v>1100000</v>
      </c>
      <c r="X119" s="125">
        <v>0.6649954545454545</v>
      </c>
      <c r="Y119" s="126">
        <v>1212630</v>
      </c>
      <c r="Z119" s="126">
        <v>1100000</v>
      </c>
      <c r="AA119" s="125">
        <v>1.1023909090909092</v>
      </c>
      <c r="AB119" s="126">
        <v>555710</v>
      </c>
      <c r="AC119" s="126">
        <v>1200000</v>
      </c>
      <c r="AD119" s="125"/>
      <c r="AE119" s="126">
        <v>420015</v>
      </c>
      <c r="AF119" s="126">
        <v>1050000</v>
      </c>
      <c r="AG119" s="125">
        <v>0.40001428571428571</v>
      </c>
      <c r="AH119" s="126">
        <v>674790</v>
      </c>
      <c r="AI119" s="126">
        <v>1050000</v>
      </c>
      <c r="AJ119" s="125">
        <v>0.64265714285714282</v>
      </c>
      <c r="AK119" s="126">
        <v>979370</v>
      </c>
      <c r="AL119" s="126">
        <v>950000</v>
      </c>
      <c r="AM119" s="125">
        <v>1.0309157894736842</v>
      </c>
      <c r="AN119" s="126">
        <v>4574010</v>
      </c>
      <c r="AO119" s="150">
        <v>848140</v>
      </c>
      <c r="AP119" s="150">
        <v>850000</v>
      </c>
      <c r="AQ119" s="125">
        <v>0.9978117647058824</v>
      </c>
      <c r="AR119" s="126">
        <v>762335</v>
      </c>
      <c r="AS119" s="127">
        <v>2074175</v>
      </c>
      <c r="AT119" s="127">
        <v>691391.66666666663</v>
      </c>
      <c r="AU119" s="126"/>
      <c r="AV119" s="126"/>
      <c r="AW119" s="126">
        <v>1372090.0630537502</v>
      </c>
      <c r="AX119" s="135">
        <v>1087292.1064054561</v>
      </c>
      <c r="AY119" s="129">
        <v>850000</v>
      </c>
      <c r="AZ119" s="129"/>
      <c r="BA119" s="136">
        <v>1045670</v>
      </c>
      <c r="BB119" s="149">
        <v>2.5297052943047096E-2</v>
      </c>
      <c r="BC119" s="145">
        <v>325240</v>
      </c>
      <c r="BD119" s="145">
        <v>850000</v>
      </c>
      <c r="BE119" s="134">
        <f t="shared" si="1"/>
        <v>0.38263529411764707</v>
      </c>
    </row>
    <row r="120" spans="1:57" s="27" customFormat="1">
      <c r="A120" s="120" t="s">
        <v>45</v>
      </c>
      <c r="B120" s="120"/>
      <c r="C120" s="122" t="s">
        <v>155</v>
      </c>
      <c r="D120" s="123">
        <v>703855</v>
      </c>
      <c r="E120" s="123">
        <v>500000</v>
      </c>
      <c r="F120" s="124"/>
      <c r="G120" s="123">
        <v>453500</v>
      </c>
      <c r="H120" s="123">
        <v>550000</v>
      </c>
      <c r="I120" s="124">
        <v>0.8245454545454548</v>
      </c>
      <c r="J120" s="123">
        <v>483600</v>
      </c>
      <c r="K120" s="123">
        <v>700000</v>
      </c>
      <c r="L120" s="124">
        <v>0.69085714285714295</v>
      </c>
      <c r="M120" s="123">
        <v>0</v>
      </c>
      <c r="N120" s="123">
        <v>700000</v>
      </c>
      <c r="O120" s="125">
        <v>0</v>
      </c>
      <c r="P120" s="126">
        <v>445700</v>
      </c>
      <c r="Q120" s="126">
        <v>258064</v>
      </c>
      <c r="R120" s="125">
        <v>1.7270909541819084</v>
      </c>
      <c r="S120" s="126">
        <v>491105</v>
      </c>
      <c r="T120" s="126">
        <v>500000</v>
      </c>
      <c r="U120" s="125">
        <v>0.98221000000000003</v>
      </c>
      <c r="V120" s="126">
        <v>814255</v>
      </c>
      <c r="W120" s="126">
        <v>500000</v>
      </c>
      <c r="X120" s="125">
        <v>1.6285099999999999</v>
      </c>
      <c r="Y120" s="126">
        <v>763055</v>
      </c>
      <c r="Z120" s="126">
        <v>550000</v>
      </c>
      <c r="AA120" s="125">
        <v>1.3873727272727272</v>
      </c>
      <c r="AB120" s="126">
        <v>889125</v>
      </c>
      <c r="AC120" s="126">
        <v>650000</v>
      </c>
      <c r="AD120" s="125"/>
      <c r="AE120" s="126">
        <v>880140</v>
      </c>
      <c r="AF120" s="126">
        <v>700000</v>
      </c>
      <c r="AG120" s="125">
        <v>1.2573428571428571</v>
      </c>
      <c r="AH120" s="126">
        <v>993400</v>
      </c>
      <c r="AI120" s="126">
        <v>800000</v>
      </c>
      <c r="AJ120" s="125">
        <v>1.2417499999999999</v>
      </c>
      <c r="AK120" s="126">
        <v>890610</v>
      </c>
      <c r="AL120" s="126">
        <v>900000</v>
      </c>
      <c r="AM120" s="125">
        <v>0.98956666666666693</v>
      </c>
      <c r="AN120" s="126">
        <v>5230585</v>
      </c>
      <c r="AO120" s="150">
        <v>746355</v>
      </c>
      <c r="AP120" s="150">
        <v>900000</v>
      </c>
      <c r="AQ120" s="125">
        <v>0.82928333333333337</v>
      </c>
      <c r="AR120" s="126">
        <v>871764.16666666663</v>
      </c>
      <c r="AS120" s="127">
        <v>2764150</v>
      </c>
      <c r="AT120" s="127">
        <v>921383.33333333337</v>
      </c>
      <c r="AU120" s="123"/>
      <c r="AV120" s="123"/>
      <c r="AW120" s="126">
        <v>595066.17154061585</v>
      </c>
      <c r="AX120" s="128">
        <v>190366.19097908822</v>
      </c>
      <c r="AY120" s="129">
        <v>900000</v>
      </c>
      <c r="AZ120" s="129"/>
      <c r="BA120" s="130">
        <v>453500</v>
      </c>
      <c r="BB120" s="149">
        <v>1.0971160604848431E-2</v>
      </c>
      <c r="BC120" s="145">
        <v>720635</v>
      </c>
      <c r="BD120" s="145">
        <v>900000</v>
      </c>
      <c r="BE120" s="134">
        <f t="shared" si="1"/>
        <v>0.80070555555555556</v>
      </c>
    </row>
    <row r="121" spans="1:57" s="27" customFormat="1">
      <c r="A121" s="120" t="s">
        <v>41</v>
      </c>
      <c r="B121" s="120" t="s">
        <v>72</v>
      </c>
      <c r="C121" s="122" t="s">
        <v>156</v>
      </c>
      <c r="D121" s="123">
        <v>646470</v>
      </c>
      <c r="E121" s="123">
        <v>500000</v>
      </c>
      <c r="F121" s="124"/>
      <c r="G121" s="123">
        <v>328010</v>
      </c>
      <c r="H121" s="123">
        <v>550000</v>
      </c>
      <c r="I121" s="124">
        <v>0.59638181818181824</v>
      </c>
      <c r="J121" s="123">
        <v>1140490</v>
      </c>
      <c r="K121" s="123">
        <v>700000</v>
      </c>
      <c r="L121" s="124">
        <v>1.6292714285714285</v>
      </c>
      <c r="M121" s="123">
        <v>1922975</v>
      </c>
      <c r="N121" s="123">
        <v>700000</v>
      </c>
      <c r="O121" s="125">
        <v>2.7471071428571427</v>
      </c>
      <c r="P121" s="126">
        <v>2076315</v>
      </c>
      <c r="Q121" s="126">
        <v>1000000</v>
      </c>
      <c r="R121" s="125">
        <v>2.0763150000000001</v>
      </c>
      <c r="S121" s="126">
        <v>864840</v>
      </c>
      <c r="T121" s="126">
        <v>1000000</v>
      </c>
      <c r="U121" s="125">
        <v>0.86484000000000005</v>
      </c>
      <c r="V121" s="126">
        <v>934235</v>
      </c>
      <c r="W121" s="126">
        <v>1000000</v>
      </c>
      <c r="X121" s="125">
        <v>0.93423500000000004</v>
      </c>
      <c r="Y121" s="126">
        <v>986995</v>
      </c>
      <c r="Z121" s="126">
        <v>900000</v>
      </c>
      <c r="AA121" s="125">
        <v>1.0966611111111111</v>
      </c>
      <c r="AB121" s="126">
        <v>881640</v>
      </c>
      <c r="AC121" s="126">
        <v>900000</v>
      </c>
      <c r="AD121" s="125"/>
      <c r="AE121" s="126">
        <v>1288425</v>
      </c>
      <c r="AF121" s="126">
        <v>800000</v>
      </c>
      <c r="AG121" s="125">
        <v>1.61053125</v>
      </c>
      <c r="AH121" s="126">
        <v>1097305</v>
      </c>
      <c r="AI121" s="126">
        <v>1050000</v>
      </c>
      <c r="AJ121" s="125">
        <v>1.0450523809523808</v>
      </c>
      <c r="AK121" s="126">
        <v>1103055</v>
      </c>
      <c r="AL121" s="126">
        <v>1050000</v>
      </c>
      <c r="AM121" s="125">
        <v>1.0505285714285715</v>
      </c>
      <c r="AN121" s="126">
        <v>6291655</v>
      </c>
      <c r="AO121" s="150">
        <v>695180</v>
      </c>
      <c r="AP121" s="150">
        <v>1050000</v>
      </c>
      <c r="AQ121" s="125">
        <v>0.66207619047619048</v>
      </c>
      <c r="AR121" s="126">
        <v>1048609.1666666667</v>
      </c>
      <c r="AS121" s="127">
        <v>3488785</v>
      </c>
      <c r="AT121" s="127">
        <v>1162928.3333333333</v>
      </c>
      <c r="AU121" s="123"/>
      <c r="AV121" s="123"/>
      <c r="AW121" s="126">
        <v>430402.76720405155</v>
      </c>
      <c r="AX121" s="128">
        <v>263579.06351662381</v>
      </c>
      <c r="AY121" s="129">
        <v>1050000</v>
      </c>
      <c r="AZ121" s="129"/>
      <c r="BA121" s="130">
        <v>328010</v>
      </c>
      <c r="BB121" s="149">
        <v>7.9352820066071299E-3</v>
      </c>
      <c r="BC121" s="145">
        <v>510900</v>
      </c>
      <c r="BD121" s="145">
        <v>1050000</v>
      </c>
      <c r="BE121" s="134">
        <f t="shared" si="1"/>
        <v>0.4865714285714286</v>
      </c>
    </row>
    <row r="122" spans="1:57" s="27" customFormat="1">
      <c r="A122" s="120" t="s">
        <v>37</v>
      </c>
      <c r="B122" s="120" t="s">
        <v>71</v>
      </c>
      <c r="C122" s="122" t="s">
        <v>157</v>
      </c>
      <c r="D122" s="123">
        <v>264345</v>
      </c>
      <c r="E122" s="123">
        <v>500000</v>
      </c>
      <c r="F122" s="124"/>
      <c r="G122" s="123">
        <v>453605</v>
      </c>
      <c r="H122" s="123">
        <v>500000</v>
      </c>
      <c r="I122" s="124">
        <v>0.90721000000000007</v>
      </c>
      <c r="J122" s="123">
        <v>458205</v>
      </c>
      <c r="K122" s="123">
        <v>500000</v>
      </c>
      <c r="L122" s="124">
        <v>0.91641000000000006</v>
      </c>
      <c r="M122" s="123">
        <v>1222615</v>
      </c>
      <c r="N122" s="123">
        <v>500000</v>
      </c>
      <c r="O122" s="125">
        <v>2.44523</v>
      </c>
      <c r="P122" s="126">
        <v>977005</v>
      </c>
      <c r="Q122" s="126">
        <v>700000</v>
      </c>
      <c r="R122" s="125">
        <v>1.3957214285714286</v>
      </c>
      <c r="S122" s="126">
        <v>804130</v>
      </c>
      <c r="T122" s="126">
        <v>700000</v>
      </c>
      <c r="U122" s="125">
        <v>1.1487571428571428</v>
      </c>
      <c r="V122" s="126">
        <v>652375</v>
      </c>
      <c r="W122" s="126">
        <v>700000</v>
      </c>
      <c r="X122" s="125">
        <v>0.9319642857142858</v>
      </c>
      <c r="Y122" s="126">
        <v>809845</v>
      </c>
      <c r="Z122" s="126">
        <v>700000</v>
      </c>
      <c r="AA122" s="125">
        <v>1.1569214285714287</v>
      </c>
      <c r="AB122" s="126">
        <v>425820</v>
      </c>
      <c r="AC122" s="126">
        <v>700000</v>
      </c>
      <c r="AD122" s="125"/>
      <c r="AE122" s="126">
        <v>333035</v>
      </c>
      <c r="AF122" s="126">
        <v>650000</v>
      </c>
      <c r="AG122" s="125">
        <v>0.51236153846153842</v>
      </c>
      <c r="AH122" s="126">
        <v>298440</v>
      </c>
      <c r="AI122" s="126">
        <v>650000</v>
      </c>
      <c r="AJ122" s="125">
        <v>0.45913846153846161</v>
      </c>
      <c r="AK122" s="126">
        <v>328230</v>
      </c>
      <c r="AL122" s="126">
        <v>600000</v>
      </c>
      <c r="AM122" s="125">
        <v>0.54705000000000004</v>
      </c>
      <c r="AN122" s="126">
        <v>2847745</v>
      </c>
      <c r="AO122" s="150">
        <v>692250</v>
      </c>
      <c r="AP122" s="150">
        <v>600000</v>
      </c>
      <c r="AQ122" s="125">
        <v>1.1537500000000001</v>
      </c>
      <c r="AR122" s="126">
        <v>474624.16666666669</v>
      </c>
      <c r="AS122" s="127">
        <v>959705</v>
      </c>
      <c r="AT122" s="127">
        <v>319901.66666666669</v>
      </c>
      <c r="AU122" s="123"/>
      <c r="AV122" s="123"/>
      <c r="AW122" s="126">
        <v>595203.94871373987</v>
      </c>
      <c r="AX122" s="128">
        <v>154795.32873421282</v>
      </c>
      <c r="AY122" s="129">
        <v>600000</v>
      </c>
      <c r="AZ122" s="129"/>
      <c r="BA122" s="130">
        <v>453605</v>
      </c>
      <c r="BB122" s="149">
        <v>1.0973700785363336E-2</v>
      </c>
      <c r="BC122" s="145">
        <v>485420</v>
      </c>
      <c r="BD122" s="145">
        <v>600000</v>
      </c>
      <c r="BE122" s="134">
        <f t="shared" si="1"/>
        <v>0.80903333333333338</v>
      </c>
    </row>
    <row r="123" spans="1:57" s="27" customFormat="1">
      <c r="A123" s="120" t="s">
        <v>39</v>
      </c>
      <c r="B123" s="120" t="s">
        <v>47</v>
      </c>
      <c r="C123" s="118" t="s">
        <v>158</v>
      </c>
      <c r="D123" s="123">
        <v>656100</v>
      </c>
      <c r="E123" s="123">
        <v>600000</v>
      </c>
      <c r="F123" s="124"/>
      <c r="G123" s="123">
        <v>301440</v>
      </c>
      <c r="H123" s="123">
        <v>700000</v>
      </c>
      <c r="I123" s="124">
        <v>0.43062857142857142</v>
      </c>
      <c r="J123" s="123">
        <v>758965</v>
      </c>
      <c r="K123" s="123">
        <v>750000</v>
      </c>
      <c r="L123" s="124">
        <v>1.0119533333333333</v>
      </c>
      <c r="M123" s="123">
        <v>1299860</v>
      </c>
      <c r="N123" s="123">
        <v>750000</v>
      </c>
      <c r="O123" s="125">
        <v>1.7331466666666666</v>
      </c>
      <c r="P123" s="126">
        <v>1579995</v>
      </c>
      <c r="Q123" s="126">
        <v>800000</v>
      </c>
      <c r="R123" s="125">
        <v>1.9749937499999999</v>
      </c>
      <c r="S123" s="126">
        <v>523880</v>
      </c>
      <c r="T123" s="126">
        <v>850000</v>
      </c>
      <c r="U123" s="125">
        <v>0.6163294117647059</v>
      </c>
      <c r="V123" s="126">
        <v>923870</v>
      </c>
      <c r="W123" s="126">
        <v>850000</v>
      </c>
      <c r="X123" s="125">
        <v>1.0869058823529412</v>
      </c>
      <c r="Y123" s="126">
        <v>1199325</v>
      </c>
      <c r="Z123" s="126">
        <v>850000</v>
      </c>
      <c r="AA123" s="125">
        <v>1.4109705882352941</v>
      </c>
      <c r="AB123" s="126">
        <v>1041715</v>
      </c>
      <c r="AC123" s="126">
        <v>1000000</v>
      </c>
      <c r="AD123" s="125"/>
      <c r="AE123" s="126">
        <v>857985</v>
      </c>
      <c r="AF123" s="126">
        <v>1000000</v>
      </c>
      <c r="AG123" s="125">
        <v>0.857985</v>
      </c>
      <c r="AH123" s="126">
        <v>985920</v>
      </c>
      <c r="AI123" s="126">
        <v>950000</v>
      </c>
      <c r="AJ123" s="125">
        <v>1.0378105263157895</v>
      </c>
      <c r="AK123" s="126">
        <v>1166820</v>
      </c>
      <c r="AL123" s="126">
        <v>1000000</v>
      </c>
      <c r="AM123" s="125">
        <v>1.16682</v>
      </c>
      <c r="AN123" s="126">
        <v>6175635</v>
      </c>
      <c r="AO123" s="150">
        <v>1044695</v>
      </c>
      <c r="AP123" s="150">
        <v>900000</v>
      </c>
      <c r="AQ123" s="125">
        <v>1.1607722222222223</v>
      </c>
      <c r="AR123" s="126">
        <v>1029272.5</v>
      </c>
      <c r="AS123" s="127">
        <v>3010725</v>
      </c>
      <c r="AT123" s="127">
        <v>1003575</v>
      </c>
      <c r="AU123" s="123"/>
      <c r="AV123" s="123"/>
      <c r="AW123" s="126">
        <v>395538.58158589463</v>
      </c>
      <c r="AX123" s="128">
        <v>568851.63541376824</v>
      </c>
      <c r="AY123" s="129">
        <v>900000</v>
      </c>
      <c r="AZ123" s="129"/>
      <c r="BA123" s="130">
        <v>301440</v>
      </c>
      <c r="BB123" s="149">
        <v>7.2924953753594514E-3</v>
      </c>
      <c r="BC123" s="145">
        <v>1414380</v>
      </c>
      <c r="BD123" s="145">
        <v>900000</v>
      </c>
      <c r="BE123" s="134">
        <f t="shared" si="1"/>
        <v>1.5715333333333332</v>
      </c>
    </row>
    <row r="124" spans="1:57" s="27" customFormat="1">
      <c r="A124" s="120" t="s">
        <v>34</v>
      </c>
      <c r="B124" s="120"/>
      <c r="C124" s="118" t="s">
        <v>159</v>
      </c>
      <c r="D124" s="123"/>
      <c r="E124" s="123"/>
      <c r="F124" s="124"/>
      <c r="G124" s="123">
        <v>0</v>
      </c>
      <c r="H124" s="123">
        <v>55172</v>
      </c>
      <c r="I124" s="124">
        <v>0</v>
      </c>
      <c r="J124" s="123"/>
      <c r="K124" s="123">
        <v>500000</v>
      </c>
      <c r="L124" s="124">
        <v>0</v>
      </c>
      <c r="M124" s="123">
        <v>308335</v>
      </c>
      <c r="N124" s="123">
        <v>500000</v>
      </c>
      <c r="O124" s="125">
        <v>0.61667000000000016</v>
      </c>
      <c r="P124" s="126">
        <v>862130</v>
      </c>
      <c r="Q124" s="126">
        <v>500000</v>
      </c>
      <c r="R124" s="125">
        <v>1.7242599999999999</v>
      </c>
      <c r="S124" s="126">
        <v>653405</v>
      </c>
      <c r="T124" s="126">
        <v>500000</v>
      </c>
      <c r="U124" s="125">
        <v>1.30681</v>
      </c>
      <c r="V124" s="126">
        <v>539520</v>
      </c>
      <c r="W124" s="126">
        <v>500000</v>
      </c>
      <c r="X124" s="125">
        <v>1.07904</v>
      </c>
      <c r="Y124" s="126">
        <v>857490</v>
      </c>
      <c r="Z124" s="126">
        <v>500000</v>
      </c>
      <c r="AA124" s="125">
        <v>1.7149799999999997</v>
      </c>
      <c r="AB124" s="126">
        <v>360550</v>
      </c>
      <c r="AC124" s="126">
        <v>750000</v>
      </c>
      <c r="AD124" s="125"/>
      <c r="AE124" s="126">
        <v>294160</v>
      </c>
      <c r="AF124" s="126">
        <v>650000</v>
      </c>
      <c r="AG124" s="125">
        <v>0.45255384615384614</v>
      </c>
      <c r="AH124" s="126">
        <v>596205</v>
      </c>
      <c r="AI124" s="126">
        <v>600000</v>
      </c>
      <c r="AJ124" s="125">
        <v>0.99367500000000009</v>
      </c>
      <c r="AK124" s="126">
        <v>565580</v>
      </c>
      <c r="AL124" s="126">
        <v>600000</v>
      </c>
      <c r="AM124" s="125">
        <v>0.94263333333333321</v>
      </c>
      <c r="AN124" s="126">
        <v>3213505</v>
      </c>
      <c r="AO124" s="150">
        <v>652800</v>
      </c>
      <c r="AP124" s="150">
        <v>600000</v>
      </c>
      <c r="AQ124" s="125">
        <v>1.0880000000000001</v>
      </c>
      <c r="AR124" s="126">
        <v>535584.16666666663</v>
      </c>
      <c r="AS124" s="127">
        <v>1455945</v>
      </c>
      <c r="AT124" s="127">
        <v>485315</v>
      </c>
      <c r="AU124" s="123"/>
      <c r="AV124" s="123"/>
      <c r="AW124" s="126">
        <v>0</v>
      </c>
      <c r="AX124" s="128"/>
      <c r="AY124" s="129">
        <v>600000</v>
      </c>
      <c r="AZ124" s="129"/>
      <c r="BA124" s="130">
        <v>0</v>
      </c>
      <c r="BB124" s="149">
        <v>0</v>
      </c>
      <c r="BC124" s="145">
        <v>537920</v>
      </c>
      <c r="BD124" s="145">
        <v>600000</v>
      </c>
      <c r="BE124" s="134">
        <f t="shared" si="1"/>
        <v>0.89653333333333329</v>
      </c>
    </row>
    <row r="125" spans="1:57">
      <c r="A125" s="119" t="s">
        <v>85</v>
      </c>
      <c r="B125" s="120" t="s">
        <v>86</v>
      </c>
      <c r="C125" s="121" t="s">
        <v>160</v>
      </c>
      <c r="D125" s="126">
        <v>1968860</v>
      </c>
      <c r="E125" s="126">
        <v>1500000</v>
      </c>
      <c r="F125" s="125"/>
      <c r="G125" s="126">
        <v>907120</v>
      </c>
      <c r="H125" s="126">
        <v>1500000</v>
      </c>
      <c r="I125" s="125">
        <v>0.60474666666666665</v>
      </c>
      <c r="J125" s="126">
        <v>1944750</v>
      </c>
      <c r="K125" s="126">
        <v>1750000</v>
      </c>
      <c r="L125" s="125">
        <v>1.1112857142857142</v>
      </c>
      <c r="M125" s="126">
        <v>2749865</v>
      </c>
      <c r="N125" s="126">
        <v>1750000</v>
      </c>
      <c r="O125" s="125">
        <v>1.5713514285714285</v>
      </c>
      <c r="P125" s="126">
        <v>2625840</v>
      </c>
      <c r="Q125" s="126">
        <v>1800000</v>
      </c>
      <c r="R125" s="125">
        <v>1.4588000000000001</v>
      </c>
      <c r="S125" s="126">
        <v>811215</v>
      </c>
      <c r="T125" s="126">
        <v>1800000</v>
      </c>
      <c r="U125" s="125">
        <v>0.45067500000000005</v>
      </c>
      <c r="V125" s="126">
        <v>1165600</v>
      </c>
      <c r="W125" s="126">
        <v>1800000</v>
      </c>
      <c r="X125" s="125">
        <v>0.64755555555555566</v>
      </c>
      <c r="Y125" s="126">
        <v>1705745</v>
      </c>
      <c r="Z125" s="126">
        <v>1500000</v>
      </c>
      <c r="AA125" s="125">
        <v>1.1371633333333333</v>
      </c>
      <c r="AB125" s="126">
        <v>1008420</v>
      </c>
      <c r="AC125" s="126">
        <v>1550000</v>
      </c>
      <c r="AD125" s="125"/>
      <c r="AE125" s="126">
        <v>1000010</v>
      </c>
      <c r="AF125" s="126">
        <v>1300000</v>
      </c>
      <c r="AG125" s="125">
        <v>0.76923846153846154</v>
      </c>
      <c r="AH125" s="126">
        <v>1330190</v>
      </c>
      <c r="AI125" s="126">
        <v>1200000</v>
      </c>
      <c r="AJ125" s="125">
        <v>1.1084916666666667</v>
      </c>
      <c r="AK125" s="126">
        <v>1565295</v>
      </c>
      <c r="AL125" s="126">
        <v>1300000</v>
      </c>
      <c r="AM125" s="125">
        <v>1.204073076923077</v>
      </c>
      <c r="AN125" s="126">
        <v>7775260</v>
      </c>
      <c r="AO125" s="150">
        <v>1037215</v>
      </c>
      <c r="AP125" s="150">
        <v>1200000</v>
      </c>
      <c r="AQ125" s="125">
        <v>0.86434583333333337</v>
      </c>
      <c r="AR125" s="126">
        <v>1295876.6666666667</v>
      </c>
      <c r="AS125" s="127">
        <v>3895495</v>
      </c>
      <c r="AT125" s="127">
        <v>1298498.3333333333</v>
      </c>
      <c r="AU125" s="126"/>
      <c r="AV125" s="126"/>
      <c r="AW125" s="126">
        <v>1190289.8027076591</v>
      </c>
      <c r="AX125" s="135">
        <v>1265355.8997161845</v>
      </c>
      <c r="AY125" s="129">
        <v>1200000</v>
      </c>
      <c r="AZ125" s="129"/>
      <c r="BA125" s="136">
        <v>907120</v>
      </c>
      <c r="BB125" s="149">
        <v>2.1945224273142466E-2</v>
      </c>
      <c r="BC125" s="145">
        <v>377025</v>
      </c>
      <c r="BD125" s="145">
        <v>1200000</v>
      </c>
      <c r="BE125" s="134">
        <f t="shared" si="1"/>
        <v>0.31418750000000001</v>
      </c>
    </row>
    <row r="126" spans="1:57">
      <c r="A126" s="119" t="s">
        <v>40</v>
      </c>
      <c r="B126" s="120" t="s">
        <v>43</v>
      </c>
      <c r="C126" s="137" t="s">
        <v>161</v>
      </c>
      <c r="D126" s="126">
        <v>721930</v>
      </c>
      <c r="E126" s="126">
        <v>1600000</v>
      </c>
      <c r="F126" s="125"/>
      <c r="G126" s="126">
        <v>682575</v>
      </c>
      <c r="H126" s="126">
        <v>500000</v>
      </c>
      <c r="I126" s="125">
        <v>1.3651500000000001</v>
      </c>
      <c r="J126" s="126">
        <v>900505</v>
      </c>
      <c r="K126" s="126">
        <v>750000</v>
      </c>
      <c r="L126" s="125">
        <v>1.2006733333333333</v>
      </c>
      <c r="M126" s="126">
        <v>2565290</v>
      </c>
      <c r="N126" s="126">
        <v>750000</v>
      </c>
      <c r="O126" s="125">
        <v>3.4203866666666665</v>
      </c>
      <c r="P126" s="126">
        <v>3843605</v>
      </c>
      <c r="Q126" s="126">
        <v>1000000</v>
      </c>
      <c r="R126" s="125">
        <v>3.8436050000000002</v>
      </c>
      <c r="S126" s="126">
        <v>2299400</v>
      </c>
      <c r="T126" s="126">
        <v>1100000</v>
      </c>
      <c r="U126" s="125">
        <v>2.0903636363636364</v>
      </c>
      <c r="V126" s="126">
        <v>1310485</v>
      </c>
      <c r="W126" s="126">
        <v>1100000</v>
      </c>
      <c r="X126" s="125">
        <v>1.1913499999999999</v>
      </c>
      <c r="Y126" s="126">
        <v>1789690</v>
      </c>
      <c r="Z126" s="126">
        <v>1100000</v>
      </c>
      <c r="AA126" s="125">
        <v>1.6269909090909092</v>
      </c>
      <c r="AB126" s="126">
        <v>1106290</v>
      </c>
      <c r="AC126" s="126">
        <v>1300000</v>
      </c>
      <c r="AD126" s="125"/>
      <c r="AE126" s="126">
        <v>1283545</v>
      </c>
      <c r="AF126" s="126">
        <v>1150000</v>
      </c>
      <c r="AG126" s="125">
        <v>1.1161260869565217</v>
      </c>
      <c r="AH126" s="126">
        <v>1943045</v>
      </c>
      <c r="AI126" s="126">
        <v>1250000</v>
      </c>
      <c r="AJ126" s="125">
        <v>1.5544359999999999</v>
      </c>
      <c r="AK126" s="126">
        <v>1395275</v>
      </c>
      <c r="AL126" s="126">
        <v>1400000</v>
      </c>
      <c r="AM126" s="125">
        <v>0.99662500000000009</v>
      </c>
      <c r="AN126" s="126">
        <v>8828330</v>
      </c>
      <c r="AO126" s="150">
        <v>1269285</v>
      </c>
      <c r="AP126" s="150">
        <v>1300000</v>
      </c>
      <c r="AQ126" s="125">
        <v>0.97637307692307695</v>
      </c>
      <c r="AR126" s="126">
        <v>1471388.3333333333</v>
      </c>
      <c r="AS126" s="127">
        <v>4621865</v>
      </c>
      <c r="AT126" s="127">
        <v>1540621.6666666667</v>
      </c>
      <c r="AU126" s="126"/>
      <c r="AV126" s="126"/>
      <c r="AW126" s="126">
        <v>895650.03757295664</v>
      </c>
      <c r="AX126" s="135">
        <v>1543357.3878942109</v>
      </c>
      <c r="AY126" s="129">
        <v>1300000</v>
      </c>
      <c r="AZ126" s="129"/>
      <c r="BA126" s="136">
        <v>682575</v>
      </c>
      <c r="BB126" s="149">
        <v>1.6512987761531241E-2</v>
      </c>
      <c r="BC126" s="145">
        <v>1010100</v>
      </c>
      <c r="BD126" s="145">
        <v>1300000</v>
      </c>
      <c r="BE126" s="134">
        <f t="shared" si="1"/>
        <v>0.77700000000000002</v>
      </c>
    </row>
    <row r="127" spans="1:57" s="27" customFormat="1">
      <c r="A127" s="120" t="s">
        <v>39</v>
      </c>
      <c r="B127" s="120"/>
      <c r="C127" s="118" t="s">
        <v>162</v>
      </c>
      <c r="D127" s="123">
        <v>312000</v>
      </c>
      <c r="E127" s="123">
        <v>500000</v>
      </c>
      <c r="F127" s="124"/>
      <c r="G127" s="123">
        <v>387805</v>
      </c>
      <c r="H127" s="123">
        <v>500000</v>
      </c>
      <c r="I127" s="124">
        <v>0.77561000000000002</v>
      </c>
      <c r="J127" s="123">
        <v>700960</v>
      </c>
      <c r="K127" s="123">
        <v>500000</v>
      </c>
      <c r="L127" s="124">
        <v>1.4019200000000001</v>
      </c>
      <c r="M127" s="123">
        <v>1967375</v>
      </c>
      <c r="N127" s="123">
        <v>500000</v>
      </c>
      <c r="O127" s="125">
        <v>3.9347500000000002</v>
      </c>
      <c r="P127" s="126">
        <v>1553220</v>
      </c>
      <c r="Q127" s="126">
        <v>800000</v>
      </c>
      <c r="R127" s="125">
        <v>1.9415249999999999</v>
      </c>
      <c r="S127" s="126">
        <v>551960</v>
      </c>
      <c r="T127" s="126">
        <v>850000</v>
      </c>
      <c r="U127" s="125">
        <v>0.64936470588235295</v>
      </c>
      <c r="V127" s="126">
        <v>341025</v>
      </c>
      <c r="W127" s="126">
        <v>850000</v>
      </c>
      <c r="X127" s="125">
        <v>0.40120588235294125</v>
      </c>
      <c r="Y127" s="126">
        <v>494385</v>
      </c>
      <c r="Z127" s="126">
        <v>750000</v>
      </c>
      <c r="AA127" s="125">
        <v>0.6591800000000001</v>
      </c>
      <c r="AB127" s="126">
        <v>351930</v>
      </c>
      <c r="AC127" s="126">
        <v>750000</v>
      </c>
      <c r="AD127" s="125"/>
      <c r="AE127" s="126">
        <v>418100</v>
      </c>
      <c r="AF127" s="126">
        <v>550000</v>
      </c>
      <c r="AG127" s="125">
        <v>0.76018181818181829</v>
      </c>
      <c r="AH127" s="126">
        <v>615560</v>
      </c>
      <c r="AI127" s="126">
        <v>550000</v>
      </c>
      <c r="AJ127" s="125">
        <v>1.1192</v>
      </c>
      <c r="AK127" s="126">
        <v>577065</v>
      </c>
      <c r="AL127" s="126">
        <v>550000</v>
      </c>
      <c r="AM127" s="125">
        <v>1.049209090909091</v>
      </c>
      <c r="AN127" s="126">
        <v>2798065</v>
      </c>
      <c r="AO127" s="150">
        <v>603290</v>
      </c>
      <c r="AP127" s="150">
        <v>550000</v>
      </c>
      <c r="AQ127" s="125">
        <v>1.0968909090909091</v>
      </c>
      <c r="AR127" s="126">
        <v>466344.16666666669</v>
      </c>
      <c r="AS127" s="127">
        <v>1610725</v>
      </c>
      <c r="AT127" s="127">
        <v>536908.33333333337</v>
      </c>
      <c r="AU127" s="123"/>
      <c r="AV127" s="123"/>
      <c r="AW127" s="126">
        <v>508863.58688932413</v>
      </c>
      <c r="AX127" s="128">
        <v>154514.38154377576</v>
      </c>
      <c r="AY127" s="129">
        <v>550000</v>
      </c>
      <c r="AZ127" s="129"/>
      <c r="BA127" s="130">
        <v>387805</v>
      </c>
      <c r="BB127" s="149">
        <v>9.3818543293566602E-3</v>
      </c>
      <c r="BC127" s="145">
        <v>427010</v>
      </c>
      <c r="BD127" s="145">
        <v>550000</v>
      </c>
      <c r="BE127" s="134">
        <f t="shared" si="1"/>
        <v>0.77638181818181817</v>
      </c>
    </row>
    <row r="128" spans="1:57">
      <c r="A128" s="119" t="s">
        <v>36</v>
      </c>
      <c r="B128" s="120" t="s">
        <v>143</v>
      </c>
      <c r="C128" s="137" t="s">
        <v>163</v>
      </c>
      <c r="D128" s="126">
        <v>943615</v>
      </c>
      <c r="E128" s="126">
        <v>800000</v>
      </c>
      <c r="F128" s="125"/>
      <c r="G128" s="126">
        <v>709390</v>
      </c>
      <c r="H128" s="126">
        <v>950000</v>
      </c>
      <c r="I128" s="125">
        <v>0.74672631578947368</v>
      </c>
      <c r="J128" s="126">
        <v>752975</v>
      </c>
      <c r="K128" s="126">
        <v>950000</v>
      </c>
      <c r="L128" s="125">
        <v>0.7926052631578947</v>
      </c>
      <c r="M128" s="126">
        <v>2709340</v>
      </c>
      <c r="N128" s="126">
        <v>950000</v>
      </c>
      <c r="O128" s="125">
        <v>2.8519368421052631</v>
      </c>
      <c r="P128" s="126">
        <v>4084140</v>
      </c>
      <c r="Q128" s="126">
        <v>1150000</v>
      </c>
      <c r="R128" s="125">
        <v>3.5514260869565217</v>
      </c>
      <c r="S128" s="126">
        <v>1751565</v>
      </c>
      <c r="T128" s="126">
        <v>1250000</v>
      </c>
      <c r="U128" s="125">
        <v>1.4012519999999999</v>
      </c>
      <c r="V128" s="126">
        <v>1396295</v>
      </c>
      <c r="W128" s="126">
        <v>1250000</v>
      </c>
      <c r="X128" s="125">
        <v>1.1170359999999999</v>
      </c>
      <c r="Y128" s="126">
        <v>1919985</v>
      </c>
      <c r="Z128" s="126">
        <v>1250000</v>
      </c>
      <c r="AA128" s="125">
        <v>1.5359879999999999</v>
      </c>
      <c r="AB128" s="126">
        <v>682285</v>
      </c>
      <c r="AC128" s="126">
        <v>1450000</v>
      </c>
      <c r="AD128" s="125"/>
      <c r="AE128" s="126">
        <v>1253745</v>
      </c>
      <c r="AF128" s="126">
        <v>1250000</v>
      </c>
      <c r="AG128" s="125">
        <v>1.002996</v>
      </c>
      <c r="AH128" s="126">
        <v>942765</v>
      </c>
      <c r="AI128" s="126">
        <v>1250000</v>
      </c>
      <c r="AJ128" s="125">
        <v>0.7542120000000001</v>
      </c>
      <c r="AK128" s="126">
        <v>734785</v>
      </c>
      <c r="AL128" s="126">
        <v>1300000</v>
      </c>
      <c r="AM128" s="125">
        <v>0.56521923076923086</v>
      </c>
      <c r="AN128" s="126">
        <v>6929860</v>
      </c>
      <c r="AO128" s="150">
        <v>808165</v>
      </c>
      <c r="AP128" s="150">
        <v>1250000</v>
      </c>
      <c r="AQ128" s="125">
        <v>0.646532</v>
      </c>
      <c r="AR128" s="126">
        <v>1154976.6666666667</v>
      </c>
      <c r="AS128" s="127">
        <v>2931295</v>
      </c>
      <c r="AT128" s="127">
        <v>977098.33333333337</v>
      </c>
      <c r="AU128" s="126"/>
      <c r="AV128" s="126"/>
      <c r="AW128" s="126">
        <v>930835.70326173643</v>
      </c>
      <c r="AX128" s="135">
        <v>854259.58831648051</v>
      </c>
      <c r="AY128" s="129">
        <v>1150000</v>
      </c>
      <c r="AZ128" s="129"/>
      <c r="BA128" s="136">
        <v>709390</v>
      </c>
      <c r="BB128" s="149">
        <v>1.7161701480647031E-2</v>
      </c>
      <c r="BC128" s="145">
        <v>895070</v>
      </c>
      <c r="BD128" s="145">
        <v>1150000</v>
      </c>
      <c r="BE128" s="134">
        <f t="shared" si="1"/>
        <v>0.77832173913043479</v>
      </c>
    </row>
    <row r="129" spans="1:57">
      <c r="A129" s="119"/>
      <c r="B129" s="120"/>
      <c r="C129" s="137" t="s">
        <v>250</v>
      </c>
      <c r="D129" s="126"/>
      <c r="E129" s="126"/>
      <c r="F129" s="125"/>
      <c r="G129" s="126"/>
      <c r="H129" s="126"/>
      <c r="I129" s="125"/>
      <c r="J129" s="126"/>
      <c r="K129" s="126"/>
      <c r="L129" s="125"/>
      <c r="M129" s="126"/>
      <c r="N129" s="126"/>
      <c r="O129" s="125"/>
      <c r="P129" s="126"/>
      <c r="Q129" s="126"/>
      <c r="R129" s="125"/>
      <c r="S129" s="126"/>
      <c r="T129" s="126"/>
      <c r="U129" s="125"/>
      <c r="V129" s="126"/>
      <c r="W129" s="126"/>
      <c r="X129" s="125"/>
      <c r="Y129" s="126"/>
      <c r="Z129" s="126"/>
      <c r="AA129" s="125"/>
      <c r="AB129" s="126"/>
      <c r="AC129" s="126"/>
      <c r="AD129" s="125"/>
      <c r="AE129" s="126"/>
      <c r="AF129" s="126"/>
      <c r="AG129" s="125"/>
      <c r="AH129" s="126"/>
      <c r="AI129" s="126"/>
      <c r="AJ129" s="125"/>
      <c r="AK129" s="126"/>
      <c r="AL129" s="126"/>
      <c r="AM129" s="125"/>
      <c r="AN129" s="126"/>
      <c r="AO129" s="150"/>
      <c r="AP129" s="150"/>
      <c r="AQ129" s="125"/>
      <c r="AR129" s="126"/>
      <c r="AS129" s="127"/>
      <c r="AT129" s="127"/>
      <c r="AU129" s="126"/>
      <c r="AV129" s="126"/>
      <c r="AW129" s="126"/>
      <c r="AX129" s="135"/>
      <c r="AY129" s="129"/>
      <c r="AZ129" s="129"/>
      <c r="BA129" s="136"/>
      <c r="BB129" s="149"/>
      <c r="BC129" s="145">
        <v>0</v>
      </c>
      <c r="BD129" s="145">
        <v>235714</v>
      </c>
      <c r="BE129" s="134">
        <f t="shared" si="1"/>
        <v>0</v>
      </c>
    </row>
    <row r="130" spans="1:57">
      <c r="A130" s="119" t="s">
        <v>39</v>
      </c>
      <c r="B130" s="120" t="s">
        <v>47</v>
      </c>
      <c r="C130" s="121" t="s">
        <v>164</v>
      </c>
      <c r="D130" s="126">
        <v>488070</v>
      </c>
      <c r="E130" s="126">
        <v>900000</v>
      </c>
      <c r="F130" s="125"/>
      <c r="G130" s="126">
        <v>547005</v>
      </c>
      <c r="H130" s="126">
        <v>800000</v>
      </c>
      <c r="I130" s="125">
        <v>0.68375625000000007</v>
      </c>
      <c r="J130" s="126">
        <v>514110</v>
      </c>
      <c r="K130" s="126">
        <v>800000</v>
      </c>
      <c r="L130" s="125">
        <v>0.64263750000000008</v>
      </c>
      <c r="M130" s="126">
        <v>1410300</v>
      </c>
      <c r="N130" s="126">
        <v>800000</v>
      </c>
      <c r="O130" s="125">
        <v>1.762875</v>
      </c>
      <c r="P130" s="126">
        <v>2033525</v>
      </c>
      <c r="Q130" s="126">
        <v>800000</v>
      </c>
      <c r="R130" s="125">
        <v>2.5419062499999998</v>
      </c>
      <c r="S130" s="126">
        <v>1162210</v>
      </c>
      <c r="T130" s="126">
        <v>900000</v>
      </c>
      <c r="U130" s="125">
        <v>1.2913444444444444</v>
      </c>
      <c r="V130" s="126">
        <v>1668410</v>
      </c>
      <c r="W130" s="126">
        <v>900000</v>
      </c>
      <c r="X130" s="125">
        <v>1.8537888888888889</v>
      </c>
      <c r="Y130" s="126">
        <v>1017550</v>
      </c>
      <c r="Z130" s="126">
        <v>1000000</v>
      </c>
      <c r="AA130" s="125">
        <v>1.01755</v>
      </c>
      <c r="AB130" s="126">
        <v>1145255</v>
      </c>
      <c r="AC130" s="126">
        <v>1000000</v>
      </c>
      <c r="AD130" s="125"/>
      <c r="AE130" s="126">
        <v>1478555</v>
      </c>
      <c r="AF130" s="126">
        <v>1000000</v>
      </c>
      <c r="AG130" s="125">
        <v>1.4785550000000001</v>
      </c>
      <c r="AH130" s="126">
        <v>671290</v>
      </c>
      <c r="AI130" s="126">
        <v>1150000</v>
      </c>
      <c r="AJ130" s="125">
        <v>0.58373043478260878</v>
      </c>
      <c r="AK130" s="126">
        <v>864045</v>
      </c>
      <c r="AL130" s="126">
        <v>1200000</v>
      </c>
      <c r="AM130" s="125">
        <v>0.7200375</v>
      </c>
      <c r="AN130" s="126">
        <v>6845105</v>
      </c>
      <c r="AO130" s="150">
        <v>2269520</v>
      </c>
      <c r="AP130" s="150">
        <v>1100000</v>
      </c>
      <c r="AQ130" s="125">
        <v>2.0632000000000001</v>
      </c>
      <c r="AR130" s="126">
        <v>1140850.8333333333</v>
      </c>
      <c r="AS130" s="127">
        <v>3013890</v>
      </c>
      <c r="AT130" s="127">
        <v>1004630</v>
      </c>
      <c r="AU130" s="126"/>
      <c r="AV130" s="126"/>
      <c r="AW130" s="126">
        <v>717760.02461648197</v>
      </c>
      <c r="AX130" s="135">
        <v>867409.61412515689</v>
      </c>
      <c r="AY130" s="129">
        <v>1200000</v>
      </c>
      <c r="AZ130" s="129"/>
      <c r="BA130" s="136">
        <v>547005</v>
      </c>
      <c r="BB130" s="149">
        <v>1.3233251833859132E-2</v>
      </c>
      <c r="BC130" s="145">
        <v>822200</v>
      </c>
      <c r="BD130" s="145">
        <v>1200000</v>
      </c>
      <c r="BE130" s="134">
        <f t="shared" si="1"/>
        <v>0.6851666666666667</v>
      </c>
    </row>
    <row r="131" spans="1:57" s="27" customFormat="1">
      <c r="A131" s="120" t="s">
        <v>45</v>
      </c>
      <c r="B131" s="120"/>
      <c r="C131" s="122" t="s">
        <v>165</v>
      </c>
      <c r="D131" s="123">
        <v>667870</v>
      </c>
      <c r="E131" s="123">
        <v>500000</v>
      </c>
      <c r="F131" s="124"/>
      <c r="G131" s="123">
        <v>412210</v>
      </c>
      <c r="H131" s="123">
        <v>550000</v>
      </c>
      <c r="I131" s="124">
        <v>0.7494727272727274</v>
      </c>
      <c r="J131" s="123">
        <v>885430</v>
      </c>
      <c r="K131" s="123">
        <v>650000</v>
      </c>
      <c r="L131" s="124">
        <v>1.3622000000000001</v>
      </c>
      <c r="M131" s="123">
        <v>1406880</v>
      </c>
      <c r="N131" s="123">
        <v>650000</v>
      </c>
      <c r="O131" s="125">
        <v>2.1644307692307692</v>
      </c>
      <c r="P131" s="126">
        <v>539400</v>
      </c>
      <c r="Q131" s="126">
        <v>800000</v>
      </c>
      <c r="R131" s="125">
        <v>0.67425000000000002</v>
      </c>
      <c r="S131" s="126">
        <v>341820</v>
      </c>
      <c r="T131" s="126">
        <v>700000</v>
      </c>
      <c r="U131" s="125">
        <v>0.4883142857142857</v>
      </c>
      <c r="V131" s="126">
        <v>379920</v>
      </c>
      <c r="W131" s="126">
        <v>700000</v>
      </c>
      <c r="X131" s="125">
        <v>0.54274285714285719</v>
      </c>
      <c r="Y131" s="126">
        <v>683075</v>
      </c>
      <c r="Z131" s="126">
        <v>700000</v>
      </c>
      <c r="AA131" s="125">
        <v>0.97582142857142873</v>
      </c>
      <c r="AB131" s="126">
        <v>400925</v>
      </c>
      <c r="AC131" s="126">
        <v>700000</v>
      </c>
      <c r="AD131" s="125"/>
      <c r="AE131" s="126">
        <v>583785</v>
      </c>
      <c r="AF131" s="126">
        <v>700000</v>
      </c>
      <c r="AG131" s="125">
        <v>0.83397857142857146</v>
      </c>
      <c r="AH131" s="126">
        <v>722970</v>
      </c>
      <c r="AI131" s="126">
        <v>700000</v>
      </c>
      <c r="AJ131" s="125">
        <v>1.0328142857142857</v>
      </c>
      <c r="AK131" s="126">
        <v>0</v>
      </c>
      <c r="AL131" s="126">
        <v>145161</v>
      </c>
      <c r="AM131" s="125">
        <v>0</v>
      </c>
      <c r="AN131" s="126">
        <v>2770675</v>
      </c>
      <c r="AO131" s="126"/>
      <c r="AP131" s="126"/>
      <c r="AQ131" s="126"/>
      <c r="AR131" s="126">
        <v>461779.16666666669</v>
      </c>
      <c r="AS131" s="127">
        <v>1306755</v>
      </c>
      <c r="AT131" s="127">
        <v>435585</v>
      </c>
      <c r="AU131" s="123"/>
      <c r="AV131" s="123"/>
      <c r="AW131" s="126">
        <v>540886.93841401825</v>
      </c>
      <c r="AX131" s="128">
        <v>197808.83491271734</v>
      </c>
      <c r="AY131" s="129">
        <v>550000</v>
      </c>
      <c r="AZ131" s="129"/>
      <c r="BA131" s="130">
        <v>412210</v>
      </c>
      <c r="BB131" s="149">
        <v>9.9722648576065533E-3</v>
      </c>
      <c r="BC131" s="145">
        <v>339545</v>
      </c>
      <c r="BD131" s="145">
        <v>333928</v>
      </c>
      <c r="BE131" s="134">
        <f t="shared" si="1"/>
        <v>1.016820991351429</v>
      </c>
    </row>
    <row r="132" spans="1:57">
      <c r="A132" s="119" t="s">
        <v>37</v>
      </c>
      <c r="B132" s="120" t="s">
        <v>44</v>
      </c>
      <c r="C132" s="137" t="s">
        <v>166</v>
      </c>
      <c r="D132" s="126">
        <v>505775</v>
      </c>
      <c r="E132" s="126">
        <v>800000</v>
      </c>
      <c r="F132" s="125"/>
      <c r="G132" s="126">
        <v>861235</v>
      </c>
      <c r="H132" s="126">
        <v>850000</v>
      </c>
      <c r="I132" s="125">
        <v>1.0132176470588234</v>
      </c>
      <c r="J132" s="126">
        <v>902905</v>
      </c>
      <c r="K132" s="126">
        <v>850000</v>
      </c>
      <c r="L132" s="125">
        <v>1.0622411764705881</v>
      </c>
      <c r="M132" s="126">
        <v>1286185</v>
      </c>
      <c r="N132" s="126">
        <v>850000</v>
      </c>
      <c r="O132" s="125">
        <v>1.5131588235294118</v>
      </c>
      <c r="P132" s="126">
        <v>1970820</v>
      </c>
      <c r="Q132" s="126">
        <v>850000</v>
      </c>
      <c r="R132" s="125">
        <v>2.3186117647058824</v>
      </c>
      <c r="S132" s="126">
        <v>1278625</v>
      </c>
      <c r="T132" s="126">
        <v>850000</v>
      </c>
      <c r="U132" s="125">
        <v>1.5042647058823528</v>
      </c>
      <c r="V132" s="126">
        <v>1392125</v>
      </c>
      <c r="W132" s="126">
        <v>850000</v>
      </c>
      <c r="X132" s="125">
        <v>1.6377941176470587</v>
      </c>
      <c r="Y132" s="126">
        <v>0</v>
      </c>
      <c r="Z132" s="126">
        <v>850000</v>
      </c>
      <c r="AA132" s="125">
        <v>0</v>
      </c>
      <c r="AB132" s="126">
        <v>1273830</v>
      </c>
      <c r="AC132" s="126">
        <v>850000</v>
      </c>
      <c r="AD132" s="125"/>
      <c r="AE132" s="126"/>
      <c r="AF132" s="126"/>
      <c r="AG132" s="125" t="e">
        <f>{#DIV/0!}</f>
        <v>#DIV/0!</v>
      </c>
      <c r="AH132" s="126"/>
      <c r="AI132" s="126"/>
      <c r="AJ132" s="125" t="e">
        <f>{#DIV/0!}</f>
        <v>#DIV/0!</v>
      </c>
      <c r="AK132" s="126"/>
      <c r="AL132" s="126"/>
      <c r="AM132" s="125"/>
      <c r="AN132" s="126">
        <v>2665955</v>
      </c>
      <c r="AO132" s="126"/>
      <c r="AP132" s="126"/>
      <c r="AQ132" s="126"/>
      <c r="AR132" s="126">
        <v>444325.83333333331</v>
      </c>
      <c r="AS132" s="127">
        <v>0</v>
      </c>
      <c r="AT132" s="127">
        <v>0</v>
      </c>
      <c r="AU132" s="126"/>
      <c r="AV132" s="126"/>
      <c r="AW132" s="126">
        <v>1130081.1780524417</v>
      </c>
      <c r="AX132" s="135"/>
      <c r="AY132" s="129"/>
      <c r="AZ132" s="129"/>
      <c r="BA132" s="136">
        <v>861235</v>
      </c>
      <c r="BB132" s="149">
        <v>2.0835165388129302E-2</v>
      </c>
      <c r="BC132" s="145">
        <v>608585</v>
      </c>
      <c r="BD132" s="145">
        <v>510714</v>
      </c>
      <c r="BE132" s="134">
        <f t="shared" si="1"/>
        <v>1.1916356316842696</v>
      </c>
    </row>
    <row r="133" spans="1:57" s="27" customFormat="1">
      <c r="A133" s="120" t="s">
        <v>36</v>
      </c>
      <c r="B133" s="120" t="s">
        <v>143</v>
      </c>
      <c r="C133" s="118" t="s">
        <v>167</v>
      </c>
      <c r="D133" s="123">
        <v>557425</v>
      </c>
      <c r="E133" s="123">
        <v>550000</v>
      </c>
      <c r="F133" s="124"/>
      <c r="G133" s="123">
        <v>699755</v>
      </c>
      <c r="H133" s="123">
        <v>950000</v>
      </c>
      <c r="I133" s="124">
        <v>0.73658421052631584</v>
      </c>
      <c r="J133" s="123"/>
      <c r="K133" s="123">
        <v>950000</v>
      </c>
      <c r="L133" s="124">
        <v>0</v>
      </c>
      <c r="M133" s="123">
        <v>3436920</v>
      </c>
      <c r="N133" s="123">
        <v>333333</v>
      </c>
      <c r="O133" s="125">
        <v>10.310770310770311</v>
      </c>
      <c r="P133" s="126">
        <v>3886275</v>
      </c>
      <c r="Q133" s="126">
        <v>550000</v>
      </c>
      <c r="R133" s="125">
        <v>7.0659545454545452</v>
      </c>
      <c r="S133" s="126">
        <v>1469250</v>
      </c>
      <c r="T133" s="126">
        <v>650000</v>
      </c>
      <c r="U133" s="125">
        <v>2.2603846153846154</v>
      </c>
      <c r="V133" s="126">
        <v>1315875</v>
      </c>
      <c r="W133" s="126">
        <v>800000</v>
      </c>
      <c r="X133" s="125">
        <v>1.6448437499999999</v>
      </c>
      <c r="Y133" s="126">
        <v>1527435</v>
      </c>
      <c r="Z133" s="126">
        <v>1000000</v>
      </c>
      <c r="AA133" s="125">
        <v>1.5274350000000001</v>
      </c>
      <c r="AB133" s="126">
        <v>299330</v>
      </c>
      <c r="AC133" s="126">
        <v>1100000</v>
      </c>
      <c r="AD133" s="125"/>
      <c r="AE133" s="126">
        <v>934345</v>
      </c>
      <c r="AF133" s="126">
        <v>950000</v>
      </c>
      <c r="AG133" s="125">
        <v>0.98352105263157896</v>
      </c>
      <c r="AH133" s="126">
        <v>615695</v>
      </c>
      <c r="AI133" s="126">
        <v>950000</v>
      </c>
      <c r="AJ133" s="125">
        <v>0.64810000000000001</v>
      </c>
      <c r="AK133" s="126">
        <v>1246810</v>
      </c>
      <c r="AL133" s="126">
        <v>950000</v>
      </c>
      <c r="AM133" s="125">
        <v>1.3124315789473684</v>
      </c>
      <c r="AN133" s="126">
        <v>5939490</v>
      </c>
      <c r="AO133" s="150">
        <v>1021655</v>
      </c>
      <c r="AP133" s="150">
        <v>950000</v>
      </c>
      <c r="AQ133" s="125">
        <v>1.0754263157894737</v>
      </c>
      <c r="AR133" s="126">
        <v>989915</v>
      </c>
      <c r="AS133" s="127">
        <v>2796850</v>
      </c>
      <c r="AT133" s="127">
        <v>932283.33333333337</v>
      </c>
      <c r="AU133" s="123"/>
      <c r="AV133" s="123"/>
      <c r="AW133" s="126">
        <v>918193.00742316118</v>
      </c>
      <c r="AX133" s="128"/>
      <c r="AY133" s="129">
        <v>1000000</v>
      </c>
      <c r="AZ133" s="129"/>
      <c r="BA133" s="130">
        <v>699755</v>
      </c>
      <c r="BB133" s="149">
        <v>1.6928609678160338E-2</v>
      </c>
      <c r="BC133" s="145">
        <v>240050</v>
      </c>
      <c r="BD133" s="145">
        <v>1000000</v>
      </c>
      <c r="BE133" s="134">
        <f t="shared" si="1"/>
        <v>0.24005000000000001</v>
      </c>
    </row>
    <row r="134" spans="1:57">
      <c r="A134" s="119" t="s">
        <v>45</v>
      </c>
      <c r="B134" s="120" t="s">
        <v>79</v>
      </c>
      <c r="C134" s="121" t="s">
        <v>168</v>
      </c>
      <c r="D134" s="126">
        <v>48190</v>
      </c>
      <c r="E134" s="126">
        <v>500000</v>
      </c>
      <c r="F134" s="125"/>
      <c r="G134" s="126">
        <v>46485</v>
      </c>
      <c r="H134" s="126">
        <v>500000</v>
      </c>
      <c r="I134" s="125">
        <v>9.2970000000000011E-2</v>
      </c>
      <c r="J134" s="126">
        <v>86980</v>
      </c>
      <c r="K134" s="126">
        <v>500000</v>
      </c>
      <c r="L134" s="125">
        <v>0.17396</v>
      </c>
      <c r="M134" s="126">
        <v>1173665</v>
      </c>
      <c r="N134" s="126">
        <v>500000</v>
      </c>
      <c r="O134" s="125">
        <v>2.3473299999999999</v>
      </c>
      <c r="P134" s="126">
        <v>683245</v>
      </c>
      <c r="Q134" s="126">
        <v>500000</v>
      </c>
      <c r="R134" s="125">
        <v>1.36649</v>
      </c>
      <c r="S134" s="126">
        <v>132775</v>
      </c>
      <c r="T134" s="126">
        <v>500000</v>
      </c>
      <c r="U134" s="125">
        <v>0.26555000000000001</v>
      </c>
      <c r="V134" s="126">
        <v>116080</v>
      </c>
      <c r="W134" s="126">
        <v>500000</v>
      </c>
      <c r="X134" s="125">
        <v>0.23216000000000001</v>
      </c>
      <c r="Y134" s="126">
        <v>127875</v>
      </c>
      <c r="Z134" s="126">
        <v>500000</v>
      </c>
      <c r="AA134" s="125">
        <v>0.25575000000000003</v>
      </c>
      <c r="AB134" s="126">
        <v>130675</v>
      </c>
      <c r="AC134" s="126">
        <v>500000</v>
      </c>
      <c r="AD134" s="125"/>
      <c r="AE134" s="126">
        <v>195465</v>
      </c>
      <c r="AF134" s="126">
        <v>500000</v>
      </c>
      <c r="AG134" s="125">
        <v>0.39093000000000006</v>
      </c>
      <c r="AH134" s="126">
        <v>865735</v>
      </c>
      <c r="AI134" s="126">
        <v>500000</v>
      </c>
      <c r="AJ134" s="125">
        <v>1.7314700000000001</v>
      </c>
      <c r="AK134" s="126">
        <v>658305</v>
      </c>
      <c r="AL134" s="126">
        <v>500000</v>
      </c>
      <c r="AM134" s="125">
        <v>1.3166100000000001</v>
      </c>
      <c r="AN134" s="126">
        <v>2094135</v>
      </c>
      <c r="AO134" s="150">
        <v>0</v>
      </c>
      <c r="AP134" s="150">
        <v>550000</v>
      </c>
      <c r="AQ134" s="125">
        <v>0</v>
      </c>
      <c r="AR134" s="126">
        <v>349022.5</v>
      </c>
      <c r="AS134" s="127">
        <v>1719505</v>
      </c>
      <c r="AT134" s="127">
        <v>573168.33333333337</v>
      </c>
      <c r="AU134" s="126"/>
      <c r="AV134" s="126"/>
      <c r="AW134" s="126">
        <v>60995.922787355077</v>
      </c>
      <c r="AX134" s="135"/>
      <c r="AY134" s="129">
        <v>550000</v>
      </c>
      <c r="AZ134" s="129"/>
      <c r="BA134" s="136">
        <v>46485</v>
      </c>
      <c r="BB134" s="149">
        <v>1.1245742022411892E-3</v>
      </c>
      <c r="BC134" s="145">
        <v>0</v>
      </c>
      <c r="BD134" s="145">
        <v>550000</v>
      </c>
      <c r="BE134" s="134">
        <f t="shared" si="1"/>
        <v>0</v>
      </c>
    </row>
    <row r="135" spans="1:57">
      <c r="A135" s="119"/>
      <c r="B135" s="120"/>
      <c r="C135" s="121" t="s">
        <v>132</v>
      </c>
      <c r="D135" s="126"/>
      <c r="E135" s="126"/>
      <c r="F135" s="125"/>
      <c r="G135" s="126"/>
      <c r="H135" s="126"/>
      <c r="I135" s="125"/>
      <c r="J135" s="126"/>
      <c r="K135" s="126"/>
      <c r="L135" s="125"/>
      <c r="M135" s="126"/>
      <c r="N135" s="126"/>
      <c r="O135" s="125"/>
      <c r="P135" s="126"/>
      <c r="Q135" s="126"/>
      <c r="R135" s="125"/>
      <c r="S135" s="126"/>
      <c r="T135" s="126"/>
      <c r="U135" s="125"/>
      <c r="V135" s="126"/>
      <c r="W135" s="126"/>
      <c r="X135" s="125"/>
      <c r="Y135" s="126"/>
      <c r="Z135" s="126"/>
      <c r="AA135" s="125"/>
      <c r="AB135" s="126"/>
      <c r="AC135" s="126"/>
      <c r="AD135" s="125"/>
      <c r="AE135" s="126"/>
      <c r="AF135" s="126"/>
      <c r="AG135" s="125"/>
      <c r="AH135" s="126"/>
      <c r="AI135" s="126"/>
      <c r="AJ135" s="125"/>
      <c r="AK135" s="126"/>
      <c r="AL135" s="126"/>
      <c r="AM135" s="125"/>
      <c r="AN135" s="126"/>
      <c r="AO135" s="150">
        <v>48695</v>
      </c>
      <c r="AP135" s="150">
        <v>550000</v>
      </c>
      <c r="AQ135" s="125">
        <v>8.8536363636363635E-2</v>
      </c>
      <c r="AR135" s="126"/>
      <c r="AS135" s="127"/>
      <c r="AT135" s="127"/>
      <c r="AU135" s="126"/>
      <c r="AV135" s="126"/>
      <c r="AW135" s="126"/>
      <c r="AX135" s="135"/>
      <c r="AY135" s="129"/>
      <c r="AZ135" s="129"/>
      <c r="BA135" s="136"/>
      <c r="BB135" s="149"/>
      <c r="BC135" s="145">
        <v>155970</v>
      </c>
      <c r="BD135" s="145">
        <v>550000</v>
      </c>
      <c r="BE135" s="134">
        <f t="shared" si="1"/>
        <v>0.28358181818181816</v>
      </c>
    </row>
    <row r="136" spans="1:57" s="27" customFormat="1">
      <c r="A136" s="120" t="s">
        <v>36</v>
      </c>
      <c r="B136" s="120" t="s">
        <v>143</v>
      </c>
      <c r="C136" s="122" t="s">
        <v>169</v>
      </c>
      <c r="D136" s="123">
        <v>209770</v>
      </c>
      <c r="E136" s="123">
        <v>500000</v>
      </c>
      <c r="F136" s="124"/>
      <c r="G136" s="123">
        <v>216765</v>
      </c>
      <c r="H136" s="123">
        <v>550000</v>
      </c>
      <c r="I136" s="124">
        <v>0.39411818181818181</v>
      </c>
      <c r="J136" s="123">
        <v>207855</v>
      </c>
      <c r="K136" s="123">
        <v>550000</v>
      </c>
      <c r="L136" s="124">
        <v>0.37791818181818176</v>
      </c>
      <c r="M136" s="123">
        <v>1827920</v>
      </c>
      <c r="N136" s="123">
        <v>550000</v>
      </c>
      <c r="O136" s="125">
        <v>3.3234909090909093</v>
      </c>
      <c r="P136" s="126">
        <v>2662525</v>
      </c>
      <c r="Q136" s="126">
        <v>800000</v>
      </c>
      <c r="R136" s="125">
        <v>3.3281562500000001</v>
      </c>
      <c r="S136" s="126">
        <v>700875</v>
      </c>
      <c r="T136" s="126">
        <v>900000</v>
      </c>
      <c r="U136" s="125">
        <v>0.77875000000000005</v>
      </c>
      <c r="V136" s="126">
        <v>412340</v>
      </c>
      <c r="W136" s="126">
        <v>900000</v>
      </c>
      <c r="X136" s="125">
        <v>0.45815555555555554</v>
      </c>
      <c r="Y136" s="126">
        <v>97085</v>
      </c>
      <c r="Z136" s="126">
        <v>800000</v>
      </c>
      <c r="AA136" s="125">
        <v>0.12135625</v>
      </c>
      <c r="AB136" s="126">
        <v>72590</v>
      </c>
      <c r="AC136" s="126">
        <v>133333</v>
      </c>
      <c r="AD136" s="125"/>
      <c r="AE136" s="126">
        <v>305240</v>
      </c>
      <c r="AF136" s="126">
        <v>500000</v>
      </c>
      <c r="AG136" s="125">
        <v>0.61048000000000002</v>
      </c>
      <c r="AH136" s="126">
        <v>403345</v>
      </c>
      <c r="AI136" s="126">
        <v>500000</v>
      </c>
      <c r="AJ136" s="125">
        <v>0.80669000000000002</v>
      </c>
      <c r="AK136" s="126">
        <v>149275</v>
      </c>
      <c r="AL136" s="126">
        <v>500000</v>
      </c>
      <c r="AM136" s="125">
        <v>0.29855000000000004</v>
      </c>
      <c r="AN136" s="126">
        <v>1439875</v>
      </c>
      <c r="AO136" s="150">
        <v>509920</v>
      </c>
      <c r="AP136" s="150">
        <v>550000</v>
      </c>
      <c r="AQ136" s="125">
        <v>0.92712727272727269</v>
      </c>
      <c r="AR136" s="126">
        <v>239979.16666666666</v>
      </c>
      <c r="AS136" s="127">
        <v>857860</v>
      </c>
      <c r="AT136" s="127">
        <v>285953.33333333331</v>
      </c>
      <c r="AU136" s="123"/>
      <c r="AV136" s="123"/>
      <c r="AW136" s="126">
        <v>284431.13268798584</v>
      </c>
      <c r="AX136" s="128">
        <v>98603.210705397505</v>
      </c>
      <c r="AY136" s="129">
        <v>600000</v>
      </c>
      <c r="AZ136" s="129"/>
      <c r="BA136" s="130">
        <v>216765</v>
      </c>
      <c r="BB136" s="149">
        <v>5.2440212315545097E-3</v>
      </c>
      <c r="BC136" s="145">
        <v>77185</v>
      </c>
      <c r="BD136" s="145">
        <v>600000</v>
      </c>
      <c r="BE136" s="134">
        <f t="shared" si="1"/>
        <v>0.12864166666666665</v>
      </c>
    </row>
    <row r="137" spans="1:57" s="27" customFormat="1">
      <c r="A137" s="120" t="s">
        <v>36</v>
      </c>
      <c r="B137" s="120" t="s">
        <v>143</v>
      </c>
      <c r="C137" s="122" t="s">
        <v>170</v>
      </c>
      <c r="D137" s="123">
        <v>152475</v>
      </c>
      <c r="E137" s="123">
        <v>500000</v>
      </c>
      <c r="F137" s="124"/>
      <c r="G137" s="123">
        <v>259250</v>
      </c>
      <c r="H137" s="123">
        <v>550000</v>
      </c>
      <c r="I137" s="124">
        <v>0.47136363636363643</v>
      </c>
      <c r="J137" s="123">
        <v>203265</v>
      </c>
      <c r="K137" s="123">
        <v>550000</v>
      </c>
      <c r="L137" s="124">
        <v>0.36957272727272733</v>
      </c>
      <c r="M137" s="123">
        <v>1914115</v>
      </c>
      <c r="N137" s="123">
        <v>550000</v>
      </c>
      <c r="O137" s="125">
        <v>3.4802090909090908</v>
      </c>
      <c r="P137" s="126">
        <v>1843295</v>
      </c>
      <c r="Q137" s="126">
        <v>700000</v>
      </c>
      <c r="R137" s="125">
        <v>2.6332785714285714</v>
      </c>
      <c r="S137" s="126">
        <v>753195</v>
      </c>
      <c r="T137" s="126">
        <v>800000</v>
      </c>
      <c r="U137" s="125">
        <v>0.94149375000000002</v>
      </c>
      <c r="V137" s="126">
        <v>502015</v>
      </c>
      <c r="W137" s="126">
        <v>800000</v>
      </c>
      <c r="X137" s="125">
        <v>0.62751875000000001</v>
      </c>
      <c r="Y137" s="126">
        <v>1064960</v>
      </c>
      <c r="Z137" s="126">
        <v>800000</v>
      </c>
      <c r="AA137" s="125">
        <v>1.3311999999999999</v>
      </c>
      <c r="AB137" s="126">
        <v>241365</v>
      </c>
      <c r="AC137" s="126">
        <v>950000</v>
      </c>
      <c r="AD137" s="125"/>
      <c r="AE137" s="126">
        <v>508830</v>
      </c>
      <c r="AF137" s="126">
        <v>800000</v>
      </c>
      <c r="AG137" s="125">
        <v>0.63603750000000003</v>
      </c>
      <c r="AH137" s="126">
        <v>260365</v>
      </c>
      <c r="AI137" s="126">
        <v>700000</v>
      </c>
      <c r="AJ137" s="125">
        <v>0.37195</v>
      </c>
      <c r="AK137" s="126">
        <v>254160</v>
      </c>
      <c r="AL137" s="126">
        <v>600000</v>
      </c>
      <c r="AM137" s="125">
        <v>0.42360000000000003</v>
      </c>
      <c r="AN137" s="126">
        <v>2831695</v>
      </c>
      <c r="AO137" s="150">
        <v>311345</v>
      </c>
      <c r="AP137" s="150">
        <v>600000</v>
      </c>
      <c r="AQ137" s="125">
        <v>0.5189083333333333</v>
      </c>
      <c r="AR137" s="126">
        <v>471949.16666666669</v>
      </c>
      <c r="AS137" s="127">
        <v>1023355</v>
      </c>
      <c r="AT137" s="127">
        <v>341118.33333333331</v>
      </c>
      <c r="AU137" s="123"/>
      <c r="AV137" s="123"/>
      <c r="AW137" s="126">
        <v>340178.40126109071</v>
      </c>
      <c r="AX137" s="128">
        <v>156843.69728007031</v>
      </c>
      <c r="AY137" s="129">
        <v>600000</v>
      </c>
      <c r="AZ137" s="129"/>
      <c r="BA137" s="130">
        <v>259250</v>
      </c>
      <c r="BB137" s="149">
        <v>6.271826652275536E-3</v>
      </c>
      <c r="BC137" s="145">
        <v>476225</v>
      </c>
      <c r="BD137" s="145">
        <v>600000</v>
      </c>
      <c r="BE137" s="134">
        <f t="shared" ref="BE137:BE203" si="2">BC137/BD137</f>
        <v>0.79370833333333335</v>
      </c>
    </row>
    <row r="138" spans="1:57">
      <c r="A138" s="119" t="s">
        <v>36</v>
      </c>
      <c r="B138" s="120" t="s">
        <v>143</v>
      </c>
      <c r="C138" s="121" t="s">
        <v>171</v>
      </c>
      <c r="D138" s="126">
        <v>382245</v>
      </c>
      <c r="E138" s="126">
        <v>850000</v>
      </c>
      <c r="F138" s="125"/>
      <c r="G138" s="126">
        <v>774810</v>
      </c>
      <c r="H138" s="126">
        <v>850000</v>
      </c>
      <c r="I138" s="125">
        <v>0.91154117647058819</v>
      </c>
      <c r="J138" s="126">
        <v>678595</v>
      </c>
      <c r="K138" s="126">
        <v>850000</v>
      </c>
      <c r="L138" s="125">
        <v>0.79834705882352952</v>
      </c>
      <c r="M138" s="126">
        <v>2986745</v>
      </c>
      <c r="N138" s="126">
        <v>850000</v>
      </c>
      <c r="O138" s="125">
        <v>3.5138176470588234</v>
      </c>
      <c r="P138" s="126">
        <v>2048685</v>
      </c>
      <c r="Q138" s="126">
        <v>1050000</v>
      </c>
      <c r="R138" s="125">
        <v>1.9511285714285713</v>
      </c>
      <c r="S138" s="126">
        <v>981135</v>
      </c>
      <c r="T138" s="126">
        <v>1100000</v>
      </c>
      <c r="U138" s="125">
        <v>0.89194090909090906</v>
      </c>
      <c r="V138" s="126">
        <v>2663470</v>
      </c>
      <c r="W138" s="126">
        <v>1100000</v>
      </c>
      <c r="X138" s="125">
        <v>2.4213363636363638</v>
      </c>
      <c r="Y138" s="126">
        <v>1258905</v>
      </c>
      <c r="Z138" s="126">
        <v>1300000</v>
      </c>
      <c r="AA138" s="125">
        <v>0.96838846153846181</v>
      </c>
      <c r="AB138" s="126">
        <v>970165</v>
      </c>
      <c r="AC138" s="126">
        <v>1300000</v>
      </c>
      <c r="AD138" s="125"/>
      <c r="AE138" s="126">
        <v>931260</v>
      </c>
      <c r="AF138" s="126">
        <v>1150000</v>
      </c>
      <c r="AG138" s="125">
        <v>0.80979130434782609</v>
      </c>
      <c r="AH138" s="126">
        <v>762520</v>
      </c>
      <c r="AI138" s="126">
        <v>1050000</v>
      </c>
      <c r="AJ138" s="125">
        <v>0.72620952380952386</v>
      </c>
      <c r="AK138" s="126">
        <v>350235</v>
      </c>
      <c r="AL138" s="126">
        <v>1050000</v>
      </c>
      <c r="AM138" s="125">
        <v>0.33355714285714289</v>
      </c>
      <c r="AN138" s="126">
        <v>6936555</v>
      </c>
      <c r="AO138" s="150">
        <v>739785</v>
      </c>
      <c r="AP138" s="150">
        <v>950000</v>
      </c>
      <c r="AQ138" s="125">
        <v>0.77872105263157898</v>
      </c>
      <c r="AR138" s="126">
        <v>1156092.5</v>
      </c>
      <c r="AS138" s="127">
        <v>2044015</v>
      </c>
      <c r="AT138" s="127">
        <v>681338.33333333337</v>
      </c>
      <c r="AU138" s="126"/>
      <c r="AV138" s="126"/>
      <c r="AW138" s="126">
        <v>1016677.4429357982</v>
      </c>
      <c r="AX138" s="135">
        <v>1044603.3197936413</v>
      </c>
      <c r="AY138" s="129">
        <v>950000</v>
      </c>
      <c r="AZ138" s="129"/>
      <c r="BA138" s="136">
        <v>774810</v>
      </c>
      <c r="BB138" s="149">
        <v>1.8744354902409287E-2</v>
      </c>
      <c r="BC138" s="145">
        <v>448825</v>
      </c>
      <c r="BD138" s="145">
        <v>950000</v>
      </c>
      <c r="BE138" s="134">
        <f t="shared" si="2"/>
        <v>0.47244736842105262</v>
      </c>
    </row>
    <row r="139" spans="1:57" s="27" customFormat="1">
      <c r="A139" s="120" t="s">
        <v>36</v>
      </c>
      <c r="B139" s="120"/>
      <c r="C139" s="122" t="s">
        <v>172</v>
      </c>
      <c r="D139" s="123"/>
      <c r="E139" s="123"/>
      <c r="F139" s="124"/>
      <c r="G139" s="123">
        <v>53095</v>
      </c>
      <c r="H139" s="123">
        <v>124137</v>
      </c>
      <c r="I139" s="124">
        <v>0.42771293006919781</v>
      </c>
      <c r="J139" s="123">
        <v>335845</v>
      </c>
      <c r="K139" s="123">
        <v>500000</v>
      </c>
      <c r="L139" s="124">
        <v>0.67169000000000001</v>
      </c>
      <c r="M139" s="123">
        <v>1726530</v>
      </c>
      <c r="N139" s="123">
        <v>550000</v>
      </c>
      <c r="O139" s="125">
        <v>3.1391454545454547</v>
      </c>
      <c r="P139" s="126">
        <v>1564705</v>
      </c>
      <c r="Q139" s="126">
        <v>750000</v>
      </c>
      <c r="R139" s="125">
        <v>2.0862733333333332</v>
      </c>
      <c r="S139" s="126">
        <v>1394595</v>
      </c>
      <c r="T139" s="126">
        <v>850000</v>
      </c>
      <c r="U139" s="125">
        <v>1.6407</v>
      </c>
      <c r="V139" s="126">
        <v>1225330</v>
      </c>
      <c r="W139" s="126">
        <v>950000</v>
      </c>
      <c r="X139" s="125">
        <v>1.289821052631579</v>
      </c>
      <c r="Y139" s="126">
        <v>993745</v>
      </c>
      <c r="Z139" s="126">
        <v>950000</v>
      </c>
      <c r="AA139" s="125">
        <v>1.0460473684210527</v>
      </c>
      <c r="AB139" s="126">
        <v>329550</v>
      </c>
      <c r="AC139" s="126">
        <v>950000</v>
      </c>
      <c r="AD139" s="125"/>
      <c r="AE139" s="126">
        <v>1190030</v>
      </c>
      <c r="AF139" s="126">
        <v>850000</v>
      </c>
      <c r="AG139" s="125">
        <v>1.400035294117647</v>
      </c>
      <c r="AH139" s="126">
        <v>568925</v>
      </c>
      <c r="AI139" s="126">
        <v>1000000</v>
      </c>
      <c r="AJ139" s="125">
        <v>0.56892500000000001</v>
      </c>
      <c r="AK139" s="126">
        <v>735990</v>
      </c>
      <c r="AL139" s="126">
        <v>1000000</v>
      </c>
      <c r="AM139" s="125">
        <v>0.73599000000000003</v>
      </c>
      <c r="AN139" s="126">
        <v>5043570</v>
      </c>
      <c r="AO139" s="150">
        <v>609695</v>
      </c>
      <c r="AP139" s="150">
        <v>900000</v>
      </c>
      <c r="AQ139" s="125">
        <v>0.67743888888888892</v>
      </c>
      <c r="AR139" s="126">
        <v>840595</v>
      </c>
      <c r="AS139" s="127">
        <v>2494945</v>
      </c>
      <c r="AT139" s="127">
        <v>831648.33333333337</v>
      </c>
      <c r="AU139" s="123"/>
      <c r="AV139" s="123"/>
      <c r="AW139" s="126">
        <v>69669.32387640352</v>
      </c>
      <c r="AX139" s="128"/>
      <c r="AY139" s="129">
        <v>900000</v>
      </c>
      <c r="AZ139" s="129"/>
      <c r="BA139" s="130">
        <v>53095</v>
      </c>
      <c r="BB139" s="149">
        <v>1.2844846137032577E-3</v>
      </c>
      <c r="BC139" s="145">
        <v>488320</v>
      </c>
      <c r="BD139" s="145">
        <v>900000</v>
      </c>
      <c r="BE139" s="134">
        <f t="shared" si="2"/>
        <v>0.54257777777777783</v>
      </c>
    </row>
    <row r="140" spans="1:57" s="27" customFormat="1">
      <c r="A140" s="120" t="s">
        <v>36</v>
      </c>
      <c r="B140" s="120"/>
      <c r="C140" s="122" t="s">
        <v>173</v>
      </c>
      <c r="D140" s="123"/>
      <c r="E140" s="123"/>
      <c r="F140" s="124"/>
      <c r="G140" s="123"/>
      <c r="H140" s="123"/>
      <c r="I140" s="124"/>
      <c r="J140" s="123"/>
      <c r="K140" s="123"/>
      <c r="L140" s="124"/>
      <c r="M140" s="123"/>
      <c r="N140" s="123"/>
      <c r="O140" s="125"/>
      <c r="P140" s="126"/>
      <c r="Q140" s="126"/>
      <c r="R140" s="125"/>
      <c r="S140" s="126"/>
      <c r="T140" s="126"/>
      <c r="U140" s="125"/>
      <c r="V140" s="126"/>
      <c r="W140" s="126"/>
      <c r="X140" s="125"/>
      <c r="Y140" s="126"/>
      <c r="Z140" s="126"/>
      <c r="AA140" s="125"/>
      <c r="AB140" s="126"/>
      <c r="AC140" s="126"/>
      <c r="AD140" s="125"/>
      <c r="AE140" s="126"/>
      <c r="AF140" s="126"/>
      <c r="AG140" s="125"/>
      <c r="AH140" s="126">
        <v>68995</v>
      </c>
      <c r="AI140" s="126">
        <v>383333</v>
      </c>
      <c r="AJ140" s="125">
        <v>0.17998711303227222</v>
      </c>
      <c r="AK140" s="126">
        <v>341840</v>
      </c>
      <c r="AL140" s="126">
        <v>550000</v>
      </c>
      <c r="AM140" s="125">
        <v>0.62152727272727282</v>
      </c>
      <c r="AN140" s="126">
        <v>410835</v>
      </c>
      <c r="AO140" s="150">
        <v>102180</v>
      </c>
      <c r="AP140" s="150">
        <v>550000</v>
      </c>
      <c r="AQ140" s="125">
        <v>0.18578181818181819</v>
      </c>
      <c r="AR140" s="126">
        <v>68472.5</v>
      </c>
      <c r="AS140" s="127">
        <v>410835</v>
      </c>
      <c r="AT140" s="127">
        <v>136945</v>
      </c>
      <c r="AU140" s="123"/>
      <c r="AV140" s="123"/>
      <c r="AW140" s="126"/>
      <c r="AX140" s="128"/>
      <c r="AY140" s="129">
        <v>550000</v>
      </c>
      <c r="AZ140" s="129"/>
      <c r="BA140" s="130"/>
      <c r="BB140" s="149">
        <v>0</v>
      </c>
      <c r="BC140" s="145">
        <v>282145</v>
      </c>
      <c r="BD140" s="145">
        <v>550000</v>
      </c>
      <c r="BE140" s="134">
        <f t="shared" si="2"/>
        <v>0.51299090909090905</v>
      </c>
    </row>
    <row r="141" spans="1:57">
      <c r="A141" s="119" t="s">
        <v>37</v>
      </c>
      <c r="B141" s="120" t="s">
        <v>44</v>
      </c>
      <c r="C141" s="121" t="s">
        <v>174</v>
      </c>
      <c r="D141" s="126">
        <v>1277765</v>
      </c>
      <c r="E141" s="126">
        <v>1200000</v>
      </c>
      <c r="F141" s="125"/>
      <c r="G141" s="126">
        <v>1253080</v>
      </c>
      <c r="H141" s="126">
        <v>1350000</v>
      </c>
      <c r="I141" s="125">
        <v>0.92820740740740726</v>
      </c>
      <c r="J141" s="126">
        <v>2017325</v>
      </c>
      <c r="K141" s="126">
        <v>1350000</v>
      </c>
      <c r="L141" s="125">
        <v>1.4943148148148149</v>
      </c>
      <c r="M141" s="126">
        <v>2235370</v>
      </c>
      <c r="N141" s="126">
        <v>1350000</v>
      </c>
      <c r="O141" s="125">
        <v>1.6558296296296295</v>
      </c>
      <c r="P141" s="126">
        <v>3030400</v>
      </c>
      <c r="Q141" s="126">
        <v>1350000</v>
      </c>
      <c r="R141" s="125">
        <v>2.2447407407407409</v>
      </c>
      <c r="S141" s="126">
        <v>1563680</v>
      </c>
      <c r="T141" s="126">
        <v>1450000</v>
      </c>
      <c r="U141" s="125">
        <v>1.0784</v>
      </c>
      <c r="V141" s="126">
        <v>2349650</v>
      </c>
      <c r="W141" s="126">
        <v>1450000</v>
      </c>
      <c r="X141" s="125">
        <v>1.6204482758620691</v>
      </c>
      <c r="Y141" s="126">
        <v>2337265</v>
      </c>
      <c r="Z141" s="126">
        <v>1550000</v>
      </c>
      <c r="AA141" s="125">
        <v>1.5079129032258065</v>
      </c>
      <c r="AB141" s="126">
        <v>1302865</v>
      </c>
      <c r="AC141" s="126">
        <v>1650000</v>
      </c>
      <c r="AD141" s="125"/>
      <c r="AE141" s="126">
        <v>994240</v>
      </c>
      <c r="AF141" s="126">
        <v>1500000</v>
      </c>
      <c r="AG141" s="125">
        <v>0.66282666666666668</v>
      </c>
      <c r="AH141" s="126">
        <v>1575340</v>
      </c>
      <c r="AI141" s="126">
        <v>1500000</v>
      </c>
      <c r="AJ141" s="125">
        <v>1.0502266666666666</v>
      </c>
      <c r="AK141" s="126">
        <v>1698885</v>
      </c>
      <c r="AL141" s="126">
        <v>1600000</v>
      </c>
      <c r="AM141" s="125">
        <v>1.061803125</v>
      </c>
      <c r="AN141" s="126">
        <v>10258245</v>
      </c>
      <c r="AO141" s="150">
        <v>1552530</v>
      </c>
      <c r="AP141" s="150">
        <v>1500000</v>
      </c>
      <c r="AQ141" s="125">
        <v>1.0350200000000001</v>
      </c>
      <c r="AR141" s="126">
        <v>1709707.5</v>
      </c>
      <c r="AS141" s="127">
        <v>4268465</v>
      </c>
      <c r="AT141" s="127">
        <v>1422821.6666666667</v>
      </c>
      <c r="AU141" s="126"/>
      <c r="AV141" s="126"/>
      <c r="AW141" s="126">
        <v>1644245.9056981583</v>
      </c>
      <c r="AX141" s="135"/>
      <c r="AY141" s="129">
        <v>1500000</v>
      </c>
      <c r="AZ141" s="129"/>
      <c r="BA141" s="136">
        <v>1253080</v>
      </c>
      <c r="BB141" s="149">
        <v>3.0314756186821327E-2</v>
      </c>
      <c r="BC141" s="145">
        <v>895255</v>
      </c>
      <c r="BD141" s="145">
        <v>1500000</v>
      </c>
      <c r="BE141" s="134">
        <f t="shared" si="2"/>
        <v>0.59683666666666668</v>
      </c>
    </row>
    <row r="142" spans="1:57">
      <c r="A142" s="119" t="s">
        <v>85</v>
      </c>
      <c r="B142" s="120" t="s">
        <v>86</v>
      </c>
      <c r="C142" s="121" t="s">
        <v>175</v>
      </c>
      <c r="D142" s="126">
        <v>600855</v>
      </c>
      <c r="E142" s="126">
        <v>500000</v>
      </c>
      <c r="F142" s="125"/>
      <c r="G142" s="126">
        <v>401405</v>
      </c>
      <c r="H142" s="126">
        <v>500000</v>
      </c>
      <c r="I142" s="125">
        <v>0.80281000000000002</v>
      </c>
      <c r="J142" s="126">
        <v>400115</v>
      </c>
      <c r="K142" s="126">
        <v>550000</v>
      </c>
      <c r="L142" s="125">
        <v>0.72748181818181834</v>
      </c>
      <c r="M142" s="126">
        <v>1330610</v>
      </c>
      <c r="N142" s="126">
        <v>550000</v>
      </c>
      <c r="O142" s="125">
        <v>2.4192909090909089</v>
      </c>
      <c r="P142" s="126">
        <v>287720</v>
      </c>
      <c r="Q142" s="126">
        <v>750000</v>
      </c>
      <c r="R142" s="125">
        <v>0.38362666666666667</v>
      </c>
      <c r="S142" s="126">
        <v>234365</v>
      </c>
      <c r="T142" s="126">
        <v>650000</v>
      </c>
      <c r="U142" s="125">
        <v>0.36056153846153849</v>
      </c>
      <c r="V142" s="126">
        <v>715410</v>
      </c>
      <c r="W142" s="126">
        <v>650000</v>
      </c>
      <c r="X142" s="125">
        <v>1.1006307692307693</v>
      </c>
      <c r="Y142" s="126">
        <v>511985</v>
      </c>
      <c r="Z142" s="126">
        <v>650000</v>
      </c>
      <c r="AA142" s="125">
        <v>0.7876692307692309</v>
      </c>
      <c r="AB142" s="126">
        <v>375335</v>
      </c>
      <c r="AC142" s="126">
        <v>650000</v>
      </c>
      <c r="AD142" s="125"/>
      <c r="AE142" s="126">
        <v>411935</v>
      </c>
      <c r="AF142" s="126">
        <v>600000</v>
      </c>
      <c r="AG142" s="125">
        <v>0.68655833333333338</v>
      </c>
      <c r="AH142" s="126">
        <v>188355</v>
      </c>
      <c r="AI142" s="126">
        <v>550000</v>
      </c>
      <c r="AJ142" s="125">
        <v>0.34246363636363641</v>
      </c>
      <c r="AK142" s="126">
        <v>621480</v>
      </c>
      <c r="AL142" s="126">
        <v>550000</v>
      </c>
      <c r="AM142" s="125">
        <v>1.1299636363636363</v>
      </c>
      <c r="AN142" s="126">
        <v>2824500</v>
      </c>
      <c r="AO142" s="150">
        <v>348025</v>
      </c>
      <c r="AP142" s="150">
        <v>550000</v>
      </c>
      <c r="AQ142" s="125">
        <v>0.63277272727272726</v>
      </c>
      <c r="AR142" s="126">
        <v>470750</v>
      </c>
      <c r="AS142" s="127">
        <v>1221770</v>
      </c>
      <c r="AT142" s="127">
        <v>407256.66666666669</v>
      </c>
      <c r="AU142" s="126"/>
      <c r="AV142" s="126"/>
      <c r="AW142" s="126">
        <v>526709.01121777482</v>
      </c>
      <c r="AX142" s="135"/>
      <c r="AY142" s="129">
        <v>550000</v>
      </c>
      <c r="AZ142" s="129"/>
      <c r="BA142" s="136">
        <v>401405</v>
      </c>
      <c r="BB142" s="149">
        <v>9.7108681865252129E-3</v>
      </c>
      <c r="BC142" s="145">
        <v>202450</v>
      </c>
      <c r="BD142" s="145">
        <v>550000</v>
      </c>
      <c r="BE142" s="134">
        <f t="shared" si="2"/>
        <v>0.36809090909090908</v>
      </c>
    </row>
    <row r="143" spans="1:57">
      <c r="A143" s="119" t="s">
        <v>39</v>
      </c>
      <c r="B143" s="120" t="s">
        <v>47</v>
      </c>
      <c r="C143" s="121" t="s">
        <v>176</v>
      </c>
      <c r="D143" s="126">
        <v>5492685</v>
      </c>
      <c r="E143" s="126">
        <v>5800000</v>
      </c>
      <c r="F143" s="125"/>
      <c r="G143" s="126">
        <v>5810545</v>
      </c>
      <c r="H143" s="126">
        <v>5700000</v>
      </c>
      <c r="I143" s="125">
        <v>1.0193938596491228</v>
      </c>
      <c r="J143" s="126">
        <v>7658550</v>
      </c>
      <c r="K143" s="126">
        <v>5700000</v>
      </c>
      <c r="L143" s="125">
        <v>1.3436052631578947</v>
      </c>
      <c r="M143" s="126">
        <v>13695325</v>
      </c>
      <c r="N143" s="126">
        <v>5700000</v>
      </c>
      <c r="O143" s="125">
        <v>2.4026885964912279</v>
      </c>
      <c r="P143" s="126">
        <v>14884710</v>
      </c>
      <c r="Q143" s="126">
        <v>5700000</v>
      </c>
      <c r="R143" s="125">
        <v>2.6113526315789475</v>
      </c>
      <c r="S143" s="126">
        <v>8626095</v>
      </c>
      <c r="T143" s="126">
        <v>5600000</v>
      </c>
      <c r="U143" s="125">
        <v>1.5403741071428572</v>
      </c>
      <c r="V143" s="126">
        <v>6159580</v>
      </c>
      <c r="W143" s="126">
        <v>5600000</v>
      </c>
      <c r="X143" s="125">
        <v>1.099925</v>
      </c>
      <c r="Y143" s="126">
        <v>10422295</v>
      </c>
      <c r="Z143" s="126">
        <v>5700000</v>
      </c>
      <c r="AA143" s="125">
        <v>1.8284728070175438</v>
      </c>
      <c r="AB143" s="126">
        <v>6399285</v>
      </c>
      <c r="AC143" s="126">
        <v>5900000</v>
      </c>
      <c r="AD143" s="125"/>
      <c r="AE143" s="126">
        <v>6444565</v>
      </c>
      <c r="AF143" s="126">
        <v>5900000</v>
      </c>
      <c r="AG143" s="125">
        <v>1.0922991525423729</v>
      </c>
      <c r="AH143" s="126">
        <v>8672840</v>
      </c>
      <c r="AI143" s="126">
        <v>5900000</v>
      </c>
      <c r="AJ143" s="125">
        <v>1.4699728813559323</v>
      </c>
      <c r="AK143" s="126">
        <v>8160175</v>
      </c>
      <c r="AL143" s="126">
        <v>7700000</v>
      </c>
      <c r="AM143" s="125">
        <v>1.059762987012987</v>
      </c>
      <c r="AN143" s="126">
        <v>46258740</v>
      </c>
      <c r="AO143" s="150">
        <v>8677640</v>
      </c>
      <c r="AP143" s="150">
        <v>7500000</v>
      </c>
      <c r="AQ143" s="125">
        <v>1.1570186666666666</v>
      </c>
      <c r="AR143" s="126">
        <v>7709790</v>
      </c>
      <c r="AS143" s="127">
        <v>23277580</v>
      </c>
      <c r="AT143" s="127">
        <v>7759193.333333333</v>
      </c>
      <c r="AU143" s="145"/>
      <c r="AV143" s="145"/>
      <c r="AW143" s="126">
        <v>7624385.3753350992</v>
      </c>
      <c r="AX143" s="135">
        <v>6000045.4492992284</v>
      </c>
      <c r="AY143" s="129">
        <v>7600000</v>
      </c>
      <c r="AZ143" s="129"/>
      <c r="BA143" s="136">
        <v>5810545</v>
      </c>
      <c r="BB143" s="149">
        <v>0.14056983990451824</v>
      </c>
      <c r="BC143" s="145">
        <v>4756525</v>
      </c>
      <c r="BD143" s="145">
        <v>7600000</v>
      </c>
      <c r="BE143" s="134">
        <f t="shared" si="2"/>
        <v>0.62585855263157897</v>
      </c>
    </row>
    <row r="144" spans="1:57">
      <c r="A144" s="119"/>
      <c r="B144" s="120"/>
      <c r="C144" s="121" t="s">
        <v>251</v>
      </c>
      <c r="D144" s="126"/>
      <c r="E144" s="126"/>
      <c r="F144" s="125"/>
      <c r="G144" s="126"/>
      <c r="H144" s="126"/>
      <c r="I144" s="125"/>
      <c r="J144" s="126"/>
      <c r="K144" s="126"/>
      <c r="L144" s="125"/>
      <c r="M144" s="126"/>
      <c r="N144" s="126"/>
      <c r="O144" s="125"/>
      <c r="P144" s="126"/>
      <c r="Q144" s="126"/>
      <c r="R144" s="125"/>
      <c r="S144" s="126"/>
      <c r="T144" s="126"/>
      <c r="U144" s="125"/>
      <c r="V144" s="126"/>
      <c r="W144" s="126"/>
      <c r="X144" s="125"/>
      <c r="Y144" s="126"/>
      <c r="Z144" s="126"/>
      <c r="AA144" s="125"/>
      <c r="AB144" s="126"/>
      <c r="AC144" s="126"/>
      <c r="AD144" s="125"/>
      <c r="AE144" s="126"/>
      <c r="AF144" s="126"/>
      <c r="AG144" s="125"/>
      <c r="AH144" s="126"/>
      <c r="AI144" s="126"/>
      <c r="AJ144" s="125"/>
      <c r="AK144" s="126"/>
      <c r="AL144" s="126"/>
      <c r="AM144" s="125"/>
      <c r="AN144" s="126"/>
      <c r="AO144" s="150"/>
      <c r="AP144" s="150"/>
      <c r="AQ144" s="125"/>
      <c r="AR144" s="126"/>
      <c r="AS144" s="127"/>
      <c r="AT144" s="127"/>
      <c r="AU144" s="145"/>
      <c r="AV144" s="145"/>
      <c r="AW144" s="126"/>
      <c r="AX144" s="135"/>
      <c r="AY144" s="129"/>
      <c r="AZ144" s="129"/>
      <c r="BA144" s="136"/>
      <c r="BB144" s="149"/>
      <c r="BC144" s="145">
        <v>69790</v>
      </c>
      <c r="BD144" s="145">
        <v>451785</v>
      </c>
      <c r="BE144" s="134">
        <f t="shared" si="2"/>
        <v>0.15447613355910444</v>
      </c>
    </row>
    <row r="145" spans="1:57" s="27" customFormat="1">
      <c r="A145" s="120" t="s">
        <v>36</v>
      </c>
      <c r="B145" s="120" t="s">
        <v>143</v>
      </c>
      <c r="C145" s="122" t="s">
        <v>177</v>
      </c>
      <c r="D145" s="123">
        <v>334345</v>
      </c>
      <c r="E145" s="123">
        <v>800000</v>
      </c>
      <c r="F145" s="124"/>
      <c r="G145" s="123">
        <v>413465</v>
      </c>
      <c r="H145" s="123">
        <v>800000</v>
      </c>
      <c r="I145" s="124">
        <v>0.51683125000000008</v>
      </c>
      <c r="J145" s="123"/>
      <c r="K145" s="123">
        <v>800000</v>
      </c>
      <c r="L145" s="124">
        <v>0</v>
      </c>
      <c r="M145" s="123">
        <v>3165705</v>
      </c>
      <c r="N145" s="123">
        <v>800000</v>
      </c>
      <c r="O145" s="125">
        <v>3.9571312500000002</v>
      </c>
      <c r="P145" s="126">
        <v>2401280</v>
      </c>
      <c r="Q145" s="126">
        <v>950000</v>
      </c>
      <c r="R145" s="125">
        <v>2.5276631578947368</v>
      </c>
      <c r="S145" s="126">
        <v>1423165</v>
      </c>
      <c r="T145" s="126">
        <v>1050000</v>
      </c>
      <c r="U145" s="125">
        <v>1.3553952380952381</v>
      </c>
      <c r="V145" s="126">
        <v>1229760</v>
      </c>
      <c r="W145" s="126">
        <v>1150000</v>
      </c>
      <c r="X145" s="125">
        <v>1.0693565217391305</v>
      </c>
      <c r="Y145" s="126">
        <v>1090340</v>
      </c>
      <c r="Z145" s="126">
        <v>1100000</v>
      </c>
      <c r="AA145" s="125">
        <v>0.99121818181818178</v>
      </c>
      <c r="AB145" s="126">
        <v>937890</v>
      </c>
      <c r="AC145" s="126">
        <v>1100000</v>
      </c>
      <c r="AD145" s="125"/>
      <c r="AE145" s="126">
        <v>0</v>
      </c>
      <c r="AF145" s="126">
        <v>1100000</v>
      </c>
      <c r="AG145" s="125">
        <v>0</v>
      </c>
      <c r="AH145" s="126">
        <v>0</v>
      </c>
      <c r="AI145" s="126">
        <v>1000000</v>
      </c>
      <c r="AJ145" s="125">
        <v>0</v>
      </c>
      <c r="AK145" s="126">
        <v>0</v>
      </c>
      <c r="AL145" s="126">
        <v>900000</v>
      </c>
      <c r="AM145" s="125">
        <v>0</v>
      </c>
      <c r="AN145" s="126">
        <v>3257990</v>
      </c>
      <c r="AO145" s="126"/>
      <c r="AP145" s="126"/>
      <c r="AQ145" s="126"/>
      <c r="AR145" s="126">
        <v>542998.33333333337</v>
      </c>
      <c r="AS145" s="127">
        <v>0</v>
      </c>
      <c r="AT145" s="127">
        <v>0</v>
      </c>
      <c r="AU145" s="151"/>
      <c r="AV145" s="151"/>
      <c r="AW145" s="126">
        <v>542533.70367373922</v>
      </c>
      <c r="AX145" s="128">
        <v>636663.53271002416</v>
      </c>
      <c r="AY145" s="129"/>
      <c r="AZ145" s="129"/>
      <c r="BA145" s="130">
        <v>413465</v>
      </c>
      <c r="BB145" s="149">
        <v>1.0002626062808504E-2</v>
      </c>
      <c r="BC145" s="145"/>
      <c r="BD145" s="145"/>
      <c r="BE145" s="134"/>
    </row>
    <row r="146" spans="1:57" s="27" customFormat="1">
      <c r="A146" s="120" t="s">
        <v>37</v>
      </c>
      <c r="B146" s="120" t="s">
        <v>44</v>
      </c>
      <c r="C146" s="118" t="s">
        <v>178</v>
      </c>
      <c r="D146" s="123">
        <v>327930</v>
      </c>
      <c r="E146" s="123">
        <v>500000</v>
      </c>
      <c r="F146" s="124"/>
      <c r="G146" s="123">
        <v>380740</v>
      </c>
      <c r="H146" s="123">
        <v>500000</v>
      </c>
      <c r="I146" s="124">
        <v>0.76148000000000005</v>
      </c>
      <c r="J146" s="123">
        <v>258035</v>
      </c>
      <c r="K146" s="123">
        <v>500000</v>
      </c>
      <c r="L146" s="124">
        <v>0.51607000000000003</v>
      </c>
      <c r="M146" s="123">
        <v>654330</v>
      </c>
      <c r="N146" s="123">
        <v>500000</v>
      </c>
      <c r="O146" s="125">
        <v>1.3086599999999999</v>
      </c>
      <c r="P146" s="126">
        <v>1046365</v>
      </c>
      <c r="Q146" s="126">
        <v>500000</v>
      </c>
      <c r="R146" s="125">
        <v>2.09273</v>
      </c>
      <c r="S146" s="126">
        <v>1046820</v>
      </c>
      <c r="T146" s="126">
        <v>500000</v>
      </c>
      <c r="U146" s="125">
        <v>2.0936400000000002</v>
      </c>
      <c r="V146" s="126">
        <v>818355</v>
      </c>
      <c r="W146" s="126">
        <v>600000</v>
      </c>
      <c r="X146" s="125">
        <v>1.3639250000000001</v>
      </c>
      <c r="Y146" s="126">
        <v>482615</v>
      </c>
      <c r="Z146" s="126">
        <v>700000</v>
      </c>
      <c r="AA146" s="125">
        <v>0.68945000000000001</v>
      </c>
      <c r="AB146" s="126">
        <v>864370</v>
      </c>
      <c r="AC146" s="126">
        <v>700000</v>
      </c>
      <c r="AD146" s="125"/>
      <c r="AE146" s="126">
        <v>820395</v>
      </c>
      <c r="AF146" s="126">
        <v>700000</v>
      </c>
      <c r="AG146" s="125">
        <v>1.1719928571428571</v>
      </c>
      <c r="AH146" s="126">
        <v>1365605</v>
      </c>
      <c r="AI146" s="126">
        <v>650000</v>
      </c>
      <c r="AJ146" s="125">
        <v>2.1009307692307693</v>
      </c>
      <c r="AK146" s="126">
        <v>488985</v>
      </c>
      <c r="AL146" s="126">
        <v>850000</v>
      </c>
      <c r="AM146" s="125">
        <v>0.57527647058823528</v>
      </c>
      <c r="AN146" s="126">
        <v>4840325</v>
      </c>
      <c r="AO146" s="150">
        <v>729275</v>
      </c>
      <c r="AP146" s="150">
        <v>850000</v>
      </c>
      <c r="AQ146" s="125">
        <v>0.85797058823529415</v>
      </c>
      <c r="AR146" s="126">
        <v>806720.83333333337</v>
      </c>
      <c r="AS146" s="127">
        <v>2674985</v>
      </c>
      <c r="AT146" s="127">
        <v>891661.66666666663</v>
      </c>
      <c r="AU146" s="123"/>
      <c r="AV146" s="123"/>
      <c r="AW146" s="126">
        <v>499593.15138340479</v>
      </c>
      <c r="AX146" s="128">
        <v>198609.69073537816</v>
      </c>
      <c r="AY146" s="129">
        <v>850000</v>
      </c>
      <c r="AZ146" s="129"/>
      <c r="BA146" s="130">
        <v>380740</v>
      </c>
      <c r="BB146" s="149">
        <v>9.2109364689966743E-3</v>
      </c>
      <c r="BC146" s="145">
        <v>280340</v>
      </c>
      <c r="BD146" s="145">
        <v>850000</v>
      </c>
      <c r="BE146" s="134">
        <f t="shared" si="2"/>
        <v>0.32981176470588236</v>
      </c>
    </row>
    <row r="147" spans="1:57">
      <c r="A147" s="119" t="s">
        <v>40</v>
      </c>
      <c r="B147" s="120" t="s">
        <v>43</v>
      </c>
      <c r="C147" s="137" t="s">
        <v>179</v>
      </c>
      <c r="D147" s="126">
        <v>1216685</v>
      </c>
      <c r="E147" s="126">
        <v>600000</v>
      </c>
      <c r="F147" s="125"/>
      <c r="G147" s="126">
        <v>515760</v>
      </c>
      <c r="H147" s="126">
        <v>900000</v>
      </c>
      <c r="I147" s="125">
        <v>0.57306666666666661</v>
      </c>
      <c r="J147" s="126">
        <v>612560</v>
      </c>
      <c r="K147" s="126">
        <v>1000000</v>
      </c>
      <c r="L147" s="125">
        <v>0.61255999999999999</v>
      </c>
      <c r="M147" s="126">
        <v>1609730</v>
      </c>
      <c r="N147" s="126">
        <v>1000000</v>
      </c>
      <c r="O147" s="125">
        <v>1.6097300000000001</v>
      </c>
      <c r="P147" s="126">
        <v>1484070</v>
      </c>
      <c r="Q147" s="126">
        <v>1150000</v>
      </c>
      <c r="R147" s="125">
        <v>1.290495652173913</v>
      </c>
      <c r="S147" s="126">
        <v>1062270</v>
      </c>
      <c r="T147" s="126">
        <v>1150000</v>
      </c>
      <c r="U147" s="125">
        <v>0.923713043478261</v>
      </c>
      <c r="V147" s="126">
        <v>436005</v>
      </c>
      <c r="W147" s="126">
        <v>1150000</v>
      </c>
      <c r="X147" s="125">
        <v>0.37913478260869571</v>
      </c>
      <c r="Y147" s="126">
        <v>784265</v>
      </c>
      <c r="Z147" s="126">
        <v>1050000</v>
      </c>
      <c r="AA147" s="125">
        <v>0.7469190476190477</v>
      </c>
      <c r="AB147" s="126">
        <v>760640</v>
      </c>
      <c r="AC147" s="126">
        <v>1050000</v>
      </c>
      <c r="AD147" s="125"/>
      <c r="AE147" s="126">
        <v>730690</v>
      </c>
      <c r="AF147" s="126">
        <v>950000</v>
      </c>
      <c r="AG147" s="125">
        <v>0.76914736842105258</v>
      </c>
      <c r="AH147" s="126">
        <v>865245</v>
      </c>
      <c r="AI147" s="126">
        <v>950000</v>
      </c>
      <c r="AJ147" s="125">
        <v>0.91078421052631553</v>
      </c>
      <c r="AK147" s="126">
        <v>994785</v>
      </c>
      <c r="AL147" s="126">
        <v>850000</v>
      </c>
      <c r="AM147" s="125">
        <v>1.170335294117647</v>
      </c>
      <c r="AN147" s="126">
        <v>4571630</v>
      </c>
      <c r="AO147" s="150">
        <v>923650</v>
      </c>
      <c r="AP147" s="150">
        <v>850000</v>
      </c>
      <c r="AQ147" s="125">
        <v>1.0866470588235295</v>
      </c>
      <c r="AR147" s="126">
        <v>761938.33333333337</v>
      </c>
      <c r="AS147" s="127">
        <v>2590720</v>
      </c>
      <c r="AT147" s="127">
        <v>863573.33333333337</v>
      </c>
      <c r="AU147" s="126"/>
      <c r="AV147" s="126"/>
      <c r="AW147" s="126">
        <v>676761.47438542009</v>
      </c>
      <c r="AX147" s="135"/>
      <c r="AY147" s="129">
        <v>850000</v>
      </c>
      <c r="AZ147" s="129"/>
      <c r="BA147" s="136">
        <v>515760</v>
      </c>
      <c r="BB147" s="149">
        <v>1.2477366689209762E-2</v>
      </c>
      <c r="BC147" s="145">
        <v>465895</v>
      </c>
      <c r="BD147" s="145">
        <v>850000</v>
      </c>
      <c r="BE147" s="134">
        <f t="shared" si="2"/>
        <v>0.5481117647058823</v>
      </c>
    </row>
    <row r="148" spans="1:57">
      <c r="A148" s="119" t="s">
        <v>34</v>
      </c>
      <c r="B148" s="120" t="s">
        <v>35</v>
      </c>
      <c r="C148" s="137" t="s">
        <v>180</v>
      </c>
      <c r="D148" s="126">
        <v>1643655</v>
      </c>
      <c r="E148" s="126">
        <v>1600000</v>
      </c>
      <c r="F148" s="125"/>
      <c r="G148" s="126">
        <v>1227195</v>
      </c>
      <c r="H148" s="126">
        <v>1850000</v>
      </c>
      <c r="I148" s="125">
        <v>0.66334864864864873</v>
      </c>
      <c r="J148" s="126">
        <v>785060</v>
      </c>
      <c r="K148" s="126">
        <v>1850000</v>
      </c>
      <c r="L148" s="125">
        <v>0.42435675675675683</v>
      </c>
      <c r="M148" s="126">
        <v>106170</v>
      </c>
      <c r="N148" s="126">
        <v>116666</v>
      </c>
      <c r="O148" s="125">
        <v>0.91003377162155208</v>
      </c>
      <c r="P148" s="126">
        <v>2819015</v>
      </c>
      <c r="Q148" s="126">
        <v>600000</v>
      </c>
      <c r="R148" s="125">
        <v>4.6983583333333332</v>
      </c>
      <c r="S148" s="126">
        <v>2335215</v>
      </c>
      <c r="T148" s="126">
        <v>700000</v>
      </c>
      <c r="U148" s="125">
        <v>3.3360214285714287</v>
      </c>
      <c r="V148" s="126">
        <v>2883160</v>
      </c>
      <c r="W148" s="126">
        <v>850000</v>
      </c>
      <c r="X148" s="125">
        <v>3.3919529411764704</v>
      </c>
      <c r="Y148" s="126">
        <v>3120570</v>
      </c>
      <c r="Z148" s="126">
        <v>850000</v>
      </c>
      <c r="AA148" s="125">
        <v>3.6712588235294117</v>
      </c>
      <c r="AB148" s="126">
        <v>1360485</v>
      </c>
      <c r="AC148" s="126">
        <v>1000000</v>
      </c>
      <c r="AD148" s="125"/>
      <c r="AE148" s="126">
        <v>1084055</v>
      </c>
      <c r="AF148" s="126">
        <v>1000000</v>
      </c>
      <c r="AG148" s="125">
        <v>1.084055</v>
      </c>
      <c r="AH148" s="126">
        <v>1161305</v>
      </c>
      <c r="AI148" s="126">
        <v>1100000</v>
      </c>
      <c r="AJ148" s="125">
        <v>1.0557318181818183</v>
      </c>
      <c r="AK148" s="126">
        <v>1109290</v>
      </c>
      <c r="AL148" s="126">
        <v>1800000</v>
      </c>
      <c r="AM148" s="125">
        <v>0.61627222222222233</v>
      </c>
      <c r="AN148" s="126">
        <v>10718865</v>
      </c>
      <c r="AO148" s="150">
        <v>0</v>
      </c>
      <c r="AP148" s="150">
        <v>1500000</v>
      </c>
      <c r="AQ148" s="125">
        <v>0</v>
      </c>
      <c r="AR148" s="126">
        <v>1786477.5</v>
      </c>
      <c r="AS148" s="127">
        <v>3354650</v>
      </c>
      <c r="AT148" s="127">
        <v>1118216.6666666667</v>
      </c>
      <c r="AU148" s="126"/>
      <c r="AV148" s="126"/>
      <c r="AW148" s="126">
        <v>1610280.5521141919</v>
      </c>
      <c r="AX148" s="135"/>
      <c r="AY148" s="129">
        <v>1500000</v>
      </c>
      <c r="AZ148" s="129"/>
      <c r="BA148" s="136">
        <v>1227195</v>
      </c>
      <c r="BB148" s="149">
        <v>2.9688541209408975E-2</v>
      </c>
      <c r="BC148" s="145">
        <v>0</v>
      </c>
      <c r="BD148" s="145">
        <v>1500000</v>
      </c>
      <c r="BE148" s="134">
        <f t="shared" si="2"/>
        <v>0</v>
      </c>
    </row>
    <row r="149" spans="1:57">
      <c r="A149" s="119" t="s">
        <v>34</v>
      </c>
      <c r="B149" s="120" t="s">
        <v>35</v>
      </c>
      <c r="C149" s="137" t="s">
        <v>181</v>
      </c>
      <c r="D149" s="126">
        <v>1119835</v>
      </c>
      <c r="E149" s="126">
        <v>1000000</v>
      </c>
      <c r="F149" s="125"/>
      <c r="G149" s="126">
        <v>573915</v>
      </c>
      <c r="H149" s="126">
        <v>1000000</v>
      </c>
      <c r="I149" s="125">
        <v>0.57391500000000006</v>
      </c>
      <c r="J149" s="126">
        <v>1072640</v>
      </c>
      <c r="K149" s="126">
        <v>1000000</v>
      </c>
      <c r="L149" s="125">
        <v>1.07264</v>
      </c>
      <c r="M149" s="126">
        <v>4669700</v>
      </c>
      <c r="N149" s="126">
        <v>1000000</v>
      </c>
      <c r="O149" s="125">
        <v>4.6696999999999997</v>
      </c>
      <c r="P149" s="126">
        <v>3179995</v>
      </c>
      <c r="Q149" s="126">
        <v>1300000</v>
      </c>
      <c r="R149" s="125">
        <v>2.4461499999999998</v>
      </c>
      <c r="S149" s="126">
        <v>2228335</v>
      </c>
      <c r="T149" s="126">
        <v>1400000</v>
      </c>
      <c r="U149" s="125">
        <v>1.5916678571428571</v>
      </c>
      <c r="V149" s="126">
        <v>1726530</v>
      </c>
      <c r="W149" s="126">
        <v>1500000</v>
      </c>
      <c r="X149" s="125">
        <v>1.1510199999999999</v>
      </c>
      <c r="Y149" s="126">
        <v>2201955</v>
      </c>
      <c r="Z149" s="126">
        <v>1500000</v>
      </c>
      <c r="AA149" s="125">
        <v>1.46797</v>
      </c>
      <c r="AB149" s="126">
        <v>1081945</v>
      </c>
      <c r="AC149" s="126">
        <v>1700000</v>
      </c>
      <c r="AD149" s="125"/>
      <c r="AE149" s="126">
        <v>1637475</v>
      </c>
      <c r="AF149" s="126">
        <v>1791935</v>
      </c>
      <c r="AG149" s="125">
        <v>0.9138026769944223</v>
      </c>
      <c r="AH149" s="126">
        <v>1366410</v>
      </c>
      <c r="AI149" s="126">
        <v>700000</v>
      </c>
      <c r="AJ149" s="125">
        <v>1.9520142857142857</v>
      </c>
      <c r="AK149" s="126">
        <v>1531705</v>
      </c>
      <c r="AL149" s="126">
        <v>1600000</v>
      </c>
      <c r="AM149" s="125">
        <v>0.95731562500000011</v>
      </c>
      <c r="AN149" s="126">
        <v>9546020</v>
      </c>
      <c r="AO149" s="150">
        <v>1313500</v>
      </c>
      <c r="AP149" s="150">
        <v>1300000</v>
      </c>
      <c r="AQ149" s="125">
        <v>1.0103846153846154</v>
      </c>
      <c r="AR149" s="126">
        <v>1591003.3333333333</v>
      </c>
      <c r="AS149" s="127">
        <v>4535590</v>
      </c>
      <c r="AT149" s="127">
        <v>1511863.3333333333</v>
      </c>
      <c r="AU149" s="126"/>
      <c r="AV149" s="126"/>
      <c r="AW149" s="126">
        <v>753070.34584285016</v>
      </c>
      <c r="AX149" s="135"/>
      <c r="AY149" s="129">
        <v>1300000</v>
      </c>
      <c r="AZ149" s="129"/>
      <c r="BA149" s="136">
        <v>573915</v>
      </c>
      <c r="BB149" s="149">
        <v>1.3884263811536025E-2</v>
      </c>
      <c r="BC149" s="145">
        <v>658225</v>
      </c>
      <c r="BD149" s="145">
        <v>1300000</v>
      </c>
      <c r="BE149" s="134">
        <f t="shared" si="2"/>
        <v>0.50632692307692306</v>
      </c>
    </row>
    <row r="150" spans="1:57">
      <c r="A150" s="119"/>
      <c r="B150" s="120"/>
      <c r="C150" s="137" t="s">
        <v>243</v>
      </c>
      <c r="D150" s="126"/>
      <c r="E150" s="126"/>
      <c r="F150" s="125"/>
      <c r="G150" s="126"/>
      <c r="H150" s="126"/>
      <c r="I150" s="125"/>
      <c r="J150" s="126"/>
      <c r="K150" s="126"/>
      <c r="L150" s="125"/>
      <c r="M150" s="126"/>
      <c r="N150" s="126"/>
      <c r="O150" s="125"/>
      <c r="P150" s="126"/>
      <c r="Q150" s="126"/>
      <c r="R150" s="125"/>
      <c r="S150" s="126"/>
      <c r="T150" s="126"/>
      <c r="U150" s="125"/>
      <c r="V150" s="126"/>
      <c r="W150" s="126"/>
      <c r="X150" s="125"/>
      <c r="Y150" s="126"/>
      <c r="Z150" s="126"/>
      <c r="AA150" s="125"/>
      <c r="AB150" s="126"/>
      <c r="AC150" s="126"/>
      <c r="AD150" s="125"/>
      <c r="AE150" s="126"/>
      <c r="AF150" s="126"/>
      <c r="AG150" s="125"/>
      <c r="AH150" s="126"/>
      <c r="AI150" s="126"/>
      <c r="AJ150" s="125"/>
      <c r="AK150" s="126"/>
      <c r="AL150" s="126"/>
      <c r="AM150" s="125"/>
      <c r="AN150" s="126"/>
      <c r="AO150" s="150">
        <v>0</v>
      </c>
      <c r="AP150" s="150">
        <v>35483</v>
      </c>
      <c r="AQ150" s="125">
        <v>0</v>
      </c>
      <c r="AR150" s="126"/>
      <c r="AS150" s="127"/>
      <c r="AT150" s="127"/>
      <c r="AU150" s="126"/>
      <c r="AV150" s="126"/>
      <c r="AW150" s="126"/>
      <c r="AX150" s="135"/>
      <c r="AY150" s="129"/>
      <c r="AZ150" s="129"/>
      <c r="BA150" s="136"/>
      <c r="BB150" s="149"/>
      <c r="BC150" s="145">
        <v>378345</v>
      </c>
      <c r="BD150" s="145">
        <v>550000</v>
      </c>
      <c r="BE150" s="134">
        <f t="shared" si="2"/>
        <v>0.68789999999999996</v>
      </c>
    </row>
    <row r="151" spans="1:57">
      <c r="A151" s="120" t="s">
        <v>39</v>
      </c>
      <c r="B151" s="120"/>
      <c r="C151" s="122" t="s">
        <v>182</v>
      </c>
      <c r="D151" s="126"/>
      <c r="E151" s="126"/>
      <c r="F151" s="125"/>
      <c r="G151" s="126"/>
      <c r="H151" s="126"/>
      <c r="I151" s="125"/>
      <c r="J151" s="126"/>
      <c r="K151" s="126"/>
      <c r="L151" s="125"/>
      <c r="M151" s="126"/>
      <c r="N151" s="126"/>
      <c r="O151" s="125"/>
      <c r="P151" s="126"/>
      <c r="Q151" s="126"/>
      <c r="R151" s="125"/>
      <c r="S151" s="126"/>
      <c r="T151" s="126"/>
      <c r="U151" s="125"/>
      <c r="V151" s="126"/>
      <c r="W151" s="126"/>
      <c r="X151" s="125"/>
      <c r="Y151" s="126">
        <v>425830</v>
      </c>
      <c r="Z151" s="126">
        <v>145161</v>
      </c>
      <c r="AA151" s="125">
        <v>2.9335014225584009</v>
      </c>
      <c r="AB151" s="126">
        <v>332845</v>
      </c>
      <c r="AC151" s="126">
        <v>500000</v>
      </c>
      <c r="AD151" s="125"/>
      <c r="AE151" s="126">
        <v>559565</v>
      </c>
      <c r="AF151" s="126">
        <v>500000</v>
      </c>
      <c r="AG151" s="125">
        <v>1.11913</v>
      </c>
      <c r="AH151" s="126">
        <v>719260</v>
      </c>
      <c r="AI151" s="126">
        <v>500000</v>
      </c>
      <c r="AJ151" s="125">
        <v>1.43852</v>
      </c>
      <c r="AK151" s="126">
        <v>327130</v>
      </c>
      <c r="AL151" s="126">
        <v>500000</v>
      </c>
      <c r="AM151" s="125">
        <v>0.65426000000000006</v>
      </c>
      <c r="AN151" s="126">
        <v>2364630</v>
      </c>
      <c r="AO151" s="150">
        <v>240955</v>
      </c>
      <c r="AP151" s="150">
        <v>550000</v>
      </c>
      <c r="AQ151" s="125">
        <v>0.43809999999999999</v>
      </c>
      <c r="AR151" s="126">
        <v>394105</v>
      </c>
      <c r="AS151" s="127">
        <v>1605955</v>
      </c>
      <c r="AT151" s="127">
        <v>535318.33333333337</v>
      </c>
      <c r="AU151" s="126"/>
      <c r="AV151" s="126"/>
      <c r="AW151" s="126"/>
      <c r="AX151" s="135"/>
      <c r="AY151" s="129">
        <v>550000</v>
      </c>
      <c r="AZ151" s="129"/>
      <c r="BA151" s="136"/>
      <c r="BB151" s="149">
        <v>0</v>
      </c>
      <c r="BC151" s="145">
        <v>82975</v>
      </c>
      <c r="BD151" s="145">
        <v>550000</v>
      </c>
      <c r="BE151" s="134">
        <f t="shared" si="2"/>
        <v>0.15086363636363637</v>
      </c>
    </row>
    <row r="152" spans="1:57" s="27" customFormat="1">
      <c r="A152" s="120" t="s">
        <v>39</v>
      </c>
      <c r="B152" s="120" t="s">
        <v>47</v>
      </c>
      <c r="C152" s="122" t="s">
        <v>183</v>
      </c>
      <c r="D152" s="123">
        <v>350620</v>
      </c>
      <c r="E152" s="123">
        <v>550000</v>
      </c>
      <c r="F152" s="124"/>
      <c r="G152" s="123">
        <v>154175</v>
      </c>
      <c r="H152" s="123">
        <v>600000</v>
      </c>
      <c r="I152" s="124">
        <v>0.25695833333333334</v>
      </c>
      <c r="J152" s="123">
        <v>437720</v>
      </c>
      <c r="K152" s="123">
        <v>600000</v>
      </c>
      <c r="L152" s="124">
        <v>0.72953333333333337</v>
      </c>
      <c r="M152" s="123">
        <v>1335970</v>
      </c>
      <c r="N152" s="123">
        <v>600000</v>
      </c>
      <c r="O152" s="125">
        <v>2.2266166666666667</v>
      </c>
      <c r="P152" s="126">
        <v>2045205</v>
      </c>
      <c r="Q152" s="126">
        <v>850000</v>
      </c>
      <c r="R152" s="125">
        <v>2.4061235294117647</v>
      </c>
      <c r="S152" s="126">
        <v>1328110</v>
      </c>
      <c r="T152" s="126">
        <v>950000</v>
      </c>
      <c r="U152" s="125">
        <v>1.3980105263157894</v>
      </c>
      <c r="V152" s="126">
        <v>946845</v>
      </c>
      <c r="W152" s="126">
        <v>1050000</v>
      </c>
      <c r="X152" s="125">
        <v>0.90175714285714281</v>
      </c>
      <c r="Y152" s="126">
        <v>933375</v>
      </c>
      <c r="Z152" s="126">
        <v>1000000</v>
      </c>
      <c r="AA152" s="125">
        <v>0.93337500000000007</v>
      </c>
      <c r="AB152" s="126">
        <v>697790</v>
      </c>
      <c r="AC152" s="126">
        <v>1000000</v>
      </c>
      <c r="AD152" s="125"/>
      <c r="AE152" s="126">
        <v>621400</v>
      </c>
      <c r="AF152" s="126">
        <v>900000</v>
      </c>
      <c r="AG152" s="125">
        <v>0.69044444444444442</v>
      </c>
      <c r="AH152" s="126">
        <v>572010</v>
      </c>
      <c r="AI152" s="126">
        <v>950000</v>
      </c>
      <c r="AJ152" s="125">
        <v>0.60211578947368416</v>
      </c>
      <c r="AK152" s="126">
        <v>871255</v>
      </c>
      <c r="AL152" s="126">
        <v>850000</v>
      </c>
      <c r="AM152" s="125">
        <v>1.0250058823529411</v>
      </c>
      <c r="AN152" s="126">
        <v>4642675</v>
      </c>
      <c r="AO152" s="150">
        <v>640405</v>
      </c>
      <c r="AP152" s="150">
        <v>850000</v>
      </c>
      <c r="AQ152" s="125">
        <v>0.75341764705882353</v>
      </c>
      <c r="AR152" s="126">
        <v>773779.16666666663</v>
      </c>
      <c r="AS152" s="127">
        <v>2064665</v>
      </c>
      <c r="AT152" s="127">
        <v>688221.66666666663</v>
      </c>
      <c r="AU152" s="151"/>
      <c r="AV152" s="151"/>
      <c r="AW152" s="126">
        <v>202302.81587050593</v>
      </c>
      <c r="AX152" s="128"/>
      <c r="AY152" s="129">
        <v>850000</v>
      </c>
      <c r="AZ152" s="129"/>
      <c r="BA152" s="130">
        <v>154175</v>
      </c>
      <c r="BB152" s="149">
        <v>3.7298317227177657E-3</v>
      </c>
      <c r="BC152" s="145">
        <v>347665</v>
      </c>
      <c r="BD152" s="145">
        <v>850000</v>
      </c>
      <c r="BE152" s="134">
        <f t="shared" si="2"/>
        <v>0.40901764705882354</v>
      </c>
    </row>
    <row r="153" spans="1:57" s="27" customFormat="1">
      <c r="A153" s="120" t="s">
        <v>38</v>
      </c>
      <c r="B153" s="120"/>
      <c r="C153" s="122" t="s">
        <v>184</v>
      </c>
      <c r="D153" s="123"/>
      <c r="E153" s="123"/>
      <c r="F153" s="124"/>
      <c r="G153" s="123"/>
      <c r="H153" s="123"/>
      <c r="I153" s="124"/>
      <c r="J153" s="123"/>
      <c r="K153" s="123"/>
      <c r="L153" s="124"/>
      <c r="M153" s="123"/>
      <c r="N153" s="123"/>
      <c r="O153" s="125"/>
      <c r="P153" s="126"/>
      <c r="Q153" s="126"/>
      <c r="R153" s="125"/>
      <c r="S153" s="126"/>
      <c r="T153" s="126"/>
      <c r="U153" s="125"/>
      <c r="V153" s="126"/>
      <c r="W153" s="126"/>
      <c r="X153" s="125"/>
      <c r="Y153" s="126"/>
      <c r="Z153" s="126"/>
      <c r="AA153" s="125"/>
      <c r="AB153" s="126"/>
      <c r="AC153" s="126"/>
      <c r="AD153" s="125"/>
      <c r="AE153" s="126"/>
      <c r="AF153" s="126"/>
      <c r="AG153" s="125"/>
      <c r="AH153" s="126"/>
      <c r="AI153" s="126"/>
      <c r="AJ153" s="125"/>
      <c r="AK153" s="126">
        <v>514985</v>
      </c>
      <c r="AL153" s="126">
        <v>500000</v>
      </c>
      <c r="AM153" s="125">
        <v>1.0299700000000001</v>
      </c>
      <c r="AN153" s="126">
        <v>514985</v>
      </c>
      <c r="AO153" s="150">
        <v>417120</v>
      </c>
      <c r="AP153" s="150">
        <v>550000</v>
      </c>
      <c r="AQ153" s="125">
        <v>0.75839999999999996</v>
      </c>
      <c r="AR153" s="126"/>
      <c r="AS153" s="127">
        <v>514985</v>
      </c>
      <c r="AT153" s="127"/>
      <c r="AU153" s="151"/>
      <c r="AV153" s="151"/>
      <c r="AW153" s="126"/>
      <c r="AX153" s="128"/>
      <c r="AY153" s="129">
        <v>550000</v>
      </c>
      <c r="AZ153" s="129"/>
      <c r="BA153" s="130"/>
      <c r="BB153" s="149"/>
      <c r="BC153" s="145">
        <v>297845</v>
      </c>
      <c r="BD153" s="145">
        <v>550000</v>
      </c>
      <c r="BE153" s="134">
        <f t="shared" si="2"/>
        <v>0.54153636363636359</v>
      </c>
    </row>
    <row r="154" spans="1:57" s="27" customFormat="1">
      <c r="A154" s="120"/>
      <c r="B154" s="120"/>
      <c r="C154" s="122" t="s">
        <v>252</v>
      </c>
      <c r="D154" s="123"/>
      <c r="E154" s="123"/>
      <c r="F154" s="124"/>
      <c r="G154" s="123"/>
      <c r="H154" s="123"/>
      <c r="I154" s="124"/>
      <c r="J154" s="123"/>
      <c r="K154" s="123"/>
      <c r="L154" s="124"/>
      <c r="M154" s="123"/>
      <c r="N154" s="123"/>
      <c r="O154" s="125"/>
      <c r="P154" s="126"/>
      <c r="Q154" s="126"/>
      <c r="R154" s="125"/>
      <c r="S154" s="126"/>
      <c r="T154" s="126"/>
      <c r="U154" s="125"/>
      <c r="V154" s="126"/>
      <c r="W154" s="126"/>
      <c r="X154" s="125"/>
      <c r="Y154" s="126"/>
      <c r="Z154" s="126"/>
      <c r="AA154" s="125"/>
      <c r="AB154" s="126"/>
      <c r="AC154" s="126"/>
      <c r="AD154" s="125"/>
      <c r="AE154" s="126"/>
      <c r="AF154" s="126"/>
      <c r="AG154" s="125"/>
      <c r="AH154" s="126"/>
      <c r="AI154" s="126"/>
      <c r="AJ154" s="125"/>
      <c r="AK154" s="126"/>
      <c r="AL154" s="126"/>
      <c r="AM154" s="125"/>
      <c r="AN154" s="126"/>
      <c r="AO154" s="150"/>
      <c r="AP154" s="150"/>
      <c r="AQ154" s="125"/>
      <c r="AR154" s="126"/>
      <c r="AS154" s="127"/>
      <c r="AT154" s="127"/>
      <c r="AU154" s="151"/>
      <c r="AV154" s="151"/>
      <c r="AW154" s="126"/>
      <c r="AX154" s="128"/>
      <c r="AY154" s="129"/>
      <c r="AZ154" s="129"/>
      <c r="BA154" s="130"/>
      <c r="BB154" s="149"/>
      <c r="BC154" s="145">
        <v>52390</v>
      </c>
      <c r="BD154" s="145">
        <v>196428</v>
      </c>
      <c r="BE154" s="134">
        <f t="shared" si="2"/>
        <v>0.26671350316655468</v>
      </c>
    </row>
    <row r="155" spans="1:57">
      <c r="A155" s="119" t="s">
        <v>36</v>
      </c>
      <c r="B155" s="120" t="s">
        <v>143</v>
      </c>
      <c r="C155" s="121" t="s">
        <v>185</v>
      </c>
      <c r="D155" s="126">
        <v>1332595</v>
      </c>
      <c r="E155" s="126">
        <v>850000</v>
      </c>
      <c r="F155" s="125"/>
      <c r="G155" s="126">
        <v>491915</v>
      </c>
      <c r="H155" s="126">
        <v>850000</v>
      </c>
      <c r="I155" s="125">
        <v>0.57872352941176486</v>
      </c>
      <c r="J155" s="126">
        <v>806165</v>
      </c>
      <c r="K155" s="126">
        <v>950000</v>
      </c>
      <c r="L155" s="125">
        <v>0.84859473684210551</v>
      </c>
      <c r="M155" s="126">
        <v>3234485</v>
      </c>
      <c r="N155" s="126">
        <v>950000</v>
      </c>
      <c r="O155" s="125">
        <v>3.404721052631579</v>
      </c>
      <c r="P155" s="126">
        <v>3617220</v>
      </c>
      <c r="Q155" s="126">
        <v>1200000</v>
      </c>
      <c r="R155" s="125">
        <v>3.0143499999999999</v>
      </c>
      <c r="S155" s="126">
        <v>946455</v>
      </c>
      <c r="T155" s="126">
        <v>1300000</v>
      </c>
      <c r="U155" s="125">
        <v>0.72804230769230771</v>
      </c>
      <c r="V155" s="126">
        <v>3063905</v>
      </c>
      <c r="W155" s="126">
        <v>1300000</v>
      </c>
      <c r="X155" s="125">
        <v>2.3568500000000001</v>
      </c>
      <c r="Y155" s="126">
        <v>1103130</v>
      </c>
      <c r="Z155" s="126">
        <v>1200000</v>
      </c>
      <c r="AA155" s="125">
        <v>0.91927500000000006</v>
      </c>
      <c r="AB155" s="126">
        <v>899070</v>
      </c>
      <c r="AC155" s="126">
        <v>1200000</v>
      </c>
      <c r="AD155" s="125"/>
      <c r="AE155" s="126">
        <v>1680530</v>
      </c>
      <c r="AF155" s="126">
        <v>1000000</v>
      </c>
      <c r="AG155" s="125">
        <v>1.6805300000000001</v>
      </c>
      <c r="AH155" s="126">
        <v>213665</v>
      </c>
      <c r="AI155" s="126">
        <v>1150000</v>
      </c>
      <c r="AJ155" s="125">
        <v>0.18579565217391306</v>
      </c>
      <c r="AK155" s="126">
        <v>472230</v>
      </c>
      <c r="AL155" s="126">
        <v>1200000</v>
      </c>
      <c r="AM155" s="125">
        <v>0.39352500000000001</v>
      </c>
      <c r="AN155" s="126">
        <v>7432530</v>
      </c>
      <c r="AO155" s="150">
        <v>309050</v>
      </c>
      <c r="AP155" s="150">
        <v>1100000</v>
      </c>
      <c r="AQ155" s="125">
        <v>0.28095454545454546</v>
      </c>
      <c r="AR155" s="126">
        <v>1238755</v>
      </c>
      <c r="AS155" s="127">
        <v>2366425</v>
      </c>
      <c r="AT155" s="127">
        <v>788808.33333333337</v>
      </c>
      <c r="AU155" s="126"/>
      <c r="AV155" s="126"/>
      <c r="AW155" s="126">
        <v>645472.93445072114</v>
      </c>
      <c r="AX155" s="135">
        <v>847297.99386472837</v>
      </c>
      <c r="AY155" s="129">
        <v>1000000</v>
      </c>
      <c r="AZ155" s="129"/>
      <c r="BA155" s="136">
        <v>491915</v>
      </c>
      <c r="BB155" s="149">
        <v>1.1900503790372692E-2</v>
      </c>
      <c r="BC155" s="145">
        <v>1423665</v>
      </c>
      <c r="BD155" s="145">
        <v>1000000</v>
      </c>
      <c r="BE155" s="134">
        <f t="shared" si="2"/>
        <v>1.423665</v>
      </c>
    </row>
    <row r="156" spans="1:57">
      <c r="A156" s="119" t="s">
        <v>36</v>
      </c>
      <c r="B156" s="120" t="s">
        <v>143</v>
      </c>
      <c r="C156" s="121" t="s">
        <v>186</v>
      </c>
      <c r="D156" s="126">
        <v>584490</v>
      </c>
      <c r="E156" s="126">
        <v>550000</v>
      </c>
      <c r="F156" s="125"/>
      <c r="G156" s="126">
        <v>423730</v>
      </c>
      <c r="H156" s="126">
        <v>550000</v>
      </c>
      <c r="I156" s="125">
        <v>0.77041818181818178</v>
      </c>
      <c r="J156" s="126">
        <v>722375</v>
      </c>
      <c r="K156" s="126">
        <v>550000</v>
      </c>
      <c r="L156" s="125">
        <v>1.313409090909091</v>
      </c>
      <c r="M156" s="126">
        <v>2770540</v>
      </c>
      <c r="N156" s="126">
        <v>650000</v>
      </c>
      <c r="O156" s="125">
        <v>4.2623692307692309</v>
      </c>
      <c r="P156" s="126">
        <v>2247895</v>
      </c>
      <c r="Q156" s="126">
        <v>800000</v>
      </c>
      <c r="R156" s="125">
        <v>2.8098687500000001</v>
      </c>
      <c r="S156" s="126">
        <v>1787750</v>
      </c>
      <c r="T156" s="126">
        <v>900000</v>
      </c>
      <c r="U156" s="125">
        <v>1.986388888888889</v>
      </c>
      <c r="V156" s="126">
        <v>1030645</v>
      </c>
      <c r="W156" s="126">
        <v>1000000</v>
      </c>
      <c r="X156" s="125">
        <v>1.030645</v>
      </c>
      <c r="Y156" s="126">
        <v>1072020</v>
      </c>
      <c r="Z156" s="126">
        <v>1000000</v>
      </c>
      <c r="AA156" s="125">
        <v>1.07202</v>
      </c>
      <c r="AB156" s="126">
        <v>802185</v>
      </c>
      <c r="AC156" s="126">
        <v>1000000</v>
      </c>
      <c r="AD156" s="125"/>
      <c r="AE156" s="126">
        <v>1387630</v>
      </c>
      <c r="AF156" s="126">
        <v>900000</v>
      </c>
      <c r="AG156" s="125">
        <v>1.541811111111111</v>
      </c>
      <c r="AH156" s="126">
        <v>1457910</v>
      </c>
      <c r="AI156" s="126">
        <v>1000000</v>
      </c>
      <c r="AJ156" s="125">
        <v>1.45791</v>
      </c>
      <c r="AK156" s="126">
        <v>540115</v>
      </c>
      <c r="AL156" s="126">
        <v>1100000</v>
      </c>
      <c r="AM156" s="125">
        <v>0.49101363636363643</v>
      </c>
      <c r="AN156" s="126">
        <v>6290505</v>
      </c>
      <c r="AO156" s="150">
        <v>372240</v>
      </c>
      <c r="AP156" s="150">
        <v>1100000</v>
      </c>
      <c r="AQ156" s="125">
        <v>0.33839999999999998</v>
      </c>
      <c r="AR156" s="126">
        <v>1048417.5</v>
      </c>
      <c r="AS156" s="127">
        <v>3385655</v>
      </c>
      <c r="AT156" s="127">
        <v>1128551.6666666667</v>
      </c>
      <c r="AU156" s="126"/>
      <c r="AV156" s="126"/>
      <c r="AW156" s="126">
        <v>556003.06255105871</v>
      </c>
      <c r="AX156" s="135">
        <v>662336.92469592521</v>
      </c>
      <c r="AY156" s="129">
        <v>1000000</v>
      </c>
      <c r="AZ156" s="129"/>
      <c r="BA156" s="136">
        <v>423730</v>
      </c>
      <c r="BB156" s="149">
        <v>1.0250958948384622E-2</v>
      </c>
      <c r="BC156" s="145">
        <v>546825</v>
      </c>
      <c r="BD156" s="145">
        <v>1000000</v>
      </c>
      <c r="BE156" s="134">
        <f t="shared" si="2"/>
        <v>0.54682500000000001</v>
      </c>
    </row>
    <row r="157" spans="1:57">
      <c r="A157" s="119" t="s">
        <v>39</v>
      </c>
      <c r="B157" s="120"/>
      <c r="C157" s="121" t="s">
        <v>187</v>
      </c>
      <c r="D157" s="126"/>
      <c r="E157" s="126"/>
      <c r="F157" s="125"/>
      <c r="G157" s="126"/>
      <c r="H157" s="126"/>
      <c r="I157" s="125"/>
      <c r="J157" s="126"/>
      <c r="K157" s="126"/>
      <c r="L157" s="125"/>
      <c r="M157" s="126"/>
      <c r="N157" s="126"/>
      <c r="O157" s="125"/>
      <c r="P157" s="126"/>
      <c r="Q157" s="126"/>
      <c r="R157" s="125"/>
      <c r="S157" s="126"/>
      <c r="T157" s="126"/>
      <c r="U157" s="125"/>
      <c r="V157" s="126"/>
      <c r="W157" s="126"/>
      <c r="X157" s="125"/>
      <c r="Y157" s="126"/>
      <c r="Z157" s="126"/>
      <c r="AA157" s="125"/>
      <c r="AB157" s="126"/>
      <c r="AC157" s="126"/>
      <c r="AD157" s="125"/>
      <c r="AE157" s="126">
        <v>0</v>
      </c>
      <c r="AF157" s="126">
        <v>500000</v>
      </c>
      <c r="AG157" s="125">
        <v>0</v>
      </c>
      <c r="AH157" s="126">
        <v>173155</v>
      </c>
      <c r="AI157" s="126">
        <v>500000</v>
      </c>
      <c r="AJ157" s="125">
        <v>0.34631000000000001</v>
      </c>
      <c r="AK157" s="126">
        <v>144855</v>
      </c>
      <c r="AL157" s="126">
        <v>500000</v>
      </c>
      <c r="AM157" s="125">
        <v>0.28971000000000002</v>
      </c>
      <c r="AN157" s="126">
        <v>318010</v>
      </c>
      <c r="AO157" s="150">
        <v>166660</v>
      </c>
      <c r="AP157" s="150">
        <v>550000</v>
      </c>
      <c r="AQ157" s="125">
        <v>0.3030181818181818</v>
      </c>
      <c r="AR157" s="126">
        <v>53001.666666666664</v>
      </c>
      <c r="AS157" s="127">
        <v>318010</v>
      </c>
      <c r="AT157" s="127">
        <v>106003.33333333333</v>
      </c>
      <c r="AU157" s="126"/>
      <c r="AV157" s="126"/>
      <c r="AW157" s="126"/>
      <c r="AX157" s="135"/>
      <c r="AY157" s="129">
        <v>550000</v>
      </c>
      <c r="AZ157" s="129"/>
      <c r="BA157" s="136"/>
      <c r="BB157" s="149">
        <v>0</v>
      </c>
      <c r="BC157" s="145">
        <v>50385</v>
      </c>
      <c r="BD157" s="145">
        <v>550000</v>
      </c>
      <c r="BE157" s="134">
        <f t="shared" si="2"/>
        <v>9.1609090909090904E-2</v>
      </c>
    </row>
    <row r="158" spans="1:57" s="27" customFormat="1">
      <c r="A158" s="120" t="s">
        <v>39</v>
      </c>
      <c r="B158" s="120" t="s">
        <v>47</v>
      </c>
      <c r="C158" s="122" t="s">
        <v>188</v>
      </c>
      <c r="D158" s="123">
        <v>173965</v>
      </c>
      <c r="E158" s="123">
        <v>500000</v>
      </c>
      <c r="F158" s="124"/>
      <c r="G158" s="123">
        <v>357730</v>
      </c>
      <c r="H158" s="123">
        <v>500000</v>
      </c>
      <c r="I158" s="124">
        <v>0.7154600000000001</v>
      </c>
      <c r="J158" s="123">
        <v>534275</v>
      </c>
      <c r="K158" s="123">
        <v>500000</v>
      </c>
      <c r="L158" s="124">
        <v>1.0685500000000001</v>
      </c>
      <c r="M158" s="123">
        <v>2266475</v>
      </c>
      <c r="N158" s="123">
        <v>500000</v>
      </c>
      <c r="O158" s="125">
        <v>4.5329499999999996</v>
      </c>
      <c r="P158" s="126">
        <v>1066970</v>
      </c>
      <c r="Q158" s="126">
        <v>850000</v>
      </c>
      <c r="R158" s="125">
        <v>1.2552588235294118</v>
      </c>
      <c r="S158" s="126">
        <v>263150</v>
      </c>
      <c r="T158" s="126">
        <v>850000</v>
      </c>
      <c r="U158" s="125">
        <v>0.30958823529411772</v>
      </c>
      <c r="V158" s="126">
        <v>162660</v>
      </c>
      <c r="W158" s="126">
        <v>850000</v>
      </c>
      <c r="X158" s="125">
        <v>0.19136470588235294</v>
      </c>
      <c r="Y158" s="126">
        <v>280230</v>
      </c>
      <c r="Z158" s="126">
        <v>750000</v>
      </c>
      <c r="AA158" s="125">
        <v>0.37364000000000003</v>
      </c>
      <c r="AB158" s="126">
        <v>477110</v>
      </c>
      <c r="AC158" s="126">
        <v>750000</v>
      </c>
      <c r="AD158" s="125"/>
      <c r="AE158" s="126">
        <v>209155</v>
      </c>
      <c r="AF158" s="126">
        <v>650000</v>
      </c>
      <c r="AG158" s="125">
        <v>0.32177692307692313</v>
      </c>
      <c r="AH158" s="126">
        <v>245850</v>
      </c>
      <c r="AI158" s="126">
        <v>650000</v>
      </c>
      <c r="AJ158" s="125">
        <v>0.3782307692307692</v>
      </c>
      <c r="AK158" s="126">
        <v>534310</v>
      </c>
      <c r="AL158" s="126">
        <v>550000</v>
      </c>
      <c r="AM158" s="125">
        <v>0.97147272727272727</v>
      </c>
      <c r="AN158" s="126">
        <v>1909315</v>
      </c>
      <c r="AO158" s="150">
        <v>519605</v>
      </c>
      <c r="AP158" s="150">
        <v>550000</v>
      </c>
      <c r="AQ158" s="125">
        <v>0.9447363636363636</v>
      </c>
      <c r="AR158" s="126">
        <v>318219.16666666669</v>
      </c>
      <c r="AS158" s="127">
        <v>989315</v>
      </c>
      <c r="AT158" s="127">
        <v>329771.66666666669</v>
      </c>
      <c r="AU158" s="123"/>
      <c r="AV158" s="123"/>
      <c r="AW158" s="126">
        <v>469400.26801593049</v>
      </c>
      <c r="AX158" s="128">
        <v>66224.158671751415</v>
      </c>
      <c r="AY158" s="129">
        <v>550000</v>
      </c>
      <c r="AZ158" s="129"/>
      <c r="BA158" s="130">
        <v>357730</v>
      </c>
      <c r="BB158" s="149">
        <v>8.6542740533019375E-3</v>
      </c>
      <c r="BC158" s="145">
        <v>279030</v>
      </c>
      <c r="BD158" s="145">
        <v>550000</v>
      </c>
      <c r="BE158" s="134">
        <f t="shared" si="2"/>
        <v>0.50732727272727274</v>
      </c>
    </row>
    <row r="159" spans="1:57">
      <c r="A159" s="119" t="s">
        <v>40</v>
      </c>
      <c r="B159" s="120" t="s">
        <v>43</v>
      </c>
      <c r="C159" s="137" t="s">
        <v>189</v>
      </c>
      <c r="D159" s="126">
        <v>454895</v>
      </c>
      <c r="E159" s="126">
        <v>1100000</v>
      </c>
      <c r="F159" s="125"/>
      <c r="G159" s="126">
        <v>468400</v>
      </c>
      <c r="H159" s="126">
        <v>900000</v>
      </c>
      <c r="I159" s="125">
        <v>0.52044444444444449</v>
      </c>
      <c r="J159" s="126">
        <v>1146355</v>
      </c>
      <c r="K159" s="126">
        <v>900000</v>
      </c>
      <c r="L159" s="125">
        <v>1.2737277777777778</v>
      </c>
      <c r="M159" s="126">
        <v>1152555</v>
      </c>
      <c r="N159" s="126">
        <v>900000</v>
      </c>
      <c r="O159" s="125">
        <v>1.2806166666666667</v>
      </c>
      <c r="P159" s="126">
        <v>1685025</v>
      </c>
      <c r="Q159" s="126">
        <v>900000</v>
      </c>
      <c r="R159" s="125">
        <v>1.8722500000000002</v>
      </c>
      <c r="S159" s="126">
        <v>1215260</v>
      </c>
      <c r="T159" s="126">
        <v>950000</v>
      </c>
      <c r="U159" s="125">
        <v>1.279221052631579</v>
      </c>
      <c r="V159" s="126">
        <v>1106695</v>
      </c>
      <c r="W159" s="126">
        <v>1050000</v>
      </c>
      <c r="X159" s="125">
        <v>1.053995238095238</v>
      </c>
      <c r="Y159" s="126">
        <v>2956985</v>
      </c>
      <c r="Z159" s="126">
        <v>1050000</v>
      </c>
      <c r="AA159" s="125">
        <v>2.8161761904761904</v>
      </c>
      <c r="AB159" s="126">
        <v>1602660</v>
      </c>
      <c r="AC159" s="126">
        <v>1250000</v>
      </c>
      <c r="AD159" s="125"/>
      <c r="AE159" s="126">
        <v>2545535</v>
      </c>
      <c r="AF159" s="126">
        <v>1450000</v>
      </c>
      <c r="AG159" s="125">
        <v>1.7555413793103449</v>
      </c>
      <c r="AH159" s="126">
        <v>18211115</v>
      </c>
      <c r="AI159" s="126">
        <v>1550000</v>
      </c>
      <c r="AJ159" s="125">
        <v>11.749106451612903</v>
      </c>
      <c r="AK159" s="126">
        <v>1304970</v>
      </c>
      <c r="AL159" s="126">
        <v>1800000</v>
      </c>
      <c r="AM159" s="125">
        <v>0.72498333333333331</v>
      </c>
      <c r="AN159" s="126">
        <v>27727960</v>
      </c>
      <c r="AO159" s="150">
        <v>1924680</v>
      </c>
      <c r="AP159" s="150">
        <v>1800000</v>
      </c>
      <c r="AQ159" s="125">
        <v>1.0692666666666666</v>
      </c>
      <c r="AR159" s="126">
        <v>4621326.666666667</v>
      </c>
      <c r="AS159" s="127">
        <v>22061620</v>
      </c>
      <c r="AT159" s="127">
        <v>7353873.333333333</v>
      </c>
      <c r="AU159" s="126"/>
      <c r="AV159" s="126"/>
      <c r="AW159" s="126">
        <v>614617.40848869772</v>
      </c>
      <c r="AX159" s="135">
        <v>1094271.5671332297</v>
      </c>
      <c r="AY159" s="129">
        <v>1900000</v>
      </c>
      <c r="AZ159" s="129"/>
      <c r="BA159" s="136">
        <v>468400</v>
      </c>
      <c r="BB159" s="149">
        <v>1.1331624316011035E-2</v>
      </c>
      <c r="BC159" s="145">
        <v>1070170</v>
      </c>
      <c r="BD159" s="145">
        <v>1900000</v>
      </c>
      <c r="BE159" s="134">
        <f t="shared" si="2"/>
        <v>0.56324736842105261</v>
      </c>
    </row>
    <row r="160" spans="1:57">
      <c r="A160" s="119" t="s">
        <v>37</v>
      </c>
      <c r="B160" s="120" t="s">
        <v>44</v>
      </c>
      <c r="C160" s="137" t="s">
        <v>190</v>
      </c>
      <c r="D160" s="126">
        <v>443280</v>
      </c>
      <c r="E160" s="126">
        <v>1400000</v>
      </c>
      <c r="F160" s="125"/>
      <c r="G160" s="126">
        <v>484400</v>
      </c>
      <c r="H160" s="126">
        <v>1400000</v>
      </c>
      <c r="I160" s="125">
        <v>0.34600000000000003</v>
      </c>
      <c r="J160" s="126">
        <v>586495</v>
      </c>
      <c r="K160" s="126">
        <v>1400000</v>
      </c>
      <c r="L160" s="125">
        <v>0.41892500000000005</v>
      </c>
      <c r="M160" s="126">
        <v>1650740</v>
      </c>
      <c r="N160" s="126">
        <v>1400000</v>
      </c>
      <c r="O160" s="125">
        <v>1.1791</v>
      </c>
      <c r="P160" s="126">
        <v>3387750</v>
      </c>
      <c r="Q160" s="126">
        <v>1400000</v>
      </c>
      <c r="R160" s="125">
        <v>2.4198214285714288</v>
      </c>
      <c r="S160" s="126">
        <v>1945090</v>
      </c>
      <c r="T160" s="126">
        <v>1500000</v>
      </c>
      <c r="U160" s="125">
        <v>1.2967266666666666</v>
      </c>
      <c r="V160" s="126">
        <v>1347365</v>
      </c>
      <c r="W160" s="126">
        <v>1550000</v>
      </c>
      <c r="X160" s="125">
        <v>0.86926774193548395</v>
      </c>
      <c r="Y160" s="126">
        <v>1864155</v>
      </c>
      <c r="Z160" s="126">
        <v>1450000</v>
      </c>
      <c r="AA160" s="125">
        <v>1.2856241379310345</v>
      </c>
      <c r="AB160" s="126">
        <v>1180460</v>
      </c>
      <c r="AC160" s="126">
        <v>1650000</v>
      </c>
      <c r="AD160" s="125"/>
      <c r="AE160" s="126">
        <v>1225580</v>
      </c>
      <c r="AF160" s="126">
        <v>1450000</v>
      </c>
      <c r="AG160" s="125">
        <v>0.84522758620689653</v>
      </c>
      <c r="AH160" s="126">
        <v>1221190</v>
      </c>
      <c r="AI160" s="126">
        <v>1500000</v>
      </c>
      <c r="AJ160" s="125">
        <v>0.81412666666666667</v>
      </c>
      <c r="AK160" s="126">
        <v>941450</v>
      </c>
      <c r="AL160" s="126">
        <v>1400000</v>
      </c>
      <c r="AM160" s="125">
        <v>0.67246428571428585</v>
      </c>
      <c r="AN160" s="126">
        <v>7780200</v>
      </c>
      <c r="AO160" s="150">
        <v>580600</v>
      </c>
      <c r="AP160" s="150">
        <v>1300000</v>
      </c>
      <c r="AQ160" s="125">
        <v>0.44661538461538464</v>
      </c>
      <c r="AR160" s="126">
        <v>1296700</v>
      </c>
      <c r="AS160" s="127">
        <v>3388220</v>
      </c>
      <c r="AT160" s="127">
        <v>1129406.6666666667</v>
      </c>
      <c r="AU160" s="126"/>
      <c r="AV160" s="126"/>
      <c r="AW160" s="126">
        <v>635612.02534569858</v>
      </c>
      <c r="AX160" s="135"/>
      <c r="AY160" s="129">
        <v>1200000</v>
      </c>
      <c r="AZ160" s="129"/>
      <c r="BA160" s="136">
        <v>484400</v>
      </c>
      <c r="BB160" s="149">
        <v>1.1718699442091687E-2</v>
      </c>
      <c r="BC160" s="145">
        <v>459605</v>
      </c>
      <c r="BD160" s="145">
        <v>1200000</v>
      </c>
      <c r="BE160" s="134">
        <f t="shared" si="2"/>
        <v>0.38300416666666665</v>
      </c>
    </row>
    <row r="161" spans="1:58" s="80" customFormat="1">
      <c r="A161" s="120" t="s">
        <v>45</v>
      </c>
      <c r="B161" s="120" t="s">
        <v>46</v>
      </c>
      <c r="C161" s="118" t="s">
        <v>191</v>
      </c>
      <c r="D161" s="123">
        <v>757645</v>
      </c>
      <c r="E161" s="123">
        <v>500000</v>
      </c>
      <c r="F161" s="124"/>
      <c r="G161" s="123">
        <v>762750</v>
      </c>
      <c r="H161" s="123">
        <v>650000</v>
      </c>
      <c r="I161" s="124">
        <v>1.1734615384615386</v>
      </c>
      <c r="J161" s="123">
        <v>893210</v>
      </c>
      <c r="K161" s="123">
        <v>750000</v>
      </c>
      <c r="L161" s="124">
        <v>1.1909466666666666</v>
      </c>
      <c r="M161" s="123">
        <v>1451820</v>
      </c>
      <c r="N161" s="123">
        <v>750000</v>
      </c>
      <c r="O161" s="125">
        <v>1.9357599999999999</v>
      </c>
      <c r="P161" s="126">
        <v>148780</v>
      </c>
      <c r="Q161" s="126">
        <v>1100000</v>
      </c>
      <c r="R161" s="125">
        <v>0.13525454545454546</v>
      </c>
      <c r="S161" s="126">
        <v>252635</v>
      </c>
      <c r="T161" s="126">
        <v>900000</v>
      </c>
      <c r="U161" s="125">
        <v>0.2807055555555556</v>
      </c>
      <c r="V161" s="126">
        <v>599190</v>
      </c>
      <c r="W161" s="126">
        <v>900000</v>
      </c>
      <c r="X161" s="125">
        <v>0.66576666666666662</v>
      </c>
      <c r="Y161" s="126">
        <v>365220</v>
      </c>
      <c r="Z161" s="126">
        <v>800000</v>
      </c>
      <c r="AA161" s="125">
        <v>0.45652500000000001</v>
      </c>
      <c r="AB161" s="126">
        <v>436630</v>
      </c>
      <c r="AC161" s="126">
        <v>800000</v>
      </c>
      <c r="AD161" s="125"/>
      <c r="AE161" s="126">
        <v>641205</v>
      </c>
      <c r="AF161" s="126">
        <v>650000</v>
      </c>
      <c r="AG161" s="125">
        <v>0.98646923076923076</v>
      </c>
      <c r="AH161" s="126">
        <v>630165</v>
      </c>
      <c r="AI161" s="126">
        <v>600000</v>
      </c>
      <c r="AJ161" s="125">
        <v>1.0502750000000001</v>
      </c>
      <c r="AK161" s="126">
        <v>537915</v>
      </c>
      <c r="AL161" s="126">
        <v>600000</v>
      </c>
      <c r="AM161" s="125">
        <v>0.89652500000000002</v>
      </c>
      <c r="AN161" s="126">
        <v>3210325</v>
      </c>
      <c r="AO161" s="150">
        <v>362640</v>
      </c>
      <c r="AP161" s="150">
        <v>600000</v>
      </c>
      <c r="AQ161" s="125">
        <v>0.60440000000000005</v>
      </c>
      <c r="AR161" s="126">
        <v>535054.16666666663</v>
      </c>
      <c r="AS161" s="127">
        <v>1809285</v>
      </c>
      <c r="AT161" s="127">
        <v>603095</v>
      </c>
      <c r="AU161" s="123"/>
      <c r="AV161" s="123"/>
      <c r="AW161" s="126">
        <v>1000852.7504798339</v>
      </c>
      <c r="AX161" s="129">
        <v>268730.80420740449</v>
      </c>
      <c r="AY161" s="129">
        <v>600000</v>
      </c>
      <c r="AZ161" s="129"/>
      <c r="BA161" s="130">
        <v>762750</v>
      </c>
      <c r="BB161" s="149">
        <v>1.8452597026125998E-2</v>
      </c>
      <c r="BC161" s="145">
        <v>556595</v>
      </c>
      <c r="BD161" s="145">
        <v>600000</v>
      </c>
      <c r="BE161" s="134">
        <f t="shared" si="2"/>
        <v>0.92765833333333336</v>
      </c>
    </row>
    <row r="162" spans="1:58" s="27" customFormat="1">
      <c r="A162" s="120" t="s">
        <v>37</v>
      </c>
      <c r="B162" s="120" t="s">
        <v>71</v>
      </c>
      <c r="C162" s="118" t="s">
        <v>192</v>
      </c>
      <c r="D162" s="123"/>
      <c r="E162" s="123">
        <v>500000</v>
      </c>
      <c r="F162" s="124"/>
      <c r="G162" s="123">
        <v>120880</v>
      </c>
      <c r="H162" s="123">
        <v>500000</v>
      </c>
      <c r="I162" s="124">
        <v>0.24176000000000003</v>
      </c>
      <c r="J162" s="123">
        <v>122570</v>
      </c>
      <c r="K162" s="123">
        <v>500000</v>
      </c>
      <c r="L162" s="124">
        <v>0.24514000000000002</v>
      </c>
      <c r="M162" s="123">
        <v>560785</v>
      </c>
      <c r="N162" s="123">
        <v>500000</v>
      </c>
      <c r="O162" s="125">
        <v>1.12157</v>
      </c>
      <c r="P162" s="126">
        <v>730250</v>
      </c>
      <c r="Q162" s="126">
        <v>500000</v>
      </c>
      <c r="R162" s="125">
        <v>1.4604999999999999</v>
      </c>
      <c r="S162" s="126">
        <v>544275</v>
      </c>
      <c r="T162" s="126">
        <v>500000</v>
      </c>
      <c r="U162" s="125">
        <v>1.0885499999999999</v>
      </c>
      <c r="V162" s="126">
        <v>193455</v>
      </c>
      <c r="W162" s="126">
        <v>500000</v>
      </c>
      <c r="X162" s="125">
        <v>0.38691000000000003</v>
      </c>
      <c r="Y162" s="126">
        <v>642510</v>
      </c>
      <c r="Z162" s="126">
        <v>500000</v>
      </c>
      <c r="AA162" s="125">
        <v>1.2850200000000001</v>
      </c>
      <c r="AB162" s="126">
        <v>129180</v>
      </c>
      <c r="AC162" s="126">
        <v>500000</v>
      </c>
      <c r="AD162" s="125"/>
      <c r="AE162" s="126">
        <v>217360</v>
      </c>
      <c r="AF162" s="126">
        <v>500000</v>
      </c>
      <c r="AG162" s="125">
        <v>0.43472000000000005</v>
      </c>
      <c r="AH162" s="126">
        <v>70690</v>
      </c>
      <c r="AI162" s="126">
        <v>500000</v>
      </c>
      <c r="AJ162" s="125">
        <v>0.14138000000000001</v>
      </c>
      <c r="AK162" s="126">
        <v>265340</v>
      </c>
      <c r="AL162" s="126">
        <v>500000</v>
      </c>
      <c r="AM162" s="125">
        <v>0.53068000000000004</v>
      </c>
      <c r="AN162" s="126">
        <v>1518535</v>
      </c>
      <c r="AO162" s="150">
        <v>435215</v>
      </c>
      <c r="AP162" s="150">
        <v>550000</v>
      </c>
      <c r="AQ162" s="125">
        <v>0.7913</v>
      </c>
      <c r="AR162" s="126">
        <v>253089.16666666666</v>
      </c>
      <c r="AS162" s="127">
        <v>553390</v>
      </c>
      <c r="AT162" s="127">
        <v>184463.33333333334</v>
      </c>
      <c r="AU162" s="123"/>
      <c r="AV162" s="123"/>
      <c r="AW162" s="126">
        <v>158614.33035464087</v>
      </c>
      <c r="AX162" s="128">
        <v>82623.613431826321</v>
      </c>
      <c r="AY162" s="129">
        <v>550000</v>
      </c>
      <c r="AZ162" s="129"/>
      <c r="BA162" s="130">
        <v>120880</v>
      </c>
      <c r="BB162" s="149">
        <v>2.9243525775393127E-3</v>
      </c>
      <c r="BC162" s="145">
        <v>764220</v>
      </c>
      <c r="BD162" s="145">
        <v>550000</v>
      </c>
      <c r="BE162" s="134">
        <f t="shared" si="2"/>
        <v>1.3894909090909091</v>
      </c>
    </row>
    <row r="163" spans="1:58">
      <c r="A163" s="119" t="s">
        <v>45</v>
      </c>
      <c r="B163" s="120" t="s">
        <v>79</v>
      </c>
      <c r="C163" s="121" t="s">
        <v>193</v>
      </c>
      <c r="D163" s="126"/>
      <c r="E163" s="126"/>
      <c r="F163" s="125"/>
      <c r="G163" s="126"/>
      <c r="H163" s="126"/>
      <c r="I163" s="125"/>
      <c r="J163" s="126"/>
      <c r="K163" s="126"/>
      <c r="L163" s="125"/>
      <c r="M163" s="126"/>
      <c r="N163" s="126"/>
      <c r="O163" s="125" t="e">
        <f>{#DIV/0!}</f>
        <v>#DIV/0!</v>
      </c>
      <c r="P163" s="126"/>
      <c r="Q163" s="126"/>
      <c r="R163" s="125" t="e">
        <f>{#DIV/0!}</f>
        <v>#DIV/0!</v>
      </c>
      <c r="S163" s="126"/>
      <c r="T163" s="126"/>
      <c r="U163" s="125" t="e">
        <f>{#DIV/0!}</f>
        <v>#DIV/0!</v>
      </c>
      <c r="V163" s="126"/>
      <c r="W163" s="126"/>
      <c r="X163" s="125" t="e">
        <f>{#DIV/0!}</f>
        <v>#DIV/0!</v>
      </c>
      <c r="Y163" s="126"/>
      <c r="Z163" s="126"/>
      <c r="AA163" s="125" t="e">
        <f>{#DIV/0!}</f>
        <v>#DIV/0!</v>
      </c>
      <c r="AB163" s="126"/>
      <c r="AC163" s="126"/>
      <c r="AD163" s="125"/>
      <c r="AE163" s="126"/>
      <c r="AF163" s="126"/>
      <c r="AG163" s="125" t="e">
        <f>{#DIV/0!}</f>
        <v>#DIV/0!</v>
      </c>
      <c r="AH163" s="126"/>
      <c r="AI163" s="126"/>
      <c r="AJ163" s="125" t="e">
        <f>{#DIV/0!}</f>
        <v>#DIV/0!</v>
      </c>
      <c r="AK163" s="126"/>
      <c r="AL163" s="126"/>
      <c r="AM163" s="125"/>
      <c r="AN163" s="126">
        <v>0</v>
      </c>
      <c r="AO163" s="126"/>
      <c r="AP163" s="126"/>
      <c r="AQ163" s="126"/>
      <c r="AR163" s="126">
        <v>0</v>
      </c>
      <c r="AS163" s="127">
        <v>0</v>
      </c>
      <c r="AT163" s="127">
        <v>0</v>
      </c>
      <c r="AU163" s="126"/>
      <c r="AV163" s="126"/>
      <c r="AW163" s="126">
        <v>0</v>
      </c>
      <c r="AX163" s="135"/>
      <c r="AY163" s="129"/>
      <c r="AZ163" s="129"/>
      <c r="BA163" s="136"/>
      <c r="BB163" s="149">
        <v>0</v>
      </c>
      <c r="BC163" s="145">
        <v>0</v>
      </c>
      <c r="BD163" s="145">
        <v>235714</v>
      </c>
      <c r="BE163" s="134">
        <f t="shared" si="2"/>
        <v>0</v>
      </c>
    </row>
    <row r="164" spans="1:58" s="27" customFormat="1">
      <c r="A164" s="120" t="s">
        <v>45</v>
      </c>
      <c r="B164" s="120" t="s">
        <v>79</v>
      </c>
      <c r="C164" s="122" t="s">
        <v>194</v>
      </c>
      <c r="D164" s="123">
        <v>158370</v>
      </c>
      <c r="E164" s="123">
        <v>550000</v>
      </c>
      <c r="F164" s="124"/>
      <c r="G164" s="123">
        <v>95775</v>
      </c>
      <c r="H164" s="123">
        <v>650000</v>
      </c>
      <c r="I164" s="124">
        <v>0.14734615384615385</v>
      </c>
      <c r="J164" s="123">
        <v>622080</v>
      </c>
      <c r="K164" s="123">
        <v>600000</v>
      </c>
      <c r="L164" s="124">
        <v>1.0367999999999999</v>
      </c>
      <c r="M164" s="123">
        <v>609505</v>
      </c>
      <c r="N164" s="123">
        <v>600000</v>
      </c>
      <c r="O164" s="125">
        <v>1.0158416666666668</v>
      </c>
      <c r="P164" s="126">
        <v>1129815</v>
      </c>
      <c r="Q164" s="126">
        <v>600000</v>
      </c>
      <c r="R164" s="125">
        <v>1.8830249999999999</v>
      </c>
      <c r="S164" s="126">
        <v>630995</v>
      </c>
      <c r="T164" s="126">
        <v>600000</v>
      </c>
      <c r="U164" s="125">
        <v>1.0516583333333334</v>
      </c>
      <c r="V164" s="126">
        <v>74080</v>
      </c>
      <c r="W164" s="126">
        <v>600000</v>
      </c>
      <c r="X164" s="125">
        <v>0.12346666666666668</v>
      </c>
      <c r="Y164" s="126">
        <v>695890</v>
      </c>
      <c r="Z164" s="126">
        <v>600000</v>
      </c>
      <c r="AA164" s="125">
        <v>1.1598166666666667</v>
      </c>
      <c r="AB164" s="126">
        <v>249550</v>
      </c>
      <c r="AC164" s="126">
        <v>700000</v>
      </c>
      <c r="AD164" s="125"/>
      <c r="AE164" s="126">
        <v>732075</v>
      </c>
      <c r="AF164" s="126">
        <v>600000</v>
      </c>
      <c r="AG164" s="125">
        <v>1.2201249999999999</v>
      </c>
      <c r="AH164" s="126">
        <v>557710</v>
      </c>
      <c r="AI164" s="126">
        <v>650000</v>
      </c>
      <c r="AJ164" s="125">
        <v>0.85801538461538474</v>
      </c>
      <c r="AK164" s="126">
        <v>619475</v>
      </c>
      <c r="AL164" s="126">
        <v>650000</v>
      </c>
      <c r="AM164" s="125">
        <v>0.95303846153846161</v>
      </c>
      <c r="AN164" s="126">
        <v>2928780</v>
      </c>
      <c r="AO164" s="150">
        <v>529300</v>
      </c>
      <c r="AP164" s="150">
        <v>600000</v>
      </c>
      <c r="AQ164" s="125">
        <v>0.88216666666666665</v>
      </c>
      <c r="AR164" s="126">
        <v>488130</v>
      </c>
      <c r="AS164" s="127">
        <v>1909260</v>
      </c>
      <c r="AT164" s="127">
        <v>636420</v>
      </c>
      <c r="AU164" s="123"/>
      <c r="AV164" s="123"/>
      <c r="AW164" s="126">
        <v>125672.4643424531</v>
      </c>
      <c r="AX164" s="128"/>
      <c r="AY164" s="129">
        <v>600000</v>
      </c>
      <c r="AZ164" s="129"/>
      <c r="BA164" s="130">
        <v>95775</v>
      </c>
      <c r="BB164" s="149">
        <v>2.3170075125233925E-3</v>
      </c>
      <c r="BC164" s="145">
        <v>405030</v>
      </c>
      <c r="BD164" s="145">
        <v>600000</v>
      </c>
      <c r="BE164" s="134">
        <f t="shared" si="2"/>
        <v>0.67505000000000004</v>
      </c>
    </row>
    <row r="165" spans="1:58" s="27" customFormat="1">
      <c r="A165" s="120" t="s">
        <v>36</v>
      </c>
      <c r="B165" s="120"/>
      <c r="C165" s="122" t="s">
        <v>195</v>
      </c>
      <c r="D165" s="123"/>
      <c r="E165" s="123"/>
      <c r="F165" s="124"/>
      <c r="G165" s="123"/>
      <c r="H165" s="123"/>
      <c r="I165" s="124"/>
      <c r="J165" s="123"/>
      <c r="K165" s="123"/>
      <c r="L165" s="124"/>
      <c r="M165" s="123"/>
      <c r="N165" s="123"/>
      <c r="O165" s="125"/>
      <c r="P165" s="126"/>
      <c r="Q165" s="126"/>
      <c r="R165" s="125"/>
      <c r="S165" s="126"/>
      <c r="T165" s="126"/>
      <c r="U165" s="125"/>
      <c r="V165" s="126"/>
      <c r="W165" s="126"/>
      <c r="X165" s="125"/>
      <c r="Y165" s="126">
        <v>0</v>
      </c>
      <c r="Z165" s="126">
        <v>241935</v>
      </c>
      <c r="AA165" s="125">
        <v>0</v>
      </c>
      <c r="AB165" s="126"/>
      <c r="AC165" s="126"/>
      <c r="AD165" s="125"/>
      <c r="AE165" s="126"/>
      <c r="AF165" s="126"/>
      <c r="AG165" s="125" t="e">
        <f>{#DIV/0!}</f>
        <v>#DIV/0!</v>
      </c>
      <c r="AH165" s="126"/>
      <c r="AI165" s="126"/>
      <c r="AJ165" s="125" t="e">
        <f>{#DIV/0!}</f>
        <v>#DIV/0!</v>
      </c>
      <c r="AK165" s="126"/>
      <c r="AL165" s="126"/>
      <c r="AM165" s="125"/>
      <c r="AN165" s="126">
        <v>0</v>
      </c>
      <c r="AO165" s="126"/>
      <c r="AP165" s="126"/>
      <c r="AQ165" s="126"/>
      <c r="AR165" s="126">
        <v>0</v>
      </c>
      <c r="AS165" s="127">
        <v>0</v>
      </c>
      <c r="AT165" s="127">
        <v>0</v>
      </c>
      <c r="AU165" s="123"/>
      <c r="AV165" s="123"/>
      <c r="AW165" s="126"/>
      <c r="AX165" s="128"/>
      <c r="AY165" s="129"/>
      <c r="AZ165" s="129"/>
      <c r="BA165" s="130"/>
      <c r="BB165" s="149">
        <v>0</v>
      </c>
      <c r="BC165" s="145">
        <v>119190</v>
      </c>
      <c r="BD165" s="145">
        <v>333928</v>
      </c>
      <c r="BE165" s="134">
        <f t="shared" si="2"/>
        <v>0.35693323111568959</v>
      </c>
    </row>
    <row r="166" spans="1:58" s="27" customFormat="1">
      <c r="A166" s="120" t="s">
        <v>34</v>
      </c>
      <c r="B166" s="120" t="s">
        <v>35</v>
      </c>
      <c r="C166" s="122" t="s">
        <v>196</v>
      </c>
      <c r="D166" s="123"/>
      <c r="E166" s="123"/>
      <c r="F166" s="124"/>
      <c r="G166" s="123">
        <v>475215</v>
      </c>
      <c r="H166" s="123">
        <v>331034</v>
      </c>
      <c r="I166" s="124">
        <v>1.4355474060066338</v>
      </c>
      <c r="J166" s="123">
        <v>581080</v>
      </c>
      <c r="K166" s="123">
        <v>500000</v>
      </c>
      <c r="L166" s="124">
        <v>1.1621600000000001</v>
      </c>
      <c r="M166" s="123">
        <v>1840325</v>
      </c>
      <c r="N166" s="123">
        <v>500000</v>
      </c>
      <c r="O166" s="125">
        <v>3.68065</v>
      </c>
      <c r="P166" s="126">
        <v>2060905</v>
      </c>
      <c r="Q166" s="126">
        <v>750000</v>
      </c>
      <c r="R166" s="125">
        <v>2.7478733333333332</v>
      </c>
      <c r="S166" s="126">
        <v>658470</v>
      </c>
      <c r="T166" s="126">
        <v>850000</v>
      </c>
      <c r="U166" s="125">
        <v>0.77467058823529411</v>
      </c>
      <c r="V166" s="126">
        <v>1095520</v>
      </c>
      <c r="W166" s="126">
        <v>850000</v>
      </c>
      <c r="X166" s="125">
        <v>1.2888470588235295</v>
      </c>
      <c r="Y166" s="126">
        <v>946830</v>
      </c>
      <c r="Z166" s="126">
        <v>850000</v>
      </c>
      <c r="AA166" s="125">
        <v>1.1139176470588235</v>
      </c>
      <c r="AB166" s="126">
        <v>541805</v>
      </c>
      <c r="AC166" s="126">
        <v>850000</v>
      </c>
      <c r="AD166" s="125"/>
      <c r="AE166" s="126">
        <v>1049665</v>
      </c>
      <c r="AF166" s="126">
        <v>750000</v>
      </c>
      <c r="AG166" s="125">
        <v>1.3995533333333334</v>
      </c>
      <c r="AH166" s="126">
        <v>977360</v>
      </c>
      <c r="AI166" s="126">
        <v>850000</v>
      </c>
      <c r="AJ166" s="125">
        <v>1.1498352941176471</v>
      </c>
      <c r="AK166" s="126">
        <v>432420</v>
      </c>
      <c r="AL166" s="126">
        <v>900000</v>
      </c>
      <c r="AM166" s="125">
        <v>0.48046666666666665</v>
      </c>
      <c r="AN166" s="126">
        <v>5043600</v>
      </c>
      <c r="AO166" s="150">
        <v>305045</v>
      </c>
      <c r="AP166" s="150">
        <v>900000</v>
      </c>
      <c r="AQ166" s="125">
        <v>0.3389388888888889</v>
      </c>
      <c r="AR166" s="126">
        <v>840600</v>
      </c>
      <c r="AS166" s="127">
        <v>2459445</v>
      </c>
      <c r="AT166" s="127">
        <v>819815</v>
      </c>
      <c r="AU166" s="123"/>
      <c r="AV166" s="123"/>
      <c r="AW166" s="126">
        <v>623559.80310622661</v>
      </c>
      <c r="AX166" s="128"/>
      <c r="AY166" s="129">
        <v>900000</v>
      </c>
      <c r="AZ166" s="129"/>
      <c r="BA166" s="130">
        <v>475215</v>
      </c>
      <c r="BB166" s="149">
        <v>1.1496494127526014E-2</v>
      </c>
      <c r="BC166" s="145">
        <v>552815</v>
      </c>
      <c r="BD166" s="145">
        <v>900000</v>
      </c>
      <c r="BE166" s="134">
        <f t="shared" si="2"/>
        <v>0.61423888888888889</v>
      </c>
    </row>
    <row r="167" spans="1:58" s="27" customFormat="1">
      <c r="A167" s="120"/>
      <c r="B167" s="120"/>
      <c r="C167" s="122" t="s">
        <v>253</v>
      </c>
      <c r="D167" s="123"/>
      <c r="E167" s="123"/>
      <c r="F167" s="124"/>
      <c r="G167" s="123"/>
      <c r="H167" s="123"/>
      <c r="I167" s="124"/>
      <c r="J167" s="123"/>
      <c r="K167" s="123"/>
      <c r="L167" s="124"/>
      <c r="M167" s="123"/>
      <c r="N167" s="123"/>
      <c r="O167" s="125"/>
      <c r="P167" s="126"/>
      <c r="Q167" s="126"/>
      <c r="R167" s="125"/>
      <c r="S167" s="126"/>
      <c r="T167" s="126"/>
      <c r="U167" s="125"/>
      <c r="V167" s="126"/>
      <c r="W167" s="126"/>
      <c r="X167" s="125"/>
      <c r="Y167" s="126"/>
      <c r="Z167" s="126"/>
      <c r="AA167" s="125"/>
      <c r="AB167" s="126"/>
      <c r="AC167" s="126"/>
      <c r="AD167" s="125"/>
      <c r="AE167" s="126"/>
      <c r="AF167" s="126"/>
      <c r="AG167" s="125"/>
      <c r="AH167" s="126"/>
      <c r="AI167" s="126"/>
      <c r="AJ167" s="125"/>
      <c r="AK167" s="126"/>
      <c r="AL167" s="126"/>
      <c r="AM167" s="125"/>
      <c r="AN167" s="126"/>
      <c r="AO167" s="150"/>
      <c r="AP167" s="150"/>
      <c r="AQ167" s="125"/>
      <c r="AR167" s="126"/>
      <c r="AS167" s="127"/>
      <c r="AT167" s="127"/>
      <c r="AU167" s="123"/>
      <c r="AV167" s="123"/>
      <c r="AW167" s="126"/>
      <c r="AX167" s="128"/>
      <c r="AY167" s="129"/>
      <c r="AZ167" s="129"/>
      <c r="BA167" s="130"/>
      <c r="BB167" s="149"/>
      <c r="BC167" s="145">
        <v>69280</v>
      </c>
      <c r="BD167" s="145">
        <v>550000</v>
      </c>
      <c r="BE167" s="134">
        <f t="shared" si="2"/>
        <v>0.12596363636363636</v>
      </c>
    </row>
    <row r="168" spans="1:58" s="27" customFormat="1">
      <c r="A168" s="120" t="s">
        <v>41</v>
      </c>
      <c r="B168" s="120" t="s">
        <v>197</v>
      </c>
      <c r="C168" s="122" t="s">
        <v>198</v>
      </c>
      <c r="D168" s="123"/>
      <c r="E168" s="151"/>
      <c r="F168" s="124"/>
      <c r="G168" s="123"/>
      <c r="H168" s="123"/>
      <c r="I168" s="124"/>
      <c r="J168" s="123"/>
      <c r="K168" s="123"/>
      <c r="L168" s="124"/>
      <c r="M168" s="123"/>
      <c r="N168" s="123"/>
      <c r="O168" s="125" t="e">
        <f>{#DIV/0!}</f>
        <v>#DIV/0!</v>
      </c>
      <c r="P168" s="126"/>
      <c r="Q168" s="126"/>
      <c r="R168" s="125" t="e">
        <f>{#DIV/0!}</f>
        <v>#DIV/0!</v>
      </c>
      <c r="S168" s="126"/>
      <c r="T168" s="126"/>
      <c r="U168" s="125" t="e">
        <f>{#DIV/0!}</f>
        <v>#DIV/0!</v>
      </c>
      <c r="V168" s="126"/>
      <c r="W168" s="126"/>
      <c r="X168" s="125" t="e">
        <f>{#DIV/0!}</f>
        <v>#DIV/0!</v>
      </c>
      <c r="Y168" s="126"/>
      <c r="Z168" s="126"/>
      <c r="AA168" s="125" t="e">
        <f>{#DIV/0!}</f>
        <v>#DIV/0!</v>
      </c>
      <c r="AB168" s="126"/>
      <c r="AC168" s="126"/>
      <c r="AD168" s="125"/>
      <c r="AE168" s="126"/>
      <c r="AF168" s="126"/>
      <c r="AG168" s="125" t="e">
        <f>{#DIV/0!}</f>
        <v>#DIV/0!</v>
      </c>
      <c r="AH168" s="126"/>
      <c r="AI168" s="126"/>
      <c r="AJ168" s="125" t="e">
        <f>{#DIV/0!}</f>
        <v>#DIV/0!</v>
      </c>
      <c r="AK168" s="126"/>
      <c r="AL168" s="126"/>
      <c r="AM168" s="125"/>
      <c r="AN168" s="126">
        <v>0</v>
      </c>
      <c r="AO168" s="126"/>
      <c r="AP168" s="126"/>
      <c r="AQ168" s="126"/>
      <c r="AR168" s="126">
        <v>0</v>
      </c>
      <c r="AS168" s="127">
        <v>0</v>
      </c>
      <c r="AT168" s="127">
        <v>0</v>
      </c>
      <c r="AU168" s="151"/>
      <c r="AV168" s="151"/>
      <c r="AW168" s="126">
        <v>0</v>
      </c>
      <c r="AX168" s="128">
        <v>1222816.2965091486</v>
      </c>
      <c r="AY168" s="129"/>
      <c r="AZ168" s="129"/>
      <c r="BA168" s="130"/>
      <c r="BB168" s="149">
        <v>0</v>
      </c>
      <c r="BC168" s="145"/>
      <c r="BD168" s="145"/>
      <c r="BE168" s="134"/>
    </row>
    <row r="169" spans="1:58">
      <c r="A169" s="119" t="s">
        <v>41</v>
      </c>
      <c r="B169" s="120"/>
      <c r="C169" s="121" t="s">
        <v>199</v>
      </c>
      <c r="D169" s="126"/>
      <c r="E169" s="126">
        <v>77419</v>
      </c>
      <c r="F169" s="125"/>
      <c r="G169" s="126">
        <v>1368545</v>
      </c>
      <c r="H169" s="126">
        <v>500000</v>
      </c>
      <c r="I169" s="125">
        <v>2.7370899999999998</v>
      </c>
      <c r="J169" s="126">
        <v>2461745</v>
      </c>
      <c r="K169" s="126">
        <v>500000</v>
      </c>
      <c r="L169" s="125">
        <v>4.9234900000000001</v>
      </c>
      <c r="M169" s="126">
        <v>2019275</v>
      </c>
      <c r="N169" s="126">
        <v>500000</v>
      </c>
      <c r="O169" s="125">
        <v>4.0385499999999999</v>
      </c>
      <c r="P169" s="126">
        <v>2192335</v>
      </c>
      <c r="Q169" s="126">
        <v>750000</v>
      </c>
      <c r="R169" s="125">
        <v>2.9231133333333332</v>
      </c>
      <c r="S169" s="126">
        <v>1300565</v>
      </c>
      <c r="T169" s="126">
        <v>850000</v>
      </c>
      <c r="U169" s="125">
        <v>1.5300764705882353</v>
      </c>
      <c r="V169" s="126">
        <v>1796580</v>
      </c>
      <c r="W169" s="126">
        <v>900000</v>
      </c>
      <c r="X169" s="125">
        <v>1.9962</v>
      </c>
      <c r="Y169" s="126">
        <v>1280670</v>
      </c>
      <c r="Z169" s="126">
        <v>1000000</v>
      </c>
      <c r="AA169" s="125">
        <v>1.28067</v>
      </c>
      <c r="AB169" s="126">
        <v>1242050</v>
      </c>
      <c r="AC169" s="126">
        <v>1000000</v>
      </c>
      <c r="AD169" s="125"/>
      <c r="AE169" s="126">
        <v>948240</v>
      </c>
      <c r="AF169" s="126">
        <v>1000000</v>
      </c>
      <c r="AG169" s="125">
        <v>0.94824000000000008</v>
      </c>
      <c r="AH169" s="126">
        <v>1661670</v>
      </c>
      <c r="AI169" s="126">
        <v>1050000</v>
      </c>
      <c r="AJ169" s="125">
        <v>1.5825428571428573</v>
      </c>
      <c r="AK169" s="126">
        <v>2076695</v>
      </c>
      <c r="AL169" s="126">
        <v>1250000</v>
      </c>
      <c r="AM169" s="125">
        <v>1.6613560000000001</v>
      </c>
      <c r="AN169" s="126">
        <v>9005905</v>
      </c>
      <c r="AO169" s="150">
        <v>1491455</v>
      </c>
      <c r="AP169" s="150">
        <v>1200000</v>
      </c>
      <c r="AQ169" s="125">
        <v>1.2428791666666668</v>
      </c>
      <c r="AR169" s="126">
        <v>1500984.1666666667</v>
      </c>
      <c r="AS169" s="127">
        <v>4686605</v>
      </c>
      <c r="AT169" s="127">
        <v>1562201.6666666667</v>
      </c>
      <c r="AU169" s="145"/>
      <c r="AV169" s="145"/>
      <c r="AW169" s="126">
        <v>1795754.870410258</v>
      </c>
      <c r="AX169" s="128"/>
      <c r="AY169" s="129">
        <v>1300000</v>
      </c>
      <c r="AZ169" s="129"/>
      <c r="BA169" s="136">
        <v>1368545</v>
      </c>
      <c r="BB169" s="149">
        <v>3.3108108026377717E-2</v>
      </c>
      <c r="BC169" s="145">
        <v>1439250</v>
      </c>
      <c r="BD169" s="145">
        <v>1300000</v>
      </c>
      <c r="BE169" s="134">
        <f t="shared" si="2"/>
        <v>1.1071153846153847</v>
      </c>
    </row>
    <row r="170" spans="1:58">
      <c r="A170" s="119"/>
      <c r="B170" s="120"/>
      <c r="C170" s="137"/>
      <c r="D170" s="126"/>
      <c r="E170" s="126"/>
      <c r="F170" s="125"/>
      <c r="G170" s="126"/>
      <c r="H170" s="126"/>
      <c r="I170" s="125"/>
      <c r="J170" s="123">
        <v>56112175</v>
      </c>
      <c r="K170" s="126"/>
      <c r="L170" s="125"/>
      <c r="M170" s="126"/>
      <c r="N170" s="126"/>
      <c r="O170" s="125"/>
      <c r="P170" s="123">
        <v>132248330</v>
      </c>
      <c r="Q170" s="123">
        <v>58814515</v>
      </c>
      <c r="R170" s="124">
        <v>2.2485661915260202</v>
      </c>
      <c r="S170" s="123" t="e">
        <f>{#N/A}</f>
        <v>#N/A</v>
      </c>
      <c r="T170" s="123" t="e">
        <f>{#N/A}</f>
        <v>#N/A</v>
      </c>
      <c r="U170" s="125" t="e">
        <f>{#N/A}</f>
        <v>#N/A</v>
      </c>
      <c r="V170" s="123">
        <v>74554430</v>
      </c>
      <c r="W170" s="123">
        <v>63254838</v>
      </c>
      <c r="X170" s="124">
        <v>1.178636011999588</v>
      </c>
      <c r="Y170" s="123">
        <v>90739950</v>
      </c>
      <c r="Z170" s="123">
        <v>64037096</v>
      </c>
      <c r="AA170" s="125">
        <v>1.416990395691897</v>
      </c>
      <c r="AB170" s="123">
        <v>58898805</v>
      </c>
      <c r="AC170" s="123">
        <v>68016666</v>
      </c>
      <c r="AD170" s="125"/>
      <c r="AE170" s="123">
        <v>65107085</v>
      </c>
      <c r="AF170" s="123">
        <v>64441935</v>
      </c>
      <c r="AG170" s="125">
        <v>1.0103216950266933</v>
      </c>
      <c r="AH170" s="123">
        <v>79816275</v>
      </c>
      <c r="AI170" s="123">
        <v>65683333</v>
      </c>
      <c r="AJ170" s="125">
        <v>1.2151678569660891</v>
      </c>
      <c r="AK170" s="123">
        <v>61614605</v>
      </c>
      <c r="AL170" s="123">
        <v>71988709</v>
      </c>
      <c r="AM170" s="125">
        <v>0.85589262338348082</v>
      </c>
      <c r="AN170" s="123">
        <v>430694260</v>
      </c>
      <c r="AO170" s="123"/>
      <c r="AP170" s="123"/>
      <c r="AQ170" s="123"/>
      <c r="AR170" s="123">
        <v>71040602.500000015</v>
      </c>
      <c r="AS170" s="123">
        <v>206501075</v>
      </c>
      <c r="AT170" s="123">
        <v>68662030.000000015</v>
      </c>
      <c r="AU170" s="147">
        <v>41090247.599999994</v>
      </c>
      <c r="AV170" s="148">
        <v>54239126.831999995</v>
      </c>
      <c r="AW170" s="123">
        <v>54239126.831999987</v>
      </c>
      <c r="AX170" s="135"/>
      <c r="AY170" s="129"/>
      <c r="AZ170" s="129">
        <f>SUM(AY93:AY169)</f>
        <v>68300000</v>
      </c>
      <c r="BA170" s="123">
        <v>41335645</v>
      </c>
      <c r="BB170" s="124">
        <v>1</v>
      </c>
      <c r="BC170" s="123"/>
      <c r="BD170" s="123"/>
      <c r="BE170" s="134"/>
      <c r="BF170" s="70"/>
    </row>
    <row r="171" spans="1:58">
      <c r="A171" s="119"/>
      <c r="B171" s="120"/>
      <c r="C171" s="137"/>
      <c r="D171" s="126"/>
      <c r="E171" s="126"/>
      <c r="F171" s="125"/>
      <c r="G171" s="126"/>
      <c r="H171" s="126"/>
      <c r="I171" s="125"/>
      <c r="J171" s="126"/>
      <c r="K171" s="126"/>
      <c r="L171" s="125"/>
      <c r="M171" s="126"/>
      <c r="N171" s="126"/>
      <c r="O171" s="125"/>
      <c r="P171" s="126"/>
      <c r="Q171" s="126"/>
      <c r="R171" s="125"/>
      <c r="S171" s="126"/>
      <c r="T171" s="126"/>
      <c r="U171" s="125"/>
      <c r="V171" s="126"/>
      <c r="W171" s="126"/>
      <c r="X171" s="125"/>
      <c r="Y171" s="126"/>
      <c r="Z171" s="126"/>
      <c r="AA171" s="125"/>
      <c r="AB171" s="126"/>
      <c r="AC171" s="126"/>
      <c r="AD171" s="125"/>
      <c r="AE171" s="126"/>
      <c r="AF171" s="126"/>
      <c r="AG171" s="125"/>
      <c r="AH171" s="126"/>
      <c r="AI171" s="126"/>
      <c r="AJ171" s="125"/>
      <c r="AK171" s="126"/>
      <c r="AL171" s="126"/>
      <c r="AM171" s="125"/>
      <c r="AN171" s="126"/>
      <c r="AO171" s="126"/>
      <c r="AP171" s="126"/>
      <c r="AQ171" s="126"/>
      <c r="AR171" s="123"/>
      <c r="AS171" s="127"/>
      <c r="AT171" s="127"/>
      <c r="AU171" s="153"/>
      <c r="AV171" s="123"/>
      <c r="AW171" s="126"/>
      <c r="AX171" s="135"/>
      <c r="AY171" s="129"/>
      <c r="AZ171" s="129"/>
      <c r="BA171" s="136"/>
      <c r="BB171" s="149"/>
      <c r="BC171" s="126"/>
      <c r="BD171" s="126"/>
      <c r="BE171" s="134"/>
      <c r="BF171" s="70"/>
    </row>
    <row r="172" spans="1:58">
      <c r="A172" s="119"/>
      <c r="B172" s="120"/>
      <c r="C172" s="137"/>
      <c r="D172" s="126"/>
      <c r="E172" s="126"/>
      <c r="F172" s="125"/>
      <c r="G172" s="126"/>
      <c r="H172" s="126"/>
      <c r="I172" s="125"/>
      <c r="J172" s="126"/>
      <c r="K172" s="126"/>
      <c r="L172" s="125"/>
      <c r="M172" s="126"/>
      <c r="N172" s="126"/>
      <c r="O172" s="125"/>
      <c r="P172" s="126"/>
      <c r="Q172" s="126"/>
      <c r="R172" s="125"/>
      <c r="S172" s="126"/>
      <c r="T172" s="126"/>
      <c r="U172" s="125"/>
      <c r="V172" s="126"/>
      <c r="W172" s="126"/>
      <c r="X172" s="125"/>
      <c r="Y172" s="126"/>
      <c r="Z172" s="126"/>
      <c r="AA172" s="125"/>
      <c r="AB172" s="126"/>
      <c r="AC172" s="126"/>
      <c r="AD172" s="125"/>
      <c r="AE172" s="126"/>
      <c r="AF172" s="126"/>
      <c r="AG172" s="125"/>
      <c r="AH172" s="126"/>
      <c r="AI172" s="126"/>
      <c r="AJ172" s="125"/>
      <c r="AK172" s="126"/>
      <c r="AL172" s="126"/>
      <c r="AM172" s="125"/>
      <c r="AN172" s="126"/>
      <c r="AO172" s="126"/>
      <c r="AP172" s="126"/>
      <c r="AQ172" s="126"/>
      <c r="AR172" s="123"/>
      <c r="AS172" s="127"/>
      <c r="AT172" s="127"/>
      <c r="AU172" s="126"/>
      <c r="AV172" s="126"/>
      <c r="AW172" s="126"/>
      <c r="AX172" s="135"/>
      <c r="AY172" s="129"/>
      <c r="AZ172" s="129"/>
      <c r="BA172" s="136"/>
      <c r="BB172" s="149"/>
      <c r="BC172" s="132"/>
      <c r="BD172" s="133"/>
      <c r="BE172" s="134"/>
      <c r="BF172" s="70"/>
    </row>
    <row r="173" spans="1:58" s="27" customFormat="1">
      <c r="A173" s="120" t="s">
        <v>40</v>
      </c>
      <c r="B173" s="120" t="s">
        <v>43</v>
      </c>
      <c r="C173" s="122" t="s">
        <v>200</v>
      </c>
      <c r="D173" s="123">
        <v>72805</v>
      </c>
      <c r="E173" s="123">
        <v>500000</v>
      </c>
      <c r="F173" s="124"/>
      <c r="G173" s="123">
        <v>187760</v>
      </c>
      <c r="H173" s="123">
        <v>500000</v>
      </c>
      <c r="I173" s="124"/>
      <c r="J173" s="123"/>
      <c r="K173" s="123">
        <v>500000</v>
      </c>
      <c r="L173" s="124"/>
      <c r="M173" s="123"/>
      <c r="N173" s="123"/>
      <c r="O173" s="125" t="e">
        <f>{#DIV/0!}</f>
        <v>#DIV/0!</v>
      </c>
      <c r="P173" s="126"/>
      <c r="Q173" s="126"/>
      <c r="R173" s="125"/>
      <c r="S173" s="126"/>
      <c r="T173" s="126"/>
      <c r="U173" s="125"/>
      <c r="V173" s="126"/>
      <c r="W173" s="126"/>
      <c r="X173" s="125"/>
      <c r="Y173" s="126"/>
      <c r="Z173" s="126"/>
      <c r="AA173" s="125"/>
      <c r="AB173" s="126"/>
      <c r="AC173" s="126"/>
      <c r="AD173" s="125"/>
      <c r="AE173" s="126"/>
      <c r="AF173" s="126"/>
      <c r="AG173" s="125"/>
      <c r="AH173" s="126"/>
      <c r="AI173" s="126"/>
      <c r="AJ173" s="125"/>
      <c r="AK173" s="126"/>
      <c r="AL173" s="126"/>
      <c r="AM173" s="125"/>
      <c r="AN173" s="126">
        <v>0</v>
      </c>
      <c r="AO173" s="126"/>
      <c r="AP173" s="126"/>
      <c r="AQ173" s="126"/>
      <c r="AR173" s="126">
        <v>0</v>
      </c>
      <c r="AS173" s="127">
        <v>0</v>
      </c>
      <c r="AT173" s="127">
        <v>0</v>
      </c>
      <c r="AU173" s="123"/>
      <c r="AV173" s="123"/>
      <c r="AW173" s="123">
        <v>307515.58884675248</v>
      </c>
      <c r="AX173" s="128">
        <v>47746.092056596994</v>
      </c>
      <c r="AY173" s="129"/>
      <c r="AZ173" s="129"/>
      <c r="BA173" s="130">
        <v>187760</v>
      </c>
      <c r="BB173" s="131">
        <v>4.2167389444228591E-2</v>
      </c>
      <c r="BC173" s="132"/>
      <c r="BD173" s="133"/>
      <c r="BE173" s="134"/>
      <c r="BF173" s="70"/>
    </row>
    <row r="174" spans="1:58">
      <c r="A174" s="119" t="s">
        <v>40</v>
      </c>
      <c r="B174" s="120" t="s">
        <v>43</v>
      </c>
      <c r="C174" s="137" t="s">
        <v>201</v>
      </c>
      <c r="D174" s="126">
        <v>1453530</v>
      </c>
      <c r="E174" s="126">
        <v>1200000</v>
      </c>
      <c r="F174" s="125"/>
      <c r="G174" s="126">
        <v>269645</v>
      </c>
      <c r="H174" s="126">
        <v>1300000</v>
      </c>
      <c r="I174" s="125"/>
      <c r="J174" s="126">
        <v>1111420</v>
      </c>
      <c r="K174" s="126">
        <v>1400000</v>
      </c>
      <c r="L174" s="125"/>
      <c r="M174" s="126">
        <v>2363975</v>
      </c>
      <c r="N174" s="126">
        <v>1300000</v>
      </c>
      <c r="O174" s="125">
        <v>1.8184423076923077</v>
      </c>
      <c r="P174" s="126">
        <v>2213465</v>
      </c>
      <c r="Q174" s="126">
        <v>1300000</v>
      </c>
      <c r="R174" s="125">
        <v>1.7026653846153845</v>
      </c>
      <c r="S174" s="126">
        <v>1365295</v>
      </c>
      <c r="T174" s="126">
        <v>1300000</v>
      </c>
      <c r="U174" s="125">
        <v>1.050226923076923</v>
      </c>
      <c r="V174" s="126">
        <v>588920</v>
      </c>
      <c r="W174" s="126">
        <v>1000000</v>
      </c>
      <c r="X174" s="125">
        <v>0.58892</v>
      </c>
      <c r="Y174" s="126">
        <v>1344985</v>
      </c>
      <c r="Z174" s="126">
        <v>1200000</v>
      </c>
      <c r="AA174" s="125">
        <v>1.1208208333333334</v>
      </c>
      <c r="AB174" s="126">
        <v>600095</v>
      </c>
      <c r="AC174" s="126">
        <v>850000</v>
      </c>
      <c r="AD174" s="125"/>
      <c r="AE174" s="126">
        <v>673485</v>
      </c>
      <c r="AF174" s="126">
        <v>850000</v>
      </c>
      <c r="AG174" s="125">
        <v>0.79233529411764714</v>
      </c>
      <c r="AH174" s="126">
        <v>1193530</v>
      </c>
      <c r="AI174" s="126">
        <v>800000</v>
      </c>
      <c r="AJ174" s="125">
        <v>1.4919125</v>
      </c>
      <c r="AK174" s="126">
        <v>1202415</v>
      </c>
      <c r="AL174" s="126">
        <v>900000</v>
      </c>
      <c r="AM174" s="125">
        <v>1.3360166666666666</v>
      </c>
      <c r="AN174" s="126">
        <v>5603430</v>
      </c>
      <c r="AO174" s="150">
        <v>627585</v>
      </c>
      <c r="AP174" s="150">
        <v>900000</v>
      </c>
      <c r="AQ174" s="125">
        <v>0.6973166666666667</v>
      </c>
      <c r="AR174" s="126">
        <v>933905</v>
      </c>
      <c r="AS174" s="127">
        <v>3069430</v>
      </c>
      <c r="AT174" s="127">
        <v>1023143.3333333334</v>
      </c>
      <c r="AU174" s="126"/>
      <c r="AV174" s="126"/>
      <c r="AW174" s="123">
        <v>441627.82783650706</v>
      </c>
      <c r="AX174" s="135">
        <v>1663886.5135176077</v>
      </c>
      <c r="AY174" s="129">
        <v>900000</v>
      </c>
      <c r="AZ174" s="129"/>
      <c r="BA174" s="136">
        <v>269645</v>
      </c>
      <c r="BB174" s="131">
        <v>6.0557231181769387E-2</v>
      </c>
      <c r="BC174" s="132">
        <v>1022665</v>
      </c>
      <c r="BD174" s="133">
        <v>900000</v>
      </c>
      <c r="BE174" s="134">
        <f t="shared" si="2"/>
        <v>1.1362944444444445</v>
      </c>
      <c r="BF174" s="70"/>
    </row>
    <row r="175" spans="1:58">
      <c r="A175" s="119" t="s">
        <v>40</v>
      </c>
      <c r="B175" s="120" t="s">
        <v>43</v>
      </c>
      <c r="C175" s="137" t="s">
        <v>202</v>
      </c>
      <c r="D175" s="126">
        <v>768275</v>
      </c>
      <c r="E175" s="126">
        <v>900000</v>
      </c>
      <c r="F175" s="125"/>
      <c r="G175" s="126">
        <v>579425</v>
      </c>
      <c r="H175" s="126">
        <v>850000</v>
      </c>
      <c r="I175" s="125"/>
      <c r="J175" s="126">
        <v>868365</v>
      </c>
      <c r="K175" s="126">
        <v>850000</v>
      </c>
      <c r="L175" s="125"/>
      <c r="M175" s="126">
        <v>1643320</v>
      </c>
      <c r="N175" s="126">
        <v>850000</v>
      </c>
      <c r="O175" s="125">
        <v>1.9333176470588236</v>
      </c>
      <c r="P175" s="126">
        <v>1612335</v>
      </c>
      <c r="Q175" s="126">
        <v>1000000</v>
      </c>
      <c r="R175" s="125">
        <v>1.6123350000000001</v>
      </c>
      <c r="S175" s="126">
        <v>1529090</v>
      </c>
      <c r="T175" s="126">
        <v>1000000</v>
      </c>
      <c r="U175" s="125">
        <v>1.5290900000000001</v>
      </c>
      <c r="V175" s="126">
        <v>1437350</v>
      </c>
      <c r="W175" s="126">
        <v>1000000</v>
      </c>
      <c r="X175" s="125">
        <v>1.4373499999999999</v>
      </c>
      <c r="Y175" s="126">
        <v>1245015</v>
      </c>
      <c r="Z175" s="126">
        <v>1000000</v>
      </c>
      <c r="AA175" s="125">
        <v>1.245015</v>
      </c>
      <c r="AB175" s="126">
        <v>473415</v>
      </c>
      <c r="AC175" s="126">
        <v>1100000</v>
      </c>
      <c r="AD175" s="125"/>
      <c r="AE175" s="126">
        <v>1202955</v>
      </c>
      <c r="AF175" s="126">
        <v>850000</v>
      </c>
      <c r="AG175" s="125">
        <v>1.4152411764705883</v>
      </c>
      <c r="AH175" s="126">
        <v>900160</v>
      </c>
      <c r="AI175" s="126">
        <v>950000</v>
      </c>
      <c r="AJ175" s="125">
        <v>0.94753684210526323</v>
      </c>
      <c r="AK175" s="126">
        <v>535415</v>
      </c>
      <c r="AL175" s="126">
        <v>950000</v>
      </c>
      <c r="AM175" s="125">
        <v>0.56359473684210537</v>
      </c>
      <c r="AN175" s="126">
        <v>5794310</v>
      </c>
      <c r="AO175" s="150">
        <v>830260</v>
      </c>
      <c r="AP175" s="150">
        <v>950000</v>
      </c>
      <c r="AQ175" s="125">
        <v>0.87395789473684216</v>
      </c>
      <c r="AR175" s="126">
        <v>965718.33333333337</v>
      </c>
      <c r="AS175" s="127">
        <v>2638530</v>
      </c>
      <c r="AT175" s="127">
        <v>879510</v>
      </c>
      <c r="AU175" s="126"/>
      <c r="AV175" s="126"/>
      <c r="AW175" s="123">
        <v>948989.2419446609</v>
      </c>
      <c r="AX175" s="135">
        <v>1309463.0230413137</v>
      </c>
      <c r="AY175" s="129">
        <v>950000</v>
      </c>
      <c r="AZ175" s="129"/>
      <c r="BA175" s="136">
        <v>579425</v>
      </c>
      <c r="BB175" s="131">
        <v>0.13012803381296417</v>
      </c>
      <c r="BC175" s="132">
        <v>759715</v>
      </c>
      <c r="BD175" s="133">
        <v>950000</v>
      </c>
      <c r="BE175" s="134">
        <f t="shared" si="2"/>
        <v>0.79969999999999997</v>
      </c>
      <c r="BF175" s="70"/>
    </row>
    <row r="176" spans="1:58">
      <c r="A176" s="119" t="s">
        <v>40</v>
      </c>
      <c r="B176" s="120" t="s">
        <v>43</v>
      </c>
      <c r="C176" s="121" t="s">
        <v>203</v>
      </c>
      <c r="D176" s="126">
        <v>1234290</v>
      </c>
      <c r="E176" s="126">
        <v>1100000</v>
      </c>
      <c r="F176" s="125"/>
      <c r="G176" s="126">
        <v>1018305</v>
      </c>
      <c r="H176" s="126">
        <v>1000000</v>
      </c>
      <c r="I176" s="125"/>
      <c r="J176" s="126">
        <v>1008315</v>
      </c>
      <c r="K176" s="126">
        <v>1100000</v>
      </c>
      <c r="L176" s="125"/>
      <c r="M176" s="126">
        <v>1568535</v>
      </c>
      <c r="N176" s="126">
        <v>1100000</v>
      </c>
      <c r="O176" s="125">
        <v>1.425940909090909</v>
      </c>
      <c r="P176" s="126">
        <v>1706045</v>
      </c>
      <c r="Q176" s="126">
        <v>1250000</v>
      </c>
      <c r="R176" s="125">
        <v>1.3648359999999999</v>
      </c>
      <c r="S176" s="126">
        <v>1274795</v>
      </c>
      <c r="T176" s="126">
        <v>1250000</v>
      </c>
      <c r="U176" s="125">
        <v>1.019836</v>
      </c>
      <c r="V176" s="126">
        <v>1321735</v>
      </c>
      <c r="W176" s="126">
        <v>1200000</v>
      </c>
      <c r="X176" s="125">
        <v>1.1014458333333332</v>
      </c>
      <c r="Y176" s="126">
        <v>1766435</v>
      </c>
      <c r="Z176" s="126">
        <v>1200000</v>
      </c>
      <c r="AA176" s="125">
        <v>1.4720291666666667</v>
      </c>
      <c r="AB176" s="126">
        <v>674580</v>
      </c>
      <c r="AC176" s="126">
        <v>1300000</v>
      </c>
      <c r="AD176" s="125"/>
      <c r="AE176" s="126">
        <v>1226850</v>
      </c>
      <c r="AF176" s="126">
        <v>850000</v>
      </c>
      <c r="AG176" s="125">
        <v>1.4433529411764705</v>
      </c>
      <c r="AH176" s="126">
        <v>1010450</v>
      </c>
      <c r="AI176" s="126">
        <v>950000</v>
      </c>
      <c r="AJ176" s="125">
        <v>1.0636315789473685</v>
      </c>
      <c r="AK176" s="126">
        <v>819945</v>
      </c>
      <c r="AL176" s="126">
        <v>1200000</v>
      </c>
      <c r="AM176" s="125">
        <v>0.68328750000000016</v>
      </c>
      <c r="AN176" s="126">
        <v>6819995</v>
      </c>
      <c r="AO176" s="150">
        <v>1121020</v>
      </c>
      <c r="AP176" s="150">
        <v>1100000</v>
      </c>
      <c r="AQ176" s="125">
        <v>1.019109090909091</v>
      </c>
      <c r="AR176" s="126">
        <v>1136665.8333333333</v>
      </c>
      <c r="AS176" s="127">
        <v>3057245</v>
      </c>
      <c r="AT176" s="127">
        <v>1019081.6666666666</v>
      </c>
      <c r="AU176" s="126"/>
      <c r="AV176" s="126"/>
      <c r="AW176" s="123">
        <v>1667792.1905655744</v>
      </c>
      <c r="AX176" s="135">
        <v>1593214.5803925104</v>
      </c>
      <c r="AY176" s="129">
        <v>1100000</v>
      </c>
      <c r="AZ176" s="129"/>
      <c r="BA176" s="136">
        <v>1018305</v>
      </c>
      <c r="BB176" s="131">
        <v>0.2286922854069301</v>
      </c>
      <c r="BC176" s="132">
        <v>1028925</v>
      </c>
      <c r="BD176" s="133">
        <v>1100000</v>
      </c>
      <c r="BE176" s="134">
        <f t="shared" si="2"/>
        <v>0.93538636363636363</v>
      </c>
      <c r="BF176" s="70"/>
    </row>
    <row r="177" spans="1:58">
      <c r="A177" s="119" t="s">
        <v>40</v>
      </c>
      <c r="B177" s="120" t="s">
        <v>43</v>
      </c>
      <c r="C177" s="121" t="s">
        <v>204</v>
      </c>
      <c r="D177" s="126">
        <v>342635</v>
      </c>
      <c r="E177" s="126">
        <v>500000</v>
      </c>
      <c r="F177" s="125"/>
      <c r="G177" s="126">
        <v>115465</v>
      </c>
      <c r="H177" s="126">
        <v>500000</v>
      </c>
      <c r="I177" s="125"/>
      <c r="J177" s="126">
        <v>346118</v>
      </c>
      <c r="K177" s="126">
        <v>500000</v>
      </c>
      <c r="L177" s="125"/>
      <c r="M177" s="126">
        <v>997850</v>
      </c>
      <c r="N177" s="126">
        <v>500000</v>
      </c>
      <c r="O177" s="125">
        <v>1.9957</v>
      </c>
      <c r="P177" s="126">
        <v>646819</v>
      </c>
      <c r="Q177" s="126">
        <v>750000</v>
      </c>
      <c r="R177" s="125">
        <v>0.86242533333333349</v>
      </c>
      <c r="S177" s="126">
        <v>948130</v>
      </c>
      <c r="T177" s="126">
        <v>650000</v>
      </c>
      <c r="U177" s="125">
        <v>1.4586615384615385</v>
      </c>
      <c r="V177" s="126">
        <v>262235</v>
      </c>
      <c r="W177" s="126">
        <v>650000</v>
      </c>
      <c r="X177" s="125">
        <v>0.40343846153846152</v>
      </c>
      <c r="Y177" s="126">
        <v>545080</v>
      </c>
      <c r="Z177" s="126">
        <v>600000</v>
      </c>
      <c r="AA177" s="125">
        <v>0.90846666666666664</v>
      </c>
      <c r="AB177" s="126">
        <v>199150</v>
      </c>
      <c r="AC177" s="126">
        <v>600000</v>
      </c>
      <c r="AD177" s="125"/>
      <c r="AE177" s="126">
        <v>496295</v>
      </c>
      <c r="AF177" s="126">
        <v>550000</v>
      </c>
      <c r="AG177" s="125">
        <v>0.90235454545454552</v>
      </c>
      <c r="AH177" s="126">
        <v>244135</v>
      </c>
      <c r="AI177" s="126">
        <v>550000</v>
      </c>
      <c r="AJ177" s="125">
        <v>0.44388181818181821</v>
      </c>
      <c r="AK177" s="126">
        <v>385130</v>
      </c>
      <c r="AL177" s="126">
        <v>550000</v>
      </c>
      <c r="AM177" s="125">
        <v>0.70023636363636377</v>
      </c>
      <c r="AN177" s="126">
        <v>2132025</v>
      </c>
      <c r="AO177" s="150">
        <v>325840</v>
      </c>
      <c r="AP177" s="150">
        <v>550000</v>
      </c>
      <c r="AQ177" s="125">
        <v>0.59243636363636365</v>
      </c>
      <c r="AR177" s="126">
        <v>355337.5</v>
      </c>
      <c r="AS177" s="127">
        <v>1125560</v>
      </c>
      <c r="AT177" s="127">
        <v>375186.66666666669</v>
      </c>
      <c r="AU177" s="126"/>
      <c r="AV177" s="126"/>
      <c r="AW177" s="123">
        <v>189109.96733164822</v>
      </c>
      <c r="AX177" s="135">
        <v>364994.06847873394</v>
      </c>
      <c r="AY177" s="129">
        <v>550000</v>
      </c>
      <c r="AZ177" s="129"/>
      <c r="BA177" s="136">
        <v>115465</v>
      </c>
      <c r="BB177" s="131">
        <v>2.5931282606401016E-2</v>
      </c>
      <c r="BC177" s="132">
        <v>360515</v>
      </c>
      <c r="BD177" s="133">
        <v>550000</v>
      </c>
      <c r="BE177" s="134">
        <f t="shared" si="2"/>
        <v>0.65548181818181817</v>
      </c>
      <c r="BF177" s="70"/>
    </row>
    <row r="178" spans="1:58" s="27" customFormat="1">
      <c r="A178" s="120" t="s">
        <v>40</v>
      </c>
      <c r="B178" s="120" t="s">
        <v>43</v>
      </c>
      <c r="C178" s="122" t="s">
        <v>205</v>
      </c>
      <c r="D178" s="123">
        <v>839595</v>
      </c>
      <c r="E178" s="123">
        <v>700000</v>
      </c>
      <c r="F178" s="124"/>
      <c r="G178" s="123">
        <v>842680</v>
      </c>
      <c r="H178" s="123">
        <v>800000</v>
      </c>
      <c r="I178" s="124"/>
      <c r="J178" s="123">
        <v>633820</v>
      </c>
      <c r="K178" s="123">
        <v>800000</v>
      </c>
      <c r="L178" s="124"/>
      <c r="M178" s="123">
        <v>1024760</v>
      </c>
      <c r="N178" s="123">
        <v>800000</v>
      </c>
      <c r="O178" s="125">
        <v>1.28095</v>
      </c>
      <c r="P178" s="126">
        <v>1087345</v>
      </c>
      <c r="Q178" s="126">
        <v>800000</v>
      </c>
      <c r="R178" s="125">
        <v>1.35918125</v>
      </c>
      <c r="S178" s="126">
        <v>442025</v>
      </c>
      <c r="T178" s="126">
        <v>800000</v>
      </c>
      <c r="U178" s="125">
        <v>0.55253125000000003</v>
      </c>
      <c r="V178" s="126">
        <v>602610</v>
      </c>
      <c r="W178" s="126">
        <v>650000</v>
      </c>
      <c r="X178" s="125">
        <v>0.92709230769230755</v>
      </c>
      <c r="Y178" s="126">
        <v>0</v>
      </c>
      <c r="Z178" s="126">
        <v>650000</v>
      </c>
      <c r="AA178" s="125">
        <v>0</v>
      </c>
      <c r="AB178" s="126">
        <v>434230</v>
      </c>
      <c r="AC178" s="126">
        <v>333333</v>
      </c>
      <c r="AD178" s="125"/>
      <c r="AE178" s="126">
        <v>949320</v>
      </c>
      <c r="AF178" s="126">
        <v>600000</v>
      </c>
      <c r="AG178" s="125">
        <v>1.5822000000000001</v>
      </c>
      <c r="AH178" s="126">
        <v>919290</v>
      </c>
      <c r="AI178" s="126">
        <v>700000</v>
      </c>
      <c r="AJ178" s="125">
        <v>1.3132714285714286</v>
      </c>
      <c r="AK178" s="126">
        <v>1108440</v>
      </c>
      <c r="AL178" s="126">
        <v>750000</v>
      </c>
      <c r="AM178" s="125">
        <v>1.4779199999999999</v>
      </c>
      <c r="AN178" s="126">
        <v>4013890</v>
      </c>
      <c r="AO178" s="150">
        <v>893890</v>
      </c>
      <c r="AP178" s="150">
        <v>800000</v>
      </c>
      <c r="AQ178" s="125">
        <v>1.1173625</v>
      </c>
      <c r="AR178" s="126">
        <v>668981.66666666663</v>
      </c>
      <c r="AS178" s="127">
        <v>2977050</v>
      </c>
      <c r="AT178" s="127">
        <v>992350</v>
      </c>
      <c r="AU178" s="123"/>
      <c r="AV178" s="123"/>
      <c r="AW178" s="123">
        <v>1380151.4508382049</v>
      </c>
      <c r="AX178" s="128">
        <v>633904.48135888239</v>
      </c>
      <c r="AY178" s="129">
        <v>900000</v>
      </c>
      <c r="AZ178" s="129"/>
      <c r="BA178" s="130">
        <v>842680</v>
      </c>
      <c r="BB178" s="131">
        <v>0.18925019033267235</v>
      </c>
      <c r="BC178" s="132">
        <v>439435</v>
      </c>
      <c r="BD178" s="133">
        <v>900000</v>
      </c>
      <c r="BE178" s="134">
        <f t="shared" si="2"/>
        <v>0.48826111111111109</v>
      </c>
      <c r="BF178" s="70"/>
    </row>
    <row r="179" spans="1:58" s="27" customFormat="1">
      <c r="A179" s="120" t="s">
        <v>40</v>
      </c>
      <c r="B179" s="120"/>
      <c r="C179" s="122" t="s">
        <v>206</v>
      </c>
      <c r="D179" s="123">
        <v>0</v>
      </c>
      <c r="E179" s="123">
        <v>167741</v>
      </c>
      <c r="F179" s="124"/>
      <c r="G179" s="123">
        <v>111995</v>
      </c>
      <c r="H179" s="123">
        <v>500000</v>
      </c>
      <c r="I179" s="124"/>
      <c r="J179" s="123">
        <v>58899</v>
      </c>
      <c r="K179" s="123">
        <v>500000</v>
      </c>
      <c r="L179" s="124"/>
      <c r="M179" s="123">
        <v>93075</v>
      </c>
      <c r="N179" s="123">
        <v>500000</v>
      </c>
      <c r="O179" s="125">
        <v>0.18615000000000001</v>
      </c>
      <c r="P179" s="126">
        <v>378835</v>
      </c>
      <c r="Q179" s="126">
        <v>500000</v>
      </c>
      <c r="R179" s="125">
        <v>0.75766999999999984</v>
      </c>
      <c r="S179" s="126">
        <v>101510</v>
      </c>
      <c r="T179" s="126">
        <v>500000</v>
      </c>
      <c r="U179" s="125">
        <v>0.20302000000000001</v>
      </c>
      <c r="V179" s="126">
        <v>75590</v>
      </c>
      <c r="W179" s="126">
        <v>500000</v>
      </c>
      <c r="X179" s="125">
        <v>0.15118000000000001</v>
      </c>
      <c r="Y179" s="126">
        <v>26195</v>
      </c>
      <c r="Z179" s="126">
        <v>500000</v>
      </c>
      <c r="AA179" s="125">
        <v>5.2389999999999999E-2</v>
      </c>
      <c r="AB179" s="126">
        <v>0</v>
      </c>
      <c r="AC179" s="126">
        <v>149999</v>
      </c>
      <c r="AD179" s="125"/>
      <c r="AE179" s="126">
        <v>0</v>
      </c>
      <c r="AF179" s="126">
        <v>177419</v>
      </c>
      <c r="AG179" s="125">
        <v>0</v>
      </c>
      <c r="AH179" s="126"/>
      <c r="AI179" s="126"/>
      <c r="AJ179" s="125" t="e">
        <f>{#DIV/0!}</f>
        <v>#DIV/0!</v>
      </c>
      <c r="AK179" s="126"/>
      <c r="AL179" s="126"/>
      <c r="AM179" s="125"/>
      <c r="AN179" s="126">
        <v>101785</v>
      </c>
      <c r="AO179" s="126"/>
      <c r="AP179" s="126"/>
      <c r="AQ179" s="126"/>
      <c r="AR179" s="126">
        <v>16964.166666666668</v>
      </c>
      <c r="AS179" s="127">
        <v>0</v>
      </c>
      <c r="AT179" s="127">
        <v>0</v>
      </c>
      <c r="AU179" s="123"/>
      <c r="AV179" s="123"/>
      <c r="AW179" s="123">
        <v>183426.7595488498</v>
      </c>
      <c r="AX179" s="128"/>
      <c r="AY179" s="129"/>
      <c r="AZ179" s="129"/>
      <c r="BA179" s="130">
        <v>111995</v>
      </c>
      <c r="BB179" s="131">
        <v>2.5151985411197179E-2</v>
      </c>
      <c r="BC179" s="132">
        <v>0</v>
      </c>
      <c r="BD179" s="133">
        <v>235714</v>
      </c>
      <c r="BE179" s="134">
        <f t="shared" si="2"/>
        <v>0</v>
      </c>
      <c r="BF179" s="70"/>
    </row>
    <row r="180" spans="1:58">
      <c r="A180" s="119" t="s">
        <v>40</v>
      </c>
      <c r="B180" s="120" t="s">
        <v>43</v>
      </c>
      <c r="C180" s="121" t="s">
        <v>207</v>
      </c>
      <c r="D180" s="126">
        <v>222463</v>
      </c>
      <c r="E180" s="126">
        <v>500000</v>
      </c>
      <c r="F180" s="125"/>
      <c r="G180" s="126">
        <v>140860</v>
      </c>
      <c r="H180" s="126">
        <v>500000</v>
      </c>
      <c r="I180" s="125"/>
      <c r="J180" s="126">
        <v>130470</v>
      </c>
      <c r="K180" s="126">
        <v>500000</v>
      </c>
      <c r="L180" s="125"/>
      <c r="M180" s="126">
        <v>470015</v>
      </c>
      <c r="N180" s="126">
        <v>500000</v>
      </c>
      <c r="O180" s="125">
        <v>0.94003000000000003</v>
      </c>
      <c r="P180" s="126">
        <v>431785</v>
      </c>
      <c r="Q180" s="126">
        <v>500000</v>
      </c>
      <c r="R180" s="125">
        <v>0.86356999999999995</v>
      </c>
      <c r="S180" s="126">
        <v>297430</v>
      </c>
      <c r="T180" s="126">
        <v>500000</v>
      </c>
      <c r="U180" s="125">
        <v>0.59486000000000017</v>
      </c>
      <c r="V180" s="126">
        <v>229950</v>
      </c>
      <c r="W180" s="126">
        <v>500000</v>
      </c>
      <c r="X180" s="125">
        <v>0.45990000000000003</v>
      </c>
      <c r="Y180" s="126">
        <v>101665</v>
      </c>
      <c r="Z180" s="126">
        <v>500000</v>
      </c>
      <c r="AA180" s="125">
        <v>0.20333000000000001</v>
      </c>
      <c r="AB180" s="126">
        <v>172755</v>
      </c>
      <c r="AC180" s="126">
        <v>500000</v>
      </c>
      <c r="AD180" s="125"/>
      <c r="AE180" s="126">
        <v>192355</v>
      </c>
      <c r="AF180" s="126">
        <v>500000</v>
      </c>
      <c r="AG180" s="125">
        <v>0.38471000000000005</v>
      </c>
      <c r="AH180" s="126">
        <v>541685</v>
      </c>
      <c r="AI180" s="126">
        <v>500000</v>
      </c>
      <c r="AJ180" s="125">
        <v>1.0833699999999999</v>
      </c>
      <c r="AK180" s="126">
        <v>197955</v>
      </c>
      <c r="AL180" s="126">
        <v>500000</v>
      </c>
      <c r="AM180" s="125">
        <v>0.39591000000000004</v>
      </c>
      <c r="AN180" s="126">
        <v>1436365</v>
      </c>
      <c r="AO180" s="150">
        <v>123560</v>
      </c>
      <c r="AP180" s="150">
        <v>550000</v>
      </c>
      <c r="AQ180" s="125">
        <v>0.22465454545454547</v>
      </c>
      <c r="AR180" s="126">
        <v>239394.16666666666</v>
      </c>
      <c r="AS180" s="127">
        <v>931995</v>
      </c>
      <c r="AT180" s="127">
        <v>310665</v>
      </c>
      <c r="AU180" s="126"/>
      <c r="AV180" s="126"/>
      <c r="AW180" s="123">
        <v>230702.20411671043</v>
      </c>
      <c r="AX180" s="135">
        <v>315205.78163498529</v>
      </c>
      <c r="AY180" s="129">
        <v>550000</v>
      </c>
      <c r="AZ180" s="129"/>
      <c r="BA180" s="136">
        <v>140860</v>
      </c>
      <c r="BB180" s="131">
        <v>3.1634525336142097E-2</v>
      </c>
      <c r="BC180" s="132">
        <v>21390</v>
      </c>
      <c r="BD180" s="133">
        <v>294642</v>
      </c>
      <c r="BE180" s="134">
        <f t="shared" si="2"/>
        <v>7.2596574826399501E-2</v>
      </c>
      <c r="BF180" s="70"/>
    </row>
    <row r="181" spans="1:58">
      <c r="A181" s="119" t="s">
        <v>40</v>
      </c>
      <c r="B181" s="120" t="s">
        <v>43</v>
      </c>
      <c r="C181" s="121" t="s">
        <v>208</v>
      </c>
      <c r="D181" s="126">
        <v>599985</v>
      </c>
      <c r="E181" s="126">
        <v>500000</v>
      </c>
      <c r="F181" s="125"/>
      <c r="G181" s="126">
        <v>135475</v>
      </c>
      <c r="H181" s="126">
        <v>550000</v>
      </c>
      <c r="I181" s="125"/>
      <c r="J181" s="126">
        <v>293035</v>
      </c>
      <c r="K181" s="126">
        <v>550000</v>
      </c>
      <c r="L181" s="125"/>
      <c r="M181" s="126">
        <v>553365</v>
      </c>
      <c r="N181" s="126">
        <v>550000</v>
      </c>
      <c r="O181" s="125">
        <v>1.0061181818181819</v>
      </c>
      <c r="P181" s="126">
        <v>617765</v>
      </c>
      <c r="Q181" s="126">
        <v>550000</v>
      </c>
      <c r="R181" s="125">
        <v>1.1232090909090908</v>
      </c>
      <c r="S181" s="126">
        <v>617570</v>
      </c>
      <c r="T181" s="126">
        <v>550000</v>
      </c>
      <c r="U181" s="125">
        <v>1.1228545454545455</v>
      </c>
      <c r="V181" s="126">
        <v>533590</v>
      </c>
      <c r="W181" s="126">
        <v>550000</v>
      </c>
      <c r="X181" s="125">
        <v>0.97016363636363656</v>
      </c>
      <c r="Y181" s="126">
        <v>349530</v>
      </c>
      <c r="Z181" s="126">
        <v>550000</v>
      </c>
      <c r="AA181" s="125">
        <v>0.63550909090909091</v>
      </c>
      <c r="AB181" s="126">
        <v>454225</v>
      </c>
      <c r="AC181" s="126">
        <v>550000</v>
      </c>
      <c r="AD181" s="125"/>
      <c r="AE181" s="126">
        <v>413835</v>
      </c>
      <c r="AF181" s="126">
        <v>550000</v>
      </c>
      <c r="AG181" s="125">
        <v>0.75242727272727272</v>
      </c>
      <c r="AH181" s="126">
        <v>504115</v>
      </c>
      <c r="AI181" s="126">
        <v>550000</v>
      </c>
      <c r="AJ181" s="125">
        <v>0.91657272727272732</v>
      </c>
      <c r="AK181" s="126">
        <v>490905</v>
      </c>
      <c r="AL181" s="126">
        <v>550000</v>
      </c>
      <c r="AM181" s="125">
        <v>0.89255454545454571</v>
      </c>
      <c r="AN181" s="126">
        <v>2746200</v>
      </c>
      <c r="AO181" s="150">
        <v>421420</v>
      </c>
      <c r="AP181" s="150">
        <v>550000</v>
      </c>
      <c r="AQ181" s="125">
        <v>0.7662181818181818</v>
      </c>
      <c r="AR181" s="126">
        <v>457700</v>
      </c>
      <c r="AS181" s="127">
        <v>1408855</v>
      </c>
      <c r="AT181" s="127">
        <v>469618.33333333331</v>
      </c>
      <c r="AU181" s="126"/>
      <c r="AV181" s="126"/>
      <c r="AW181" s="123">
        <v>221882.58627510539</v>
      </c>
      <c r="AX181" s="135">
        <v>549790.89073871495</v>
      </c>
      <c r="AY181" s="129">
        <v>550000</v>
      </c>
      <c r="AZ181" s="129"/>
      <c r="BA181" s="136">
        <v>135475</v>
      </c>
      <c r="BB181" s="131">
        <v>3.0425154904968412E-2</v>
      </c>
      <c r="BC181" s="132">
        <v>312435</v>
      </c>
      <c r="BD181" s="133">
        <v>550000</v>
      </c>
      <c r="BE181" s="134">
        <f t="shared" si="2"/>
        <v>0.56806363636363633</v>
      </c>
      <c r="BF181" s="70"/>
    </row>
    <row r="182" spans="1:58" s="27" customFormat="1">
      <c r="A182" s="120" t="s">
        <v>40</v>
      </c>
      <c r="B182" s="120" t="s">
        <v>43</v>
      </c>
      <c r="C182" s="122" t="s">
        <v>209</v>
      </c>
      <c r="D182" s="123">
        <v>554205</v>
      </c>
      <c r="E182" s="123">
        <v>500000</v>
      </c>
      <c r="F182" s="124"/>
      <c r="G182" s="123">
        <v>361330</v>
      </c>
      <c r="H182" s="123">
        <v>500000</v>
      </c>
      <c r="I182" s="124"/>
      <c r="J182" s="123">
        <v>284850</v>
      </c>
      <c r="K182" s="123">
        <v>550000</v>
      </c>
      <c r="L182" s="124"/>
      <c r="M182" s="123">
        <v>763530</v>
      </c>
      <c r="N182" s="123">
        <v>550000</v>
      </c>
      <c r="O182" s="125">
        <v>1.3882363636363637</v>
      </c>
      <c r="P182" s="126">
        <v>1101145</v>
      </c>
      <c r="Q182" s="126">
        <v>600000</v>
      </c>
      <c r="R182" s="125">
        <v>1.8352416666666667</v>
      </c>
      <c r="S182" s="126">
        <v>618949</v>
      </c>
      <c r="T182" s="126">
        <v>600000</v>
      </c>
      <c r="U182" s="125">
        <v>1.0315816666666666</v>
      </c>
      <c r="V182" s="126">
        <v>121770</v>
      </c>
      <c r="W182" s="126">
        <v>550000</v>
      </c>
      <c r="X182" s="125">
        <v>0.22140000000000001</v>
      </c>
      <c r="Y182" s="126">
        <v>192775</v>
      </c>
      <c r="Z182" s="126">
        <v>550000</v>
      </c>
      <c r="AA182" s="125">
        <v>0.35050000000000003</v>
      </c>
      <c r="AB182" s="126">
        <v>531520</v>
      </c>
      <c r="AC182" s="126">
        <v>550000</v>
      </c>
      <c r="AD182" s="125"/>
      <c r="AE182" s="126">
        <v>441860</v>
      </c>
      <c r="AF182" s="126">
        <v>550000</v>
      </c>
      <c r="AG182" s="125">
        <v>0.8033818181818182</v>
      </c>
      <c r="AH182" s="126">
        <v>164655</v>
      </c>
      <c r="AI182" s="126">
        <v>550000</v>
      </c>
      <c r="AJ182" s="125">
        <v>0.29937272727272729</v>
      </c>
      <c r="AK182" s="126">
        <v>977460</v>
      </c>
      <c r="AL182" s="126">
        <v>550000</v>
      </c>
      <c r="AM182" s="125">
        <v>1.7771999999999999</v>
      </c>
      <c r="AN182" s="126">
        <v>2430040</v>
      </c>
      <c r="AO182" s="150">
        <v>575015</v>
      </c>
      <c r="AP182" s="150">
        <v>550000</v>
      </c>
      <c r="AQ182" s="125">
        <v>1.0454818181818182</v>
      </c>
      <c r="AR182" s="126">
        <v>405006.66666666669</v>
      </c>
      <c r="AS182" s="127">
        <v>1583975</v>
      </c>
      <c r="AT182" s="127">
        <v>527991.66666666663</v>
      </c>
      <c r="AU182" s="123"/>
      <c r="AV182" s="123"/>
      <c r="AW182" s="123">
        <v>591790.624829554</v>
      </c>
      <c r="AX182" s="128">
        <v>188524.49134001514</v>
      </c>
      <c r="AY182" s="129">
        <v>550000</v>
      </c>
      <c r="AZ182" s="129"/>
      <c r="BA182" s="130">
        <v>361330</v>
      </c>
      <c r="BB182" s="131">
        <v>8.114796989711931E-2</v>
      </c>
      <c r="BC182" s="132">
        <v>308555</v>
      </c>
      <c r="BD182" s="133">
        <v>550000</v>
      </c>
      <c r="BE182" s="134">
        <f t="shared" si="2"/>
        <v>0.5610090909090909</v>
      </c>
      <c r="BF182" s="70"/>
    </row>
    <row r="183" spans="1:58">
      <c r="A183" s="119" t="s">
        <v>40</v>
      </c>
      <c r="B183" s="120" t="s">
        <v>43</v>
      </c>
      <c r="C183" s="121" t="s">
        <v>210</v>
      </c>
      <c r="D183" s="126">
        <v>235655</v>
      </c>
      <c r="E183" s="126">
        <v>750000</v>
      </c>
      <c r="F183" s="125"/>
      <c r="G183" s="126">
        <v>393230</v>
      </c>
      <c r="H183" s="126">
        <v>600000</v>
      </c>
      <c r="I183" s="125"/>
      <c r="J183" s="126">
        <v>603015</v>
      </c>
      <c r="K183" s="126">
        <v>550000</v>
      </c>
      <c r="L183" s="125"/>
      <c r="M183" s="126">
        <v>727655</v>
      </c>
      <c r="N183" s="126">
        <v>550000</v>
      </c>
      <c r="O183" s="125">
        <v>1.3230090909090908</v>
      </c>
      <c r="P183" s="126">
        <v>1639660</v>
      </c>
      <c r="Q183" s="126">
        <v>550000</v>
      </c>
      <c r="R183" s="125">
        <v>2.9811999999999999</v>
      </c>
      <c r="S183" s="126">
        <v>992010</v>
      </c>
      <c r="T183" s="126">
        <v>650000</v>
      </c>
      <c r="U183" s="125">
        <v>1.5261692307692307</v>
      </c>
      <c r="V183" s="126">
        <v>688480</v>
      </c>
      <c r="W183" s="126">
        <v>600000</v>
      </c>
      <c r="X183" s="125">
        <v>1.1474666666666666</v>
      </c>
      <c r="Y183" s="126">
        <v>1110095</v>
      </c>
      <c r="Z183" s="126">
        <v>600000</v>
      </c>
      <c r="AA183" s="125">
        <v>1.8501583333333333</v>
      </c>
      <c r="AB183" s="126">
        <v>1339750</v>
      </c>
      <c r="AC183" s="126">
        <v>700000</v>
      </c>
      <c r="AD183" s="125"/>
      <c r="AE183" s="126">
        <v>1146810</v>
      </c>
      <c r="AF183" s="126">
        <v>850000</v>
      </c>
      <c r="AG183" s="125">
        <v>1.3491882352941176</v>
      </c>
      <c r="AH183" s="126">
        <v>866770</v>
      </c>
      <c r="AI183" s="126">
        <v>900000</v>
      </c>
      <c r="AJ183" s="125">
        <v>0.96307777777777781</v>
      </c>
      <c r="AK183" s="126">
        <v>509085</v>
      </c>
      <c r="AL183" s="126">
        <v>1100000</v>
      </c>
      <c r="AM183" s="125">
        <v>0.46280454545454558</v>
      </c>
      <c r="AN183" s="126">
        <v>5660990</v>
      </c>
      <c r="AO183" s="150">
        <v>665455</v>
      </c>
      <c r="AP183" s="150">
        <v>900000</v>
      </c>
      <c r="AQ183" s="125">
        <v>0.73939444444444447</v>
      </c>
      <c r="AR183" s="126">
        <v>943498.33333333337</v>
      </c>
      <c r="AS183" s="127">
        <v>2522665</v>
      </c>
      <c r="AT183" s="127">
        <v>840888.33333333337</v>
      </c>
      <c r="AU183" s="126"/>
      <c r="AV183" s="126"/>
      <c r="AW183" s="123">
        <v>644036.82894231181</v>
      </c>
      <c r="AX183" s="135">
        <v>934909.14197068324</v>
      </c>
      <c r="AY183" s="129">
        <v>900000</v>
      </c>
      <c r="AZ183" s="129"/>
      <c r="BA183" s="136">
        <v>393230</v>
      </c>
      <c r="BB183" s="131">
        <v>8.8312114141212247E-2</v>
      </c>
      <c r="BC183" s="132">
        <v>323240</v>
      </c>
      <c r="BD183" s="133">
        <v>900000</v>
      </c>
      <c r="BE183" s="134">
        <f t="shared" si="2"/>
        <v>0.35915555555555556</v>
      </c>
      <c r="BF183" s="70"/>
    </row>
    <row r="184" spans="1:58" s="27" customFormat="1">
      <c r="A184" s="120" t="s">
        <v>40</v>
      </c>
      <c r="B184" s="120" t="s">
        <v>43</v>
      </c>
      <c r="C184" s="122" t="s">
        <v>211</v>
      </c>
      <c r="D184" s="151"/>
      <c r="E184" s="151"/>
      <c r="F184" s="124"/>
      <c r="G184" s="123">
        <v>196990</v>
      </c>
      <c r="H184" s="123">
        <v>400000</v>
      </c>
      <c r="I184" s="124"/>
      <c r="J184" s="123">
        <v>151618</v>
      </c>
      <c r="K184" s="123">
        <v>500000</v>
      </c>
      <c r="L184" s="124"/>
      <c r="M184" s="123">
        <v>201194</v>
      </c>
      <c r="N184" s="123">
        <v>500000</v>
      </c>
      <c r="O184" s="125">
        <v>0.40238800000000002</v>
      </c>
      <c r="P184" s="126">
        <v>419510</v>
      </c>
      <c r="Q184" s="126">
        <v>500000</v>
      </c>
      <c r="R184" s="125">
        <v>0.8390200000000001</v>
      </c>
      <c r="S184" s="126">
        <v>226650</v>
      </c>
      <c r="T184" s="126">
        <v>500000</v>
      </c>
      <c r="U184" s="125">
        <v>0.45330000000000004</v>
      </c>
      <c r="V184" s="126">
        <v>127975</v>
      </c>
      <c r="W184" s="126">
        <v>500000</v>
      </c>
      <c r="X184" s="125">
        <v>0.25595000000000001</v>
      </c>
      <c r="Y184" s="126">
        <v>500605</v>
      </c>
      <c r="Z184" s="126">
        <v>500000</v>
      </c>
      <c r="AA184" s="125">
        <v>1.0012099999999999</v>
      </c>
      <c r="AB184" s="126">
        <v>180865</v>
      </c>
      <c r="AC184" s="126">
        <v>500000</v>
      </c>
      <c r="AD184" s="125"/>
      <c r="AE184" s="126">
        <v>197955</v>
      </c>
      <c r="AF184" s="126">
        <v>500000</v>
      </c>
      <c r="AG184" s="125">
        <v>0.39591000000000004</v>
      </c>
      <c r="AH184" s="126">
        <v>143465</v>
      </c>
      <c r="AI184" s="126">
        <v>500000</v>
      </c>
      <c r="AJ184" s="125">
        <v>0.28693000000000002</v>
      </c>
      <c r="AK184" s="126">
        <v>541175</v>
      </c>
      <c r="AL184" s="126">
        <v>500000</v>
      </c>
      <c r="AM184" s="125">
        <v>1.0823499999999999</v>
      </c>
      <c r="AN184" s="126">
        <v>1692040</v>
      </c>
      <c r="AO184" s="150">
        <v>240950</v>
      </c>
      <c r="AP184" s="150">
        <v>550000</v>
      </c>
      <c r="AQ184" s="125">
        <v>0.43809090909090909</v>
      </c>
      <c r="AR184" s="126">
        <v>282006.66666666669</v>
      </c>
      <c r="AS184" s="127">
        <v>882595</v>
      </c>
      <c r="AT184" s="127">
        <v>294198.33333333331</v>
      </c>
      <c r="AU184" s="123"/>
      <c r="AV184" s="123"/>
      <c r="AW184" s="123">
        <v>322632.59398658801</v>
      </c>
      <c r="AX184" s="128"/>
      <c r="AY184" s="129">
        <v>550000</v>
      </c>
      <c r="AZ184" s="129"/>
      <c r="BA184" s="130">
        <v>196990</v>
      </c>
      <c r="BB184" s="131">
        <v>4.4240275067205959E-2</v>
      </c>
      <c r="BC184" s="132">
        <v>163070</v>
      </c>
      <c r="BD184" s="133">
        <v>550000</v>
      </c>
      <c r="BE184" s="134">
        <f t="shared" si="2"/>
        <v>0.29649090909090908</v>
      </c>
      <c r="BF184" s="70"/>
    </row>
    <row r="185" spans="1:58">
      <c r="A185" s="119" t="s">
        <v>40</v>
      </c>
      <c r="B185" s="120" t="s">
        <v>43</v>
      </c>
      <c r="C185" s="121" t="s">
        <v>212</v>
      </c>
      <c r="D185" s="126">
        <v>57185</v>
      </c>
      <c r="E185" s="126">
        <v>500000</v>
      </c>
      <c r="F185" s="125"/>
      <c r="G185" s="126">
        <v>99570</v>
      </c>
      <c r="H185" s="126">
        <v>500000</v>
      </c>
      <c r="I185" s="125"/>
      <c r="J185" s="126">
        <v>137270</v>
      </c>
      <c r="K185" s="126">
        <v>500000</v>
      </c>
      <c r="L185" s="125"/>
      <c r="M185" s="126">
        <v>500910</v>
      </c>
      <c r="N185" s="126">
        <v>500000</v>
      </c>
      <c r="O185" s="125">
        <v>1.0018199999999999</v>
      </c>
      <c r="P185" s="126">
        <v>673760</v>
      </c>
      <c r="Q185" s="126">
        <v>500000</v>
      </c>
      <c r="R185" s="125">
        <v>1.3475200000000001</v>
      </c>
      <c r="S185" s="126">
        <v>619515</v>
      </c>
      <c r="T185" s="126">
        <v>500000</v>
      </c>
      <c r="U185" s="125">
        <v>1.2390300000000001</v>
      </c>
      <c r="V185" s="126">
        <v>162870</v>
      </c>
      <c r="W185" s="126">
        <v>500000</v>
      </c>
      <c r="X185" s="125">
        <v>0.32574000000000003</v>
      </c>
      <c r="Y185" s="126">
        <v>207560</v>
      </c>
      <c r="Z185" s="126">
        <v>500000</v>
      </c>
      <c r="AA185" s="125">
        <v>0.41512000000000004</v>
      </c>
      <c r="AB185" s="126">
        <v>152455</v>
      </c>
      <c r="AC185" s="126">
        <v>500000</v>
      </c>
      <c r="AD185" s="125"/>
      <c r="AE185" s="126">
        <v>306630</v>
      </c>
      <c r="AF185" s="126">
        <v>500000</v>
      </c>
      <c r="AG185" s="125">
        <v>0.61326000000000003</v>
      </c>
      <c r="AH185" s="126">
        <v>212645</v>
      </c>
      <c r="AI185" s="126">
        <v>183333</v>
      </c>
      <c r="AJ185" s="125">
        <v>1.1598839270616856</v>
      </c>
      <c r="AK185" s="126">
        <v>441735</v>
      </c>
      <c r="AL185" s="126">
        <v>500000</v>
      </c>
      <c r="AM185" s="125">
        <v>0.88347000000000009</v>
      </c>
      <c r="AN185" s="126">
        <v>1483895</v>
      </c>
      <c r="AO185" s="150">
        <v>305850</v>
      </c>
      <c r="AP185" s="150">
        <v>550000</v>
      </c>
      <c r="AQ185" s="125">
        <v>0.55609090909090908</v>
      </c>
      <c r="AR185" s="126">
        <v>247315.83333333334</v>
      </c>
      <c r="AS185" s="127">
        <v>961010</v>
      </c>
      <c r="AT185" s="127">
        <v>320336.66666666669</v>
      </c>
      <c r="AU185" s="145"/>
      <c r="AV185" s="145"/>
      <c r="AW185" s="123">
        <v>163076.94493753271</v>
      </c>
      <c r="AX185" s="135">
        <v>326582.2300532537</v>
      </c>
      <c r="AY185" s="129">
        <v>550000</v>
      </c>
      <c r="AZ185" s="129"/>
      <c r="BA185" s="136">
        <v>99570</v>
      </c>
      <c r="BB185" s="131">
        <v>2.2361562457189184E-2</v>
      </c>
      <c r="BC185" s="132">
        <v>243750</v>
      </c>
      <c r="BD185" s="133">
        <v>550000</v>
      </c>
      <c r="BE185" s="134">
        <f t="shared" si="2"/>
        <v>0.44318181818181818</v>
      </c>
      <c r="BF185" s="70"/>
    </row>
    <row r="186" spans="1:58">
      <c r="A186" s="119"/>
      <c r="B186" s="120"/>
      <c r="C186" s="121"/>
      <c r="D186" s="126"/>
      <c r="E186" s="126"/>
      <c r="F186" s="125"/>
      <c r="G186" s="126"/>
      <c r="H186" s="126"/>
      <c r="I186" s="125"/>
      <c r="J186" s="123">
        <v>5627195</v>
      </c>
      <c r="K186" s="126"/>
      <c r="L186" s="125"/>
      <c r="M186" s="126"/>
      <c r="N186" s="126"/>
      <c r="O186" s="125"/>
      <c r="P186" s="123">
        <v>12528469</v>
      </c>
      <c r="Q186" s="123">
        <v>8800000</v>
      </c>
      <c r="R186" s="124">
        <v>1.4236896590909092</v>
      </c>
      <c r="S186" s="123">
        <v>9032969</v>
      </c>
      <c r="T186" s="123">
        <v>8800000</v>
      </c>
      <c r="U186" s="125">
        <v>1.0264737500000001</v>
      </c>
      <c r="V186" s="123">
        <v>6153075</v>
      </c>
      <c r="W186" s="123">
        <v>8200000</v>
      </c>
      <c r="X186" s="124">
        <v>0.75037500000000001</v>
      </c>
      <c r="Y186" s="123">
        <v>7389940</v>
      </c>
      <c r="Z186" s="123">
        <v>8350000</v>
      </c>
      <c r="AA186" s="125">
        <v>0.88502275449101797</v>
      </c>
      <c r="AB186" s="123">
        <v>5213040</v>
      </c>
      <c r="AC186" s="123">
        <v>7633332</v>
      </c>
      <c r="AD186" s="125"/>
      <c r="AE186" s="123">
        <v>7248350</v>
      </c>
      <c r="AF186" s="123">
        <v>7327419</v>
      </c>
      <c r="AG186" s="125">
        <v>0.98920916082456867</v>
      </c>
      <c r="AH186" s="123">
        <v>6700900</v>
      </c>
      <c r="AI186" s="123">
        <v>7133333</v>
      </c>
      <c r="AJ186" s="125">
        <v>0.93937854856909131</v>
      </c>
      <c r="AK186" s="123">
        <v>7209660</v>
      </c>
      <c r="AL186" s="123">
        <v>8050000</v>
      </c>
      <c r="AM186" s="125">
        <v>0.89560993788819876</v>
      </c>
      <c r="AN186" s="123">
        <v>39914965</v>
      </c>
      <c r="AO186" s="123"/>
      <c r="AP186" s="123"/>
      <c r="AQ186" s="123"/>
      <c r="AR186" s="123">
        <v>6652494.166666667</v>
      </c>
      <c r="AS186" s="123">
        <v>21158910</v>
      </c>
      <c r="AT186" s="123">
        <v>7052969.9999999991</v>
      </c>
      <c r="AU186" s="147">
        <v>5503950.8000000007</v>
      </c>
      <c r="AV186" s="148">
        <v>7292734.8100000005</v>
      </c>
      <c r="AW186" s="123">
        <v>7292734.8099999996</v>
      </c>
      <c r="AX186" s="135"/>
      <c r="AY186" s="129"/>
      <c r="AZ186" s="129">
        <f>SUM(AY174:AY185)</f>
        <v>8050000</v>
      </c>
      <c r="BA186" s="123">
        <v>4452730</v>
      </c>
      <c r="BB186" s="124">
        <v>1</v>
      </c>
      <c r="BC186" s="123"/>
      <c r="BD186" s="123"/>
      <c r="BE186" s="134"/>
      <c r="BF186" s="70"/>
    </row>
    <row r="187" spans="1:58">
      <c r="A187" s="119"/>
      <c r="B187" s="120"/>
      <c r="C187" s="121"/>
      <c r="D187" s="126"/>
      <c r="E187" s="126"/>
      <c r="F187" s="125"/>
      <c r="G187" s="126"/>
      <c r="H187" s="126"/>
      <c r="I187" s="125"/>
      <c r="J187" s="126"/>
      <c r="K187" s="126"/>
      <c r="L187" s="125"/>
      <c r="M187" s="126"/>
      <c r="N187" s="126"/>
      <c r="O187" s="125"/>
      <c r="P187" s="126"/>
      <c r="Q187" s="126"/>
      <c r="R187" s="125"/>
      <c r="S187" s="126"/>
      <c r="T187" s="126"/>
      <c r="U187" s="125"/>
      <c r="V187" s="126"/>
      <c r="W187" s="126"/>
      <c r="X187" s="125"/>
      <c r="Y187" s="126"/>
      <c r="Z187" s="126"/>
      <c r="AA187" s="125"/>
      <c r="AB187" s="126"/>
      <c r="AC187" s="126"/>
      <c r="AD187" s="125"/>
      <c r="AE187" s="126"/>
      <c r="AF187" s="126"/>
      <c r="AG187" s="125"/>
      <c r="AH187" s="126"/>
      <c r="AI187" s="126"/>
      <c r="AJ187" s="125"/>
      <c r="AK187" s="126"/>
      <c r="AL187" s="126"/>
      <c r="AM187" s="125"/>
      <c r="AN187" s="126"/>
      <c r="AO187" s="126"/>
      <c r="AP187" s="126"/>
      <c r="AQ187" s="126"/>
      <c r="AR187" s="123"/>
      <c r="AS187" s="127"/>
      <c r="AT187" s="127"/>
      <c r="AU187" s="126"/>
      <c r="AV187" s="126"/>
      <c r="AW187" s="126"/>
      <c r="AX187" s="135"/>
      <c r="AY187" s="129"/>
      <c r="AZ187" s="129"/>
      <c r="BA187" s="136"/>
      <c r="BB187" s="149"/>
      <c r="BC187" s="132"/>
      <c r="BD187" s="133"/>
      <c r="BE187" s="134"/>
      <c r="BF187" s="70"/>
    </row>
    <row r="188" spans="1:58">
      <c r="A188" s="119"/>
      <c r="B188" s="120"/>
      <c r="C188" s="121"/>
      <c r="D188" s="126"/>
      <c r="E188" s="126"/>
      <c r="F188" s="125"/>
      <c r="G188" s="126"/>
      <c r="H188" s="126"/>
      <c r="I188" s="125"/>
      <c r="J188" s="126"/>
      <c r="K188" s="126"/>
      <c r="L188" s="125"/>
      <c r="M188" s="126"/>
      <c r="N188" s="126"/>
      <c r="O188" s="125"/>
      <c r="P188" s="126"/>
      <c r="Q188" s="126"/>
      <c r="R188" s="125"/>
      <c r="S188" s="126"/>
      <c r="T188" s="126"/>
      <c r="U188" s="125"/>
      <c r="V188" s="126"/>
      <c r="W188" s="126"/>
      <c r="X188" s="125"/>
      <c r="Y188" s="126"/>
      <c r="Z188" s="126"/>
      <c r="AA188" s="125"/>
      <c r="AB188" s="126"/>
      <c r="AC188" s="126"/>
      <c r="AD188" s="125"/>
      <c r="AE188" s="126"/>
      <c r="AF188" s="126"/>
      <c r="AG188" s="125"/>
      <c r="AH188" s="126"/>
      <c r="AI188" s="126"/>
      <c r="AJ188" s="125"/>
      <c r="AK188" s="126"/>
      <c r="AL188" s="126"/>
      <c r="AM188" s="125"/>
      <c r="AN188" s="126"/>
      <c r="AO188" s="126"/>
      <c r="AP188" s="126"/>
      <c r="AQ188" s="126"/>
      <c r="AR188" s="123"/>
      <c r="AS188" s="127"/>
      <c r="AT188" s="127"/>
      <c r="AU188" s="126"/>
      <c r="AV188" s="126"/>
      <c r="AW188" s="126"/>
      <c r="AX188" s="135"/>
      <c r="AY188" s="129"/>
      <c r="AZ188" s="129"/>
      <c r="BA188" s="136"/>
      <c r="BB188" s="149"/>
      <c r="BC188" s="132"/>
      <c r="BD188" s="133"/>
      <c r="BE188" s="134"/>
      <c r="BF188" s="70"/>
    </row>
    <row r="189" spans="1:58" s="27" customFormat="1">
      <c r="A189" s="120" t="s">
        <v>45</v>
      </c>
      <c r="B189" s="120" t="s">
        <v>79</v>
      </c>
      <c r="C189" s="122" t="s">
        <v>213</v>
      </c>
      <c r="D189" s="123"/>
      <c r="E189" s="123">
        <v>500000</v>
      </c>
      <c r="F189" s="124"/>
      <c r="G189" s="123">
        <v>0</v>
      </c>
      <c r="H189" s="123">
        <v>220689</v>
      </c>
      <c r="I189" s="124">
        <v>0</v>
      </c>
      <c r="J189" s="123">
        <v>275040</v>
      </c>
      <c r="K189" s="123">
        <v>500000</v>
      </c>
      <c r="L189" s="124">
        <v>0.55008000000000001</v>
      </c>
      <c r="M189" s="123">
        <v>449910</v>
      </c>
      <c r="N189" s="123">
        <v>500000</v>
      </c>
      <c r="O189" s="125">
        <v>0.89981999999999995</v>
      </c>
      <c r="P189" s="126">
        <v>363895</v>
      </c>
      <c r="Q189" s="126">
        <v>500000</v>
      </c>
      <c r="R189" s="125">
        <v>0.72779000000000005</v>
      </c>
      <c r="S189" s="126">
        <v>111680</v>
      </c>
      <c r="T189" s="126">
        <v>500000</v>
      </c>
      <c r="U189" s="125">
        <v>0.22336000000000003</v>
      </c>
      <c r="V189" s="126">
        <v>707560</v>
      </c>
      <c r="W189" s="126">
        <v>500000</v>
      </c>
      <c r="X189" s="125">
        <v>1.4151199999999999</v>
      </c>
      <c r="Y189" s="126">
        <v>793100</v>
      </c>
      <c r="Z189" s="126">
        <v>500000</v>
      </c>
      <c r="AA189" s="125">
        <v>1.5862000000000001</v>
      </c>
      <c r="AB189" s="126">
        <v>1456465</v>
      </c>
      <c r="AC189" s="126">
        <v>500000</v>
      </c>
      <c r="AD189" s="125"/>
      <c r="AE189" s="126">
        <v>464420</v>
      </c>
      <c r="AF189" s="126">
        <v>600000</v>
      </c>
      <c r="AG189" s="125">
        <v>0.77403333333333335</v>
      </c>
      <c r="AH189" s="126">
        <v>170995</v>
      </c>
      <c r="AI189" s="126">
        <v>600000</v>
      </c>
      <c r="AJ189" s="125">
        <v>0.28499166666666664</v>
      </c>
      <c r="AK189" s="126">
        <v>361065</v>
      </c>
      <c r="AL189" s="126">
        <v>600000</v>
      </c>
      <c r="AM189" s="125">
        <v>0.60177500000000006</v>
      </c>
      <c r="AN189" s="126">
        <v>3953605</v>
      </c>
      <c r="AO189" s="150">
        <v>518525</v>
      </c>
      <c r="AP189" s="150">
        <v>600000</v>
      </c>
      <c r="AQ189" s="125">
        <v>0.86420833333333336</v>
      </c>
      <c r="AR189" s="126">
        <v>658934.16666666663</v>
      </c>
      <c r="AS189" s="127">
        <v>996480</v>
      </c>
      <c r="AT189" s="127">
        <v>332160</v>
      </c>
      <c r="AU189" s="147">
        <v>202513.5</v>
      </c>
      <c r="AV189" s="148">
        <v>259217.28</v>
      </c>
      <c r="AW189" s="123">
        <v>259217.28</v>
      </c>
      <c r="AX189" s="128">
        <v>262592.15393972414</v>
      </c>
      <c r="AY189" s="129">
        <v>600000</v>
      </c>
      <c r="AZ189" s="129"/>
      <c r="BA189" s="130">
        <v>0</v>
      </c>
      <c r="BB189" s="131">
        <v>0</v>
      </c>
      <c r="BC189" s="132">
        <v>374430</v>
      </c>
      <c r="BD189" s="133">
        <v>600000</v>
      </c>
      <c r="BE189" s="134">
        <f t="shared" si="2"/>
        <v>0.62404999999999999</v>
      </c>
      <c r="BF189" s="70"/>
    </row>
    <row r="190" spans="1:58">
      <c r="A190" s="119" t="s">
        <v>41</v>
      </c>
      <c r="B190" s="120" t="s">
        <v>43</v>
      </c>
      <c r="C190" s="121" t="s">
        <v>214</v>
      </c>
      <c r="D190" s="126">
        <v>0</v>
      </c>
      <c r="E190" s="126">
        <v>500000</v>
      </c>
      <c r="F190" s="125"/>
      <c r="G190" s="126">
        <v>0</v>
      </c>
      <c r="H190" s="126">
        <v>500000</v>
      </c>
      <c r="I190" s="125">
        <v>0</v>
      </c>
      <c r="J190" s="126">
        <v>0</v>
      </c>
      <c r="K190" s="126">
        <v>500000</v>
      </c>
      <c r="L190" s="125">
        <v>0</v>
      </c>
      <c r="M190" s="126">
        <v>0</v>
      </c>
      <c r="N190" s="126">
        <v>500000</v>
      </c>
      <c r="O190" s="125">
        <v>0</v>
      </c>
      <c r="P190" s="126">
        <v>0</v>
      </c>
      <c r="Q190" s="126">
        <v>500000</v>
      </c>
      <c r="R190" s="125">
        <v>0</v>
      </c>
      <c r="S190" s="126">
        <v>0</v>
      </c>
      <c r="T190" s="126">
        <v>500000</v>
      </c>
      <c r="U190" s="125">
        <v>0</v>
      </c>
      <c r="V190" s="126">
        <v>0</v>
      </c>
      <c r="W190" s="126">
        <v>500000</v>
      </c>
      <c r="X190" s="125">
        <v>0</v>
      </c>
      <c r="Y190" s="126"/>
      <c r="Z190" s="126"/>
      <c r="AA190" s="125"/>
      <c r="AB190" s="126"/>
      <c r="AC190" s="126"/>
      <c r="AD190" s="125"/>
      <c r="AE190" s="126"/>
      <c r="AF190" s="126"/>
      <c r="AG190" s="125" t="e">
        <f>{#DIV/0!}</f>
        <v>#DIV/0!</v>
      </c>
      <c r="AH190" s="126"/>
      <c r="AI190" s="126"/>
      <c r="AJ190" s="125" t="e">
        <f>{#DIV/0!}</f>
        <v>#DIV/0!</v>
      </c>
      <c r="AK190" s="126"/>
      <c r="AL190" s="126"/>
      <c r="AM190" s="125"/>
      <c r="AN190" s="126">
        <v>0</v>
      </c>
      <c r="AO190" s="126"/>
      <c r="AP190" s="126"/>
      <c r="AQ190" s="126"/>
      <c r="AR190" s="126">
        <v>0</v>
      </c>
      <c r="AS190" s="127">
        <v>0</v>
      </c>
      <c r="AT190" s="127">
        <v>0</v>
      </c>
      <c r="AU190" s="145"/>
      <c r="AV190" s="145"/>
      <c r="AW190" s="126"/>
      <c r="AX190" s="135">
        <v>517654.88869975542</v>
      </c>
      <c r="AY190" s="129"/>
      <c r="AZ190" s="129"/>
      <c r="BA190" s="136">
        <v>0</v>
      </c>
      <c r="BB190" s="131">
        <v>0</v>
      </c>
      <c r="BC190" s="132"/>
      <c r="BD190" s="133"/>
      <c r="BE190" s="134"/>
      <c r="BF190" s="70"/>
    </row>
    <row r="191" spans="1:58">
      <c r="A191" s="119"/>
      <c r="B191" s="120"/>
      <c r="C191" s="121"/>
      <c r="D191" s="126"/>
      <c r="E191" s="126"/>
      <c r="F191" s="125"/>
      <c r="G191" s="126"/>
      <c r="H191" s="126"/>
      <c r="I191" s="125"/>
      <c r="J191" s="126"/>
      <c r="K191" s="126"/>
      <c r="L191" s="125"/>
      <c r="M191" s="126"/>
      <c r="N191" s="126"/>
      <c r="O191" s="125"/>
      <c r="P191" s="123">
        <v>363895</v>
      </c>
      <c r="Q191" s="123">
        <v>1000000</v>
      </c>
      <c r="R191" s="124">
        <v>0.36389500000000002</v>
      </c>
      <c r="S191" s="123">
        <v>111680</v>
      </c>
      <c r="T191" s="123">
        <v>1000000</v>
      </c>
      <c r="U191" s="125">
        <v>0.11168000000000002</v>
      </c>
      <c r="V191" s="126"/>
      <c r="W191" s="126"/>
      <c r="X191" s="125"/>
      <c r="Y191" s="123">
        <v>793100</v>
      </c>
      <c r="Z191" s="123">
        <v>500000</v>
      </c>
      <c r="AA191" s="125">
        <v>1.5862000000000001</v>
      </c>
      <c r="AB191" s="126"/>
      <c r="AC191" s="126"/>
      <c r="AD191" s="125"/>
      <c r="AE191" s="123">
        <v>464420</v>
      </c>
      <c r="AF191" s="123">
        <v>600000</v>
      </c>
      <c r="AG191" s="125">
        <v>0.77403333333333335</v>
      </c>
      <c r="AH191" s="123">
        <v>170995</v>
      </c>
      <c r="AI191" s="123">
        <v>600000</v>
      </c>
      <c r="AJ191" s="125">
        <v>0.28499166666666664</v>
      </c>
      <c r="AK191" s="123">
        <v>361065</v>
      </c>
      <c r="AL191" s="123">
        <v>600000</v>
      </c>
      <c r="AM191" s="125">
        <v>0.60177500000000006</v>
      </c>
      <c r="AN191" s="123">
        <v>3953605</v>
      </c>
      <c r="AO191" s="123"/>
      <c r="AP191" s="123"/>
      <c r="AQ191" s="123"/>
      <c r="AR191" s="123">
        <v>658934.16666666663</v>
      </c>
      <c r="AS191" s="123">
        <v>996480</v>
      </c>
      <c r="AT191" s="123">
        <v>332160</v>
      </c>
      <c r="AU191" s="126"/>
      <c r="AV191" s="126"/>
      <c r="AW191" s="126"/>
      <c r="AX191" s="135"/>
      <c r="AY191" s="129"/>
      <c r="AZ191" s="129">
        <v>600000</v>
      </c>
      <c r="BA191" s="123"/>
      <c r="BB191" s="124">
        <v>0</v>
      </c>
      <c r="BC191" s="123"/>
      <c r="BD191" s="123"/>
      <c r="BE191" s="134"/>
      <c r="BF191" s="70"/>
    </row>
    <row r="192" spans="1:58">
      <c r="A192" s="119"/>
      <c r="B192" s="120"/>
      <c r="C192" s="121"/>
      <c r="D192" s="126"/>
      <c r="E192" s="126"/>
      <c r="F192" s="125"/>
      <c r="G192" s="126"/>
      <c r="H192" s="126"/>
      <c r="I192" s="125"/>
      <c r="J192" s="126"/>
      <c r="K192" s="126"/>
      <c r="L192" s="125"/>
      <c r="M192" s="126"/>
      <c r="N192" s="126"/>
      <c r="O192" s="125"/>
      <c r="P192" s="126"/>
      <c r="Q192" s="126"/>
      <c r="R192" s="125"/>
      <c r="S192" s="126"/>
      <c r="T192" s="126"/>
      <c r="U192" s="125"/>
      <c r="V192" s="126"/>
      <c r="W192" s="126"/>
      <c r="X192" s="125"/>
      <c r="Y192" s="126"/>
      <c r="Z192" s="126"/>
      <c r="AA192" s="125"/>
      <c r="AB192" s="126"/>
      <c r="AC192" s="126"/>
      <c r="AD192" s="125"/>
      <c r="AE192" s="126"/>
      <c r="AF192" s="126"/>
      <c r="AG192" s="125"/>
      <c r="AH192" s="126"/>
      <c r="AI192" s="126"/>
      <c r="AJ192" s="125"/>
      <c r="AK192" s="126"/>
      <c r="AL192" s="126"/>
      <c r="AM192" s="125"/>
      <c r="AN192" s="126"/>
      <c r="AO192" s="126"/>
      <c r="AP192" s="126"/>
      <c r="AQ192" s="126"/>
      <c r="AR192" s="123"/>
      <c r="AS192" s="127"/>
      <c r="AT192" s="127"/>
      <c r="AU192" s="126"/>
      <c r="AV192" s="126"/>
      <c r="AW192" s="126"/>
      <c r="AX192" s="135"/>
      <c r="AY192" s="129"/>
      <c r="AZ192" s="129"/>
      <c r="BA192" s="136"/>
      <c r="BB192" s="149"/>
      <c r="BC192" s="132"/>
      <c r="BD192" s="133"/>
      <c r="BE192" s="134"/>
      <c r="BF192" s="70"/>
    </row>
    <row r="193" spans="1:58">
      <c r="A193" s="119"/>
      <c r="B193" s="120"/>
      <c r="C193" s="121"/>
      <c r="D193" s="126"/>
      <c r="E193" s="126"/>
      <c r="F193" s="125"/>
      <c r="G193" s="126"/>
      <c r="H193" s="126"/>
      <c r="I193" s="125"/>
      <c r="J193" s="126"/>
      <c r="K193" s="126"/>
      <c r="L193" s="125"/>
      <c r="M193" s="126"/>
      <c r="N193" s="126"/>
      <c r="O193" s="125"/>
      <c r="P193" s="126"/>
      <c r="Q193" s="126"/>
      <c r="R193" s="125"/>
      <c r="S193" s="126"/>
      <c r="T193" s="126"/>
      <c r="U193" s="125"/>
      <c r="V193" s="126"/>
      <c r="W193" s="126"/>
      <c r="X193" s="125"/>
      <c r="Y193" s="126"/>
      <c r="Z193" s="126"/>
      <c r="AA193" s="125"/>
      <c r="AB193" s="126"/>
      <c r="AC193" s="126"/>
      <c r="AD193" s="125"/>
      <c r="AE193" s="126"/>
      <c r="AF193" s="126"/>
      <c r="AG193" s="125"/>
      <c r="AH193" s="126"/>
      <c r="AI193" s="126"/>
      <c r="AJ193" s="125"/>
      <c r="AK193" s="126"/>
      <c r="AL193" s="126"/>
      <c r="AM193" s="125"/>
      <c r="AN193" s="126"/>
      <c r="AO193" s="126"/>
      <c r="AP193" s="126"/>
      <c r="AQ193" s="126"/>
      <c r="AR193" s="123"/>
      <c r="AS193" s="127"/>
      <c r="AT193" s="127"/>
      <c r="AU193" s="126"/>
      <c r="AV193" s="126"/>
      <c r="AW193" s="126"/>
      <c r="AX193" s="135"/>
      <c r="AY193" s="129"/>
      <c r="AZ193" s="129"/>
      <c r="BA193" s="136"/>
      <c r="BB193" s="149"/>
      <c r="BC193" s="132"/>
      <c r="BD193" s="133"/>
      <c r="BE193" s="134"/>
      <c r="BF193" s="70"/>
    </row>
    <row r="194" spans="1:58" s="27" customFormat="1">
      <c r="A194" s="120" t="s">
        <v>41</v>
      </c>
      <c r="B194" s="120" t="s">
        <v>72</v>
      </c>
      <c r="C194" s="122" t="s">
        <v>215</v>
      </c>
      <c r="D194" s="123">
        <v>35385</v>
      </c>
      <c r="E194" s="123">
        <v>500000</v>
      </c>
      <c r="F194" s="124"/>
      <c r="G194" s="123">
        <v>49185</v>
      </c>
      <c r="H194" s="123">
        <v>500000</v>
      </c>
      <c r="I194" s="124">
        <v>9.8369999999999999E-2</v>
      </c>
      <c r="J194" s="123">
        <v>148165</v>
      </c>
      <c r="K194" s="123">
        <v>500000</v>
      </c>
      <c r="L194" s="124">
        <v>0.29633000000000004</v>
      </c>
      <c r="M194" s="123">
        <v>312035</v>
      </c>
      <c r="N194" s="123">
        <v>500000</v>
      </c>
      <c r="O194" s="125">
        <v>0.62407000000000001</v>
      </c>
      <c r="P194" s="126">
        <v>177355</v>
      </c>
      <c r="Q194" s="126">
        <v>500000</v>
      </c>
      <c r="R194" s="125">
        <v>0.35471000000000008</v>
      </c>
      <c r="S194" s="126">
        <v>83980</v>
      </c>
      <c r="T194" s="126">
        <v>500000</v>
      </c>
      <c r="U194" s="125">
        <v>0.16796000000000003</v>
      </c>
      <c r="V194" s="126">
        <v>96875</v>
      </c>
      <c r="W194" s="126">
        <v>500000</v>
      </c>
      <c r="X194" s="125">
        <v>0.19375000000000001</v>
      </c>
      <c r="Y194" s="126">
        <v>77880</v>
      </c>
      <c r="Z194" s="126">
        <v>500000</v>
      </c>
      <c r="AA194" s="125">
        <v>0.15576000000000001</v>
      </c>
      <c r="AB194" s="126">
        <v>98375</v>
      </c>
      <c r="AC194" s="126">
        <v>500000</v>
      </c>
      <c r="AD194" s="125"/>
      <c r="AE194" s="126">
        <v>117965</v>
      </c>
      <c r="AF194" s="126">
        <v>500000</v>
      </c>
      <c r="AG194" s="125">
        <v>0.23593000000000003</v>
      </c>
      <c r="AH194" s="126">
        <v>116665</v>
      </c>
      <c r="AI194" s="126">
        <v>500000</v>
      </c>
      <c r="AJ194" s="125">
        <v>0.23333000000000001</v>
      </c>
      <c r="AK194" s="126">
        <v>141660</v>
      </c>
      <c r="AL194" s="126">
        <v>500000</v>
      </c>
      <c r="AM194" s="125">
        <v>0.28332000000000002</v>
      </c>
      <c r="AN194" s="126">
        <v>649420</v>
      </c>
      <c r="AO194" s="150">
        <v>52580</v>
      </c>
      <c r="AP194" s="150">
        <v>550000</v>
      </c>
      <c r="AQ194" s="125">
        <v>9.5600000000000004E-2</v>
      </c>
      <c r="AR194" s="126">
        <v>108236.66666666667</v>
      </c>
      <c r="AS194" s="127">
        <v>376290</v>
      </c>
      <c r="AT194" s="127">
        <v>125430</v>
      </c>
      <c r="AU194" s="151"/>
      <c r="AV194" s="151"/>
      <c r="AW194" s="126">
        <v>47167.427508091132</v>
      </c>
      <c r="AX194" s="128">
        <v>61172.009124025761</v>
      </c>
      <c r="AY194" s="129">
        <v>550000</v>
      </c>
      <c r="AZ194" s="129"/>
      <c r="BA194" s="130">
        <v>49185</v>
      </c>
      <c r="BB194" s="131">
        <v>3.1286376734156442E-2</v>
      </c>
      <c r="BC194" s="132">
        <v>261060</v>
      </c>
      <c r="BD194" s="133">
        <v>550000</v>
      </c>
      <c r="BE194" s="134">
        <f t="shared" si="2"/>
        <v>0.47465454545454544</v>
      </c>
      <c r="BF194" s="70"/>
    </row>
    <row r="195" spans="1:58">
      <c r="A195" s="119" t="s">
        <v>41</v>
      </c>
      <c r="B195" s="120" t="s">
        <v>72</v>
      </c>
      <c r="C195" s="121" t="s">
        <v>216</v>
      </c>
      <c r="D195" s="126">
        <v>1519720</v>
      </c>
      <c r="E195" s="126">
        <v>1450000</v>
      </c>
      <c r="F195" s="125"/>
      <c r="G195" s="126">
        <v>1522905</v>
      </c>
      <c r="H195" s="126">
        <v>1400000</v>
      </c>
      <c r="I195" s="125">
        <v>1.0877892857142857</v>
      </c>
      <c r="J195" s="126">
        <v>1510810</v>
      </c>
      <c r="K195" s="126">
        <v>1450000</v>
      </c>
      <c r="L195" s="125">
        <v>1.0419379310344827</v>
      </c>
      <c r="M195" s="126">
        <v>1686975</v>
      </c>
      <c r="N195" s="126">
        <v>1450000</v>
      </c>
      <c r="O195" s="125">
        <v>1.1634310344827585</v>
      </c>
      <c r="P195" s="126">
        <v>2072865</v>
      </c>
      <c r="Q195" s="126">
        <v>1450000</v>
      </c>
      <c r="R195" s="125">
        <v>1.4295620689655173</v>
      </c>
      <c r="S195" s="126">
        <v>2029820</v>
      </c>
      <c r="T195" s="126">
        <v>1450000</v>
      </c>
      <c r="U195" s="125">
        <v>1.3998758620689655</v>
      </c>
      <c r="V195" s="126">
        <v>1749455</v>
      </c>
      <c r="W195" s="126">
        <v>1350000</v>
      </c>
      <c r="X195" s="125">
        <v>1.2958925925925926</v>
      </c>
      <c r="Y195" s="126">
        <v>509020</v>
      </c>
      <c r="Z195" s="126">
        <v>1350000</v>
      </c>
      <c r="AA195" s="125">
        <v>0.37705185185185197</v>
      </c>
      <c r="AB195" s="126">
        <v>1298555</v>
      </c>
      <c r="AC195" s="126">
        <v>1250000</v>
      </c>
      <c r="AD195" s="125"/>
      <c r="AE195" s="126">
        <v>1668295</v>
      </c>
      <c r="AF195" s="126">
        <v>1250000</v>
      </c>
      <c r="AG195" s="125">
        <v>1.3346359999999999</v>
      </c>
      <c r="AH195" s="126">
        <v>2485610</v>
      </c>
      <c r="AI195" s="126">
        <v>1650000</v>
      </c>
      <c r="AJ195" s="125">
        <v>1.506430303030303</v>
      </c>
      <c r="AK195" s="126">
        <v>1302010</v>
      </c>
      <c r="AL195" s="126">
        <v>1900000</v>
      </c>
      <c r="AM195" s="125">
        <v>0.68526842105263153</v>
      </c>
      <c r="AN195" s="126">
        <v>9012945</v>
      </c>
      <c r="AO195" s="150">
        <v>540920</v>
      </c>
      <c r="AP195" s="150">
        <v>1800000</v>
      </c>
      <c r="AQ195" s="125">
        <v>0.30051111111111112</v>
      </c>
      <c r="AR195" s="126">
        <v>1502157.5</v>
      </c>
      <c r="AS195" s="127">
        <v>5455915</v>
      </c>
      <c r="AT195" s="127">
        <v>1818638.3333333333</v>
      </c>
      <c r="AU195" s="145"/>
      <c r="AV195" s="145"/>
      <c r="AW195" s="126">
        <v>1460435.3194919087</v>
      </c>
      <c r="AX195" s="135">
        <v>1440733.2977034037</v>
      </c>
      <c r="AY195" s="129">
        <v>1600000</v>
      </c>
      <c r="AZ195" s="129"/>
      <c r="BA195" s="136">
        <v>1522905</v>
      </c>
      <c r="BB195" s="131">
        <v>0.96871362326584354</v>
      </c>
      <c r="BC195" s="132">
        <v>1112345</v>
      </c>
      <c r="BD195" s="133">
        <v>1600000</v>
      </c>
      <c r="BE195" s="134">
        <f t="shared" si="2"/>
        <v>0.695215625</v>
      </c>
      <c r="BF195" s="70"/>
    </row>
    <row r="196" spans="1:58">
      <c r="A196" s="119"/>
      <c r="B196" s="120"/>
      <c r="C196" s="121"/>
      <c r="D196" s="126"/>
      <c r="E196" s="126"/>
      <c r="F196" s="125"/>
      <c r="G196" s="126"/>
      <c r="H196" s="126"/>
      <c r="I196" s="125"/>
      <c r="J196" s="123">
        <v>1658975</v>
      </c>
      <c r="K196" s="126"/>
      <c r="L196" s="125"/>
      <c r="M196" s="126"/>
      <c r="N196" s="126"/>
      <c r="O196" s="125"/>
      <c r="P196" s="123">
        <v>2250220</v>
      </c>
      <c r="Q196" s="123">
        <v>1950000</v>
      </c>
      <c r="R196" s="124">
        <v>1.1539589743589744</v>
      </c>
      <c r="S196" s="123">
        <v>2113800</v>
      </c>
      <c r="T196" s="123">
        <v>1950000</v>
      </c>
      <c r="U196" s="125">
        <v>1.0840000000000001</v>
      </c>
      <c r="V196" s="123">
        <v>1846330</v>
      </c>
      <c r="W196" s="123">
        <v>1850000</v>
      </c>
      <c r="X196" s="124">
        <v>0.99801621621621606</v>
      </c>
      <c r="Y196" s="123">
        <v>586900</v>
      </c>
      <c r="Z196" s="123">
        <v>1850000</v>
      </c>
      <c r="AA196" s="125">
        <v>0.31724324324324332</v>
      </c>
      <c r="AB196" s="123">
        <v>1396930</v>
      </c>
      <c r="AC196" s="123">
        <v>1750000</v>
      </c>
      <c r="AD196" s="125"/>
      <c r="AE196" s="123">
        <v>1786260</v>
      </c>
      <c r="AF196" s="123">
        <v>1750000</v>
      </c>
      <c r="AG196" s="125">
        <v>1.0207200000000001</v>
      </c>
      <c r="AH196" s="123">
        <v>2602275</v>
      </c>
      <c r="AI196" s="123">
        <v>2150000</v>
      </c>
      <c r="AJ196" s="125">
        <v>1.2103604651162791</v>
      </c>
      <c r="AK196" s="123">
        <v>1443670</v>
      </c>
      <c r="AL196" s="123">
        <v>2400000</v>
      </c>
      <c r="AM196" s="125">
        <v>0.60152916666666667</v>
      </c>
      <c r="AN196" s="123">
        <v>9662365</v>
      </c>
      <c r="AO196" s="156"/>
      <c r="AP196" s="156"/>
      <c r="AQ196" s="124"/>
      <c r="AR196" s="123">
        <v>1610394.1666666667</v>
      </c>
      <c r="AS196" s="123">
        <v>5832205</v>
      </c>
      <c r="AT196" s="123">
        <v>1944068.3333333333</v>
      </c>
      <c r="AU196" s="147">
        <v>1168684.3</v>
      </c>
      <c r="AV196" s="148">
        <v>1507602.7469999997</v>
      </c>
      <c r="AW196" s="123">
        <v>1507602.7469999997</v>
      </c>
      <c r="AX196" s="135"/>
      <c r="AY196" s="129" t="s">
        <v>217</v>
      </c>
      <c r="AZ196" s="129">
        <f>SUM(AY194:AY195)</f>
        <v>2150000</v>
      </c>
      <c r="BA196" s="123">
        <v>1572090</v>
      </c>
      <c r="BB196" s="124">
        <v>1</v>
      </c>
      <c r="BC196" s="123"/>
      <c r="BD196" s="123"/>
      <c r="BE196" s="134"/>
      <c r="BF196" s="70"/>
    </row>
    <row r="197" spans="1:58">
      <c r="A197" s="119"/>
      <c r="B197" s="120"/>
      <c r="C197" s="121"/>
      <c r="D197" s="126"/>
      <c r="E197" s="126"/>
      <c r="F197" s="125"/>
      <c r="G197" s="126"/>
      <c r="H197" s="126"/>
      <c r="I197" s="125"/>
      <c r="J197" s="126"/>
      <c r="K197" s="126"/>
      <c r="L197" s="125"/>
      <c r="M197" s="126"/>
      <c r="N197" s="126"/>
      <c r="O197" s="125"/>
      <c r="P197" s="126"/>
      <c r="Q197" s="126"/>
      <c r="R197" s="125"/>
      <c r="S197" s="126"/>
      <c r="T197" s="126"/>
      <c r="U197" s="125"/>
      <c r="V197" s="126"/>
      <c r="W197" s="126"/>
      <c r="X197" s="125"/>
      <c r="Y197" s="126"/>
      <c r="Z197" s="126"/>
      <c r="AA197" s="125"/>
      <c r="AB197" s="126"/>
      <c r="AC197" s="126"/>
      <c r="AD197" s="125"/>
      <c r="AE197" s="126"/>
      <c r="AF197" s="126"/>
      <c r="AG197" s="125"/>
      <c r="AH197" s="126"/>
      <c r="AI197" s="126"/>
      <c r="AJ197" s="125"/>
      <c r="AK197" s="126"/>
      <c r="AL197" s="126"/>
      <c r="AM197" s="125"/>
      <c r="AN197" s="126"/>
      <c r="AO197" s="126"/>
      <c r="AP197" s="126"/>
      <c r="AQ197" s="126"/>
      <c r="AR197" s="123"/>
      <c r="AS197" s="127"/>
      <c r="AT197" s="127"/>
      <c r="AU197" s="126"/>
      <c r="AV197" s="126"/>
      <c r="AW197" s="123"/>
      <c r="AX197" s="135"/>
      <c r="AY197" s="129"/>
      <c r="AZ197" s="129"/>
      <c r="BA197" s="136"/>
      <c r="BB197" s="149"/>
      <c r="BC197" s="132"/>
      <c r="BD197" s="133"/>
      <c r="BE197" s="134"/>
      <c r="BF197" s="70"/>
    </row>
    <row r="198" spans="1:58">
      <c r="A198" s="119"/>
      <c r="B198" s="120"/>
      <c r="C198" s="121"/>
      <c r="D198" s="126"/>
      <c r="E198" s="126"/>
      <c r="F198" s="125"/>
      <c r="G198" s="126"/>
      <c r="H198" s="126"/>
      <c r="I198" s="125"/>
      <c r="J198" s="126"/>
      <c r="K198" s="126"/>
      <c r="L198" s="125"/>
      <c r="M198" s="126"/>
      <c r="N198" s="126"/>
      <c r="O198" s="125"/>
      <c r="P198" s="126"/>
      <c r="Q198" s="126"/>
      <c r="R198" s="125"/>
      <c r="S198" s="126"/>
      <c r="T198" s="126"/>
      <c r="U198" s="125"/>
      <c r="V198" s="126"/>
      <c r="W198" s="126"/>
      <c r="X198" s="125"/>
      <c r="Y198" s="126"/>
      <c r="Z198" s="126"/>
      <c r="AA198" s="125"/>
      <c r="AB198" s="126"/>
      <c r="AC198" s="126"/>
      <c r="AD198" s="125"/>
      <c r="AE198" s="126"/>
      <c r="AF198" s="126"/>
      <c r="AG198" s="125"/>
      <c r="AH198" s="126"/>
      <c r="AI198" s="126"/>
      <c r="AJ198" s="125"/>
      <c r="AK198" s="126"/>
      <c r="AL198" s="126"/>
      <c r="AM198" s="125"/>
      <c r="AN198" s="126"/>
      <c r="AO198" s="126"/>
      <c r="AP198" s="126"/>
      <c r="AQ198" s="126"/>
      <c r="AR198" s="123"/>
      <c r="AS198" s="127"/>
      <c r="AT198" s="127"/>
      <c r="AU198" s="126"/>
      <c r="AV198" s="126"/>
      <c r="AW198" s="126"/>
      <c r="AX198" s="135"/>
      <c r="AY198" s="129"/>
      <c r="AZ198" s="129"/>
      <c r="BA198" s="136"/>
      <c r="BB198" s="149"/>
      <c r="BC198" s="132"/>
      <c r="BD198" s="133"/>
      <c r="BE198" s="134"/>
      <c r="BF198" s="70"/>
    </row>
    <row r="199" spans="1:58">
      <c r="A199" s="119" t="s">
        <v>38</v>
      </c>
      <c r="B199" s="120" t="s">
        <v>42</v>
      </c>
      <c r="C199" s="121" t="s">
        <v>218</v>
      </c>
      <c r="D199" s="126">
        <v>516745</v>
      </c>
      <c r="E199" s="126">
        <v>550000</v>
      </c>
      <c r="F199" s="125"/>
      <c r="G199" s="126">
        <v>630035</v>
      </c>
      <c r="H199" s="126">
        <v>500000</v>
      </c>
      <c r="I199" s="125">
        <v>1.26007</v>
      </c>
      <c r="J199" s="126">
        <v>369540</v>
      </c>
      <c r="K199" s="126">
        <v>500000</v>
      </c>
      <c r="L199" s="125">
        <v>0.73907999999999985</v>
      </c>
      <c r="M199" s="126">
        <v>1071875</v>
      </c>
      <c r="N199" s="126">
        <v>500000</v>
      </c>
      <c r="O199" s="125">
        <v>2.1437499999999998</v>
      </c>
      <c r="P199" s="126">
        <v>1190770</v>
      </c>
      <c r="Q199" s="126">
        <v>500000</v>
      </c>
      <c r="R199" s="125">
        <v>2.3815400000000002</v>
      </c>
      <c r="S199" s="126">
        <v>372420</v>
      </c>
      <c r="T199" s="126">
        <v>500000</v>
      </c>
      <c r="U199" s="125">
        <v>0.74483999999999995</v>
      </c>
      <c r="V199" s="126">
        <v>1636625</v>
      </c>
      <c r="W199" s="126">
        <v>500000</v>
      </c>
      <c r="X199" s="125">
        <v>3.27325</v>
      </c>
      <c r="Y199" s="126">
        <v>1561170</v>
      </c>
      <c r="Z199" s="126">
        <v>500000</v>
      </c>
      <c r="AA199" s="125">
        <v>3.1223399999999999</v>
      </c>
      <c r="AB199" s="126">
        <v>1866700</v>
      </c>
      <c r="AC199" s="126">
        <v>550000</v>
      </c>
      <c r="AD199" s="125"/>
      <c r="AE199" s="126">
        <v>1115555</v>
      </c>
      <c r="AF199" s="126">
        <v>550000</v>
      </c>
      <c r="AG199" s="125">
        <v>2.0282818181818181</v>
      </c>
      <c r="AH199" s="126">
        <v>2292815</v>
      </c>
      <c r="AI199" s="126">
        <v>850000</v>
      </c>
      <c r="AJ199" s="125">
        <v>2.697429411764706</v>
      </c>
      <c r="AK199" s="126">
        <v>542165</v>
      </c>
      <c r="AL199" s="126">
        <v>1000000</v>
      </c>
      <c r="AM199" s="125">
        <v>0.54216500000000001</v>
      </c>
      <c r="AN199" s="126">
        <v>9015030</v>
      </c>
      <c r="AO199" s="150">
        <v>1413845</v>
      </c>
      <c r="AP199" s="150">
        <v>1000000</v>
      </c>
      <c r="AQ199" s="125">
        <v>1.413845</v>
      </c>
      <c r="AR199" s="126">
        <v>1502505</v>
      </c>
      <c r="AS199" s="127">
        <v>3950535</v>
      </c>
      <c r="AT199" s="127">
        <v>1316845</v>
      </c>
      <c r="AU199" s="126"/>
      <c r="AV199" s="126"/>
      <c r="AW199" s="126">
        <v>1197086.6488591882</v>
      </c>
      <c r="AX199" s="135">
        <v>518047.16817710252</v>
      </c>
      <c r="AY199" s="129">
        <v>1000000</v>
      </c>
      <c r="AZ199" s="129"/>
      <c r="BA199" s="136">
        <v>630035</v>
      </c>
      <c r="BB199" s="149">
        <v>0.43111152167070388</v>
      </c>
      <c r="BC199" s="132">
        <v>1300675</v>
      </c>
      <c r="BD199" s="133">
        <v>1000000</v>
      </c>
      <c r="BE199" s="134">
        <f t="shared" si="2"/>
        <v>1.300675</v>
      </c>
      <c r="BF199" s="70"/>
    </row>
    <row r="200" spans="1:58">
      <c r="A200" s="119" t="s">
        <v>39</v>
      </c>
      <c r="B200" s="120" t="s">
        <v>47</v>
      </c>
      <c r="C200" s="121" t="s">
        <v>219</v>
      </c>
      <c r="D200" s="126">
        <v>1477170</v>
      </c>
      <c r="E200" s="126">
        <v>1100000</v>
      </c>
      <c r="F200" s="125"/>
      <c r="G200" s="126">
        <v>831385</v>
      </c>
      <c r="H200" s="126">
        <v>1400000</v>
      </c>
      <c r="I200" s="125">
        <v>0.59384642857142855</v>
      </c>
      <c r="J200" s="126">
        <v>1169455</v>
      </c>
      <c r="K200" s="126">
        <v>1400000</v>
      </c>
      <c r="L200" s="125">
        <v>0.8353250000000001</v>
      </c>
      <c r="M200" s="126">
        <v>3537835</v>
      </c>
      <c r="N200" s="126">
        <v>1400000</v>
      </c>
      <c r="O200" s="125">
        <v>2.5270250000000001</v>
      </c>
      <c r="P200" s="126">
        <v>2811180</v>
      </c>
      <c r="Q200" s="126">
        <v>1400000</v>
      </c>
      <c r="R200" s="125">
        <v>2.0079857142857143</v>
      </c>
      <c r="S200" s="126">
        <v>2354290</v>
      </c>
      <c r="T200" s="126">
        <v>1200000</v>
      </c>
      <c r="U200" s="125">
        <v>1.9619083333333334</v>
      </c>
      <c r="V200" s="126">
        <v>923230</v>
      </c>
      <c r="W200" s="126">
        <v>1100000</v>
      </c>
      <c r="X200" s="125">
        <v>0.83930000000000005</v>
      </c>
      <c r="Y200" s="126">
        <v>1115865</v>
      </c>
      <c r="Z200" s="126">
        <v>900000</v>
      </c>
      <c r="AA200" s="125">
        <v>1.2398499999999999</v>
      </c>
      <c r="AB200" s="126">
        <v>2198270</v>
      </c>
      <c r="AC200" s="126">
        <v>900000</v>
      </c>
      <c r="AD200" s="125"/>
      <c r="AE200" s="126">
        <v>1948020</v>
      </c>
      <c r="AF200" s="126">
        <v>1000000</v>
      </c>
      <c r="AG200" s="125">
        <v>1.9480200000000001</v>
      </c>
      <c r="AH200" s="126">
        <v>1808545</v>
      </c>
      <c r="AI200" s="126">
        <v>1650000</v>
      </c>
      <c r="AJ200" s="125">
        <v>1.0960878787878787</v>
      </c>
      <c r="AK200" s="126">
        <v>1166090</v>
      </c>
      <c r="AL200" s="126">
        <v>1950000</v>
      </c>
      <c r="AM200" s="125">
        <v>0.59799487179487176</v>
      </c>
      <c r="AN200" s="126">
        <v>9160020</v>
      </c>
      <c r="AO200" s="150">
        <v>773174</v>
      </c>
      <c r="AP200" s="150">
        <v>1700000</v>
      </c>
      <c r="AQ200" s="125">
        <v>0.45480823529411762</v>
      </c>
      <c r="AR200" s="126">
        <v>1526670</v>
      </c>
      <c r="AS200" s="127">
        <v>4922655</v>
      </c>
      <c r="AT200" s="127">
        <v>1640885</v>
      </c>
      <c r="AU200" s="145"/>
      <c r="AV200" s="145"/>
      <c r="AW200" s="126">
        <v>1579658.0881408113</v>
      </c>
      <c r="AX200" s="135">
        <v>1646407.110612948</v>
      </c>
      <c r="AY200" s="129">
        <v>1500000</v>
      </c>
      <c r="AZ200" s="129"/>
      <c r="BA200" s="136">
        <v>831385</v>
      </c>
      <c r="BB200" s="149">
        <v>0.56888847832929612</v>
      </c>
      <c r="BC200" s="132">
        <v>1154770</v>
      </c>
      <c r="BD200" s="133">
        <v>1500000</v>
      </c>
      <c r="BE200" s="134">
        <f t="shared" si="2"/>
        <v>0.76984666666666668</v>
      </c>
      <c r="BF200" s="70"/>
    </row>
    <row r="201" spans="1:58">
      <c r="A201" s="119" t="s">
        <v>38</v>
      </c>
      <c r="B201" s="120"/>
      <c r="C201" s="121" t="s">
        <v>220</v>
      </c>
      <c r="D201" s="126"/>
      <c r="E201" s="126"/>
      <c r="F201" s="125"/>
      <c r="G201" s="126"/>
      <c r="H201" s="126"/>
      <c r="I201" s="125"/>
      <c r="J201" s="126"/>
      <c r="K201" s="126"/>
      <c r="L201" s="125"/>
      <c r="M201" s="126"/>
      <c r="N201" s="126"/>
      <c r="O201" s="125"/>
      <c r="P201" s="126"/>
      <c r="Q201" s="126"/>
      <c r="R201" s="125"/>
      <c r="S201" s="126"/>
      <c r="T201" s="126"/>
      <c r="U201" s="125"/>
      <c r="V201" s="126"/>
      <c r="W201" s="126"/>
      <c r="X201" s="125"/>
      <c r="Y201" s="126"/>
      <c r="Z201" s="126"/>
      <c r="AA201" s="125"/>
      <c r="AB201" s="126">
        <v>10695</v>
      </c>
      <c r="AC201" s="126">
        <v>349999</v>
      </c>
      <c r="AD201" s="125"/>
      <c r="AE201" s="126">
        <v>174065</v>
      </c>
      <c r="AF201" s="126">
        <v>500000</v>
      </c>
      <c r="AG201" s="125">
        <v>0.34813000000000005</v>
      </c>
      <c r="AH201" s="126">
        <v>449630</v>
      </c>
      <c r="AI201" s="126">
        <v>500000</v>
      </c>
      <c r="AJ201" s="125">
        <v>0.89925999999999995</v>
      </c>
      <c r="AK201" s="126">
        <v>152270</v>
      </c>
      <c r="AL201" s="126">
        <v>500000</v>
      </c>
      <c r="AM201" s="125">
        <v>0.30454000000000003</v>
      </c>
      <c r="AN201" s="126">
        <v>786660</v>
      </c>
      <c r="AO201" s="150">
        <v>212875</v>
      </c>
      <c r="AP201" s="150">
        <v>550000</v>
      </c>
      <c r="AQ201" s="125">
        <v>0.38704545454545453</v>
      </c>
      <c r="AR201" s="126">
        <v>131110</v>
      </c>
      <c r="AS201" s="127">
        <v>775965</v>
      </c>
      <c r="AT201" s="127">
        <v>258655</v>
      </c>
      <c r="AU201" s="145"/>
      <c r="AV201" s="145"/>
      <c r="AW201" s="126"/>
      <c r="AX201" s="135"/>
      <c r="AY201" s="129">
        <v>550000</v>
      </c>
      <c r="AZ201" s="129"/>
      <c r="BA201" s="136"/>
      <c r="BB201" s="149">
        <v>0</v>
      </c>
      <c r="BC201" s="132">
        <v>10695</v>
      </c>
      <c r="BD201" s="133">
        <v>550000</v>
      </c>
      <c r="BE201" s="134">
        <f t="shared" si="2"/>
        <v>1.9445454545454547E-2</v>
      </c>
      <c r="BF201" s="70"/>
    </row>
    <row r="202" spans="1:58">
      <c r="A202" s="119"/>
      <c r="B202" s="120"/>
      <c r="C202" s="121"/>
      <c r="D202" s="126"/>
      <c r="E202" s="126"/>
      <c r="F202" s="125"/>
      <c r="G202" s="126"/>
      <c r="H202" s="126"/>
      <c r="I202" s="125"/>
      <c r="J202" s="123">
        <v>1538995</v>
      </c>
      <c r="K202" s="126"/>
      <c r="L202" s="125"/>
      <c r="M202" s="126"/>
      <c r="N202" s="126"/>
      <c r="O202" s="125"/>
      <c r="P202" s="123">
        <v>4001950</v>
      </c>
      <c r="Q202" s="123">
        <v>1900000</v>
      </c>
      <c r="R202" s="124">
        <v>2.1062894736842104</v>
      </c>
      <c r="S202" s="123">
        <v>2726710</v>
      </c>
      <c r="T202" s="123">
        <v>1700000</v>
      </c>
      <c r="U202" s="125">
        <v>1.6039470588235294</v>
      </c>
      <c r="V202" s="123">
        <v>2559855</v>
      </c>
      <c r="W202" s="123">
        <v>1600000</v>
      </c>
      <c r="X202" s="124">
        <v>1.5999093750000002</v>
      </c>
      <c r="Y202" s="123">
        <v>2677035</v>
      </c>
      <c r="Z202" s="123">
        <v>1400000</v>
      </c>
      <c r="AA202" s="125">
        <v>1.9121678571428573</v>
      </c>
      <c r="AB202" s="123">
        <v>4064970</v>
      </c>
      <c r="AC202" s="123">
        <v>1450000</v>
      </c>
      <c r="AD202" s="125"/>
      <c r="AE202" s="123">
        <v>3063575</v>
      </c>
      <c r="AF202" s="123">
        <v>1550000</v>
      </c>
      <c r="AG202" s="125">
        <v>1.9765000000000001</v>
      </c>
      <c r="AH202" s="123">
        <v>4101360</v>
      </c>
      <c r="AI202" s="123">
        <v>2500000</v>
      </c>
      <c r="AJ202" s="125">
        <v>1.640544</v>
      </c>
      <c r="AK202" s="123">
        <v>1708255</v>
      </c>
      <c r="AL202" s="123">
        <v>2950000</v>
      </c>
      <c r="AM202" s="125">
        <v>0.57906949152542375</v>
      </c>
      <c r="AN202" s="123">
        <v>18175050</v>
      </c>
      <c r="AO202" s="123"/>
      <c r="AP202" s="123"/>
      <c r="AQ202" s="123"/>
      <c r="AR202" s="123">
        <v>3029175</v>
      </c>
      <c r="AS202" s="123">
        <v>8873190</v>
      </c>
      <c r="AT202" s="123">
        <v>2957730</v>
      </c>
      <c r="AU202" s="147">
        <v>2152515.2999999998</v>
      </c>
      <c r="AV202" s="148">
        <v>2776744.7369999997</v>
      </c>
      <c r="AW202" s="123">
        <v>2776744.7369999997</v>
      </c>
      <c r="AX202" s="135"/>
      <c r="AY202" s="129"/>
      <c r="AZ202" s="129">
        <f>SUM(AY199:AY201)</f>
        <v>3050000</v>
      </c>
      <c r="BA202" s="123">
        <v>1461420</v>
      </c>
      <c r="BB202" s="124">
        <v>1</v>
      </c>
      <c r="BC202" s="123"/>
      <c r="BD202" s="123"/>
      <c r="BE202" s="134"/>
      <c r="BF202" s="70"/>
    </row>
    <row r="203" spans="1:58">
      <c r="A203" s="119"/>
      <c r="B203" s="120"/>
      <c r="C203" s="121"/>
      <c r="D203" s="126"/>
      <c r="E203" s="126"/>
      <c r="F203" s="125"/>
      <c r="G203" s="126"/>
      <c r="H203" s="126"/>
      <c r="I203" s="125"/>
      <c r="J203" s="126"/>
      <c r="K203" s="126"/>
      <c r="L203" s="125"/>
      <c r="M203" s="126"/>
      <c r="N203" s="126"/>
      <c r="O203" s="125"/>
      <c r="P203" s="126"/>
      <c r="Q203" s="126"/>
      <c r="R203" s="125"/>
      <c r="S203" s="126"/>
      <c r="T203" s="126"/>
      <c r="U203" s="125"/>
      <c r="V203" s="126"/>
      <c r="W203" s="126"/>
      <c r="X203" s="125"/>
      <c r="Y203" s="126"/>
      <c r="Z203" s="126"/>
      <c r="AA203" s="125"/>
      <c r="AB203" s="126"/>
      <c r="AC203" s="126"/>
      <c r="AD203" s="125"/>
      <c r="AE203" s="126"/>
      <c r="AF203" s="126"/>
      <c r="AG203" s="125"/>
      <c r="AH203" s="126"/>
      <c r="AI203" s="126"/>
      <c r="AJ203" s="125"/>
      <c r="AK203" s="126"/>
      <c r="AL203" s="126"/>
      <c r="AM203" s="125"/>
      <c r="AN203" s="126"/>
      <c r="AO203" s="126"/>
      <c r="AP203" s="126"/>
      <c r="AQ203" s="126"/>
      <c r="AR203" s="123"/>
      <c r="AS203" s="127"/>
      <c r="AT203" s="127"/>
      <c r="AU203" s="126"/>
      <c r="AV203" s="126"/>
      <c r="AW203" s="126"/>
      <c r="AX203" s="135"/>
      <c r="AY203" s="129"/>
      <c r="AZ203" s="129"/>
      <c r="BA203" s="136"/>
      <c r="BB203" s="149"/>
      <c r="BC203" s="132"/>
      <c r="BD203" s="133"/>
      <c r="BE203" s="134"/>
      <c r="BF203" s="70"/>
    </row>
    <row r="204" spans="1:58">
      <c r="A204" s="119"/>
      <c r="B204" s="120"/>
      <c r="C204" s="121"/>
      <c r="D204" s="126"/>
      <c r="E204" s="126"/>
      <c r="F204" s="125"/>
      <c r="G204" s="126"/>
      <c r="H204" s="126"/>
      <c r="I204" s="125"/>
      <c r="J204" s="123"/>
      <c r="K204" s="126"/>
      <c r="L204" s="125"/>
      <c r="M204" s="126"/>
      <c r="N204" s="126"/>
      <c r="O204" s="125"/>
      <c r="P204" s="123"/>
      <c r="Q204" s="123"/>
      <c r="R204" s="124"/>
      <c r="S204" s="123"/>
      <c r="T204" s="123"/>
      <c r="U204" s="125"/>
      <c r="V204" s="126"/>
      <c r="W204" s="126"/>
      <c r="X204" s="125"/>
      <c r="Y204" s="126"/>
      <c r="Z204" s="126"/>
      <c r="AA204" s="125"/>
      <c r="AB204" s="126"/>
      <c r="AC204" s="126"/>
      <c r="AD204" s="125"/>
      <c r="AE204" s="126"/>
      <c r="AF204" s="126"/>
      <c r="AG204" s="125"/>
      <c r="AH204" s="126"/>
      <c r="AI204" s="126"/>
      <c r="AJ204" s="125"/>
      <c r="AK204" s="126"/>
      <c r="AL204" s="126"/>
      <c r="AM204" s="125"/>
      <c r="AN204" s="123"/>
      <c r="AO204" s="123"/>
      <c r="AP204" s="123"/>
      <c r="AQ204" s="123"/>
      <c r="AR204" s="123"/>
      <c r="AS204" s="123"/>
      <c r="AT204" s="123"/>
      <c r="AU204" s="153"/>
      <c r="AV204" s="123"/>
      <c r="AW204" s="123"/>
      <c r="AX204" s="135"/>
      <c r="AY204" s="129"/>
      <c r="AZ204" s="129"/>
      <c r="BA204" s="123"/>
      <c r="BB204" s="124"/>
      <c r="BC204" s="123"/>
      <c r="BD204" s="123"/>
      <c r="BE204" s="134"/>
      <c r="BF204" s="70"/>
    </row>
    <row r="205" spans="1:58">
      <c r="A205" s="119"/>
      <c r="B205" s="120"/>
      <c r="C205" s="121" t="s">
        <v>245</v>
      </c>
      <c r="D205" s="126"/>
      <c r="E205" s="126"/>
      <c r="F205" s="125"/>
      <c r="G205" s="126"/>
      <c r="H205" s="126"/>
      <c r="I205" s="125"/>
      <c r="J205" s="123"/>
      <c r="K205" s="126"/>
      <c r="L205" s="125"/>
      <c r="M205" s="126"/>
      <c r="N205" s="126"/>
      <c r="O205" s="125"/>
      <c r="P205" s="123"/>
      <c r="Q205" s="123"/>
      <c r="R205" s="124"/>
      <c r="S205" s="123"/>
      <c r="T205" s="123"/>
      <c r="U205" s="125"/>
      <c r="V205" s="126"/>
      <c r="W205" s="126"/>
      <c r="X205" s="125"/>
      <c r="Y205" s="126"/>
      <c r="Z205" s="126"/>
      <c r="AA205" s="125"/>
      <c r="AB205" s="126"/>
      <c r="AC205" s="126"/>
      <c r="AD205" s="125"/>
      <c r="AE205" s="126"/>
      <c r="AF205" s="126"/>
      <c r="AG205" s="125"/>
      <c r="AH205" s="126"/>
      <c r="AI205" s="126"/>
      <c r="AJ205" s="125"/>
      <c r="AK205" s="126"/>
      <c r="AL205" s="126"/>
      <c r="AM205" s="125"/>
      <c r="AN205" s="123"/>
      <c r="AO205" s="123"/>
      <c r="AP205" s="123"/>
      <c r="AQ205" s="123"/>
      <c r="AR205" s="123"/>
      <c r="AS205" s="123"/>
      <c r="AT205" s="123"/>
      <c r="AU205" s="153"/>
      <c r="AV205" s="123"/>
      <c r="AW205" s="123"/>
      <c r="AX205" s="135"/>
      <c r="AY205" s="129"/>
      <c r="AZ205" s="129"/>
      <c r="BA205" s="123"/>
      <c r="BB205" s="124"/>
      <c r="BC205" s="123">
        <v>0</v>
      </c>
      <c r="BD205" s="123">
        <v>392857</v>
      </c>
      <c r="BE205" s="134">
        <f t="shared" ref="BE205" si="3">BC205/BD205</f>
        <v>0</v>
      </c>
      <c r="BF205" s="70"/>
    </row>
    <row r="206" spans="1:58">
      <c r="A206" s="119" t="s">
        <v>221</v>
      </c>
      <c r="B206" s="120" t="s">
        <v>221</v>
      </c>
      <c r="C206" s="121" t="s">
        <v>222</v>
      </c>
      <c r="D206" s="126"/>
      <c r="E206" s="126"/>
      <c r="F206" s="125"/>
      <c r="G206" s="126"/>
      <c r="H206" s="126"/>
      <c r="I206" s="125"/>
      <c r="J206" s="123"/>
      <c r="K206" s="126"/>
      <c r="L206" s="125"/>
      <c r="M206" s="126"/>
      <c r="N206" s="126"/>
      <c r="O206" s="125"/>
      <c r="P206" s="123"/>
      <c r="Q206" s="123"/>
      <c r="R206" s="124"/>
      <c r="S206" s="123"/>
      <c r="T206" s="123"/>
      <c r="U206" s="125"/>
      <c r="V206" s="126">
        <v>0</v>
      </c>
      <c r="W206" s="126">
        <v>17742</v>
      </c>
      <c r="X206" s="125">
        <v>0</v>
      </c>
      <c r="Y206" s="126">
        <v>0</v>
      </c>
      <c r="Z206" s="126">
        <v>500000</v>
      </c>
      <c r="AA206" s="125">
        <v>0</v>
      </c>
      <c r="AB206" s="126">
        <v>0</v>
      </c>
      <c r="AC206" s="126">
        <v>500000</v>
      </c>
      <c r="AD206" s="125"/>
      <c r="AE206" s="126">
        <v>0</v>
      </c>
      <c r="AF206" s="126">
        <v>500000</v>
      </c>
      <c r="AG206" s="125">
        <v>0</v>
      </c>
      <c r="AH206" s="126">
        <v>0</v>
      </c>
      <c r="AI206" s="126">
        <v>500000</v>
      </c>
      <c r="AJ206" s="125">
        <v>0</v>
      </c>
      <c r="AK206" s="126"/>
      <c r="AL206" s="126">
        <v>500000</v>
      </c>
      <c r="AM206" s="125">
        <v>0</v>
      </c>
      <c r="AN206" s="126">
        <v>0</v>
      </c>
      <c r="AO206" s="126">
        <v>0</v>
      </c>
      <c r="AP206" s="126">
        <v>550000</v>
      </c>
      <c r="AQ206" s="125">
        <v>0</v>
      </c>
      <c r="AR206" s="126">
        <v>0</v>
      </c>
      <c r="AS206" s="127">
        <v>0</v>
      </c>
      <c r="AT206" s="127">
        <v>0</v>
      </c>
      <c r="AU206" s="153"/>
      <c r="AV206" s="123"/>
      <c r="AW206" s="123"/>
      <c r="AX206" s="135"/>
      <c r="AY206" s="129">
        <v>550000</v>
      </c>
      <c r="AZ206" s="129"/>
      <c r="BA206" s="123"/>
      <c r="BB206" s="124"/>
      <c r="BC206" s="126"/>
      <c r="BD206" s="126"/>
      <c r="BE206" s="134"/>
      <c r="BF206" s="70"/>
    </row>
    <row r="207" spans="1:58">
      <c r="A207" s="119"/>
      <c r="B207" s="120"/>
      <c r="C207" s="121" t="s">
        <v>223</v>
      </c>
      <c r="D207" s="126"/>
      <c r="E207" s="126"/>
      <c r="F207" s="125"/>
      <c r="G207" s="126"/>
      <c r="H207" s="126"/>
      <c r="I207" s="125"/>
      <c r="J207" s="123"/>
      <c r="K207" s="126"/>
      <c r="L207" s="125"/>
      <c r="M207" s="126"/>
      <c r="N207" s="126"/>
      <c r="O207" s="125"/>
      <c r="P207" s="123"/>
      <c r="Q207" s="123"/>
      <c r="R207" s="124"/>
      <c r="S207" s="123"/>
      <c r="T207" s="123"/>
      <c r="U207" s="125"/>
      <c r="V207" s="126"/>
      <c r="W207" s="126"/>
      <c r="X207" s="125"/>
      <c r="Y207" s="126"/>
      <c r="Z207" s="126"/>
      <c r="AA207" s="125"/>
      <c r="AB207" s="126"/>
      <c r="AC207" s="126"/>
      <c r="AD207" s="125"/>
      <c r="AE207" s="126"/>
      <c r="AF207" s="126"/>
      <c r="AG207" s="125"/>
      <c r="AH207" s="126"/>
      <c r="AI207" s="126"/>
      <c r="AJ207" s="125"/>
      <c r="AK207" s="126"/>
      <c r="AL207" s="126"/>
      <c r="AM207" s="125"/>
      <c r="AN207" s="126"/>
      <c r="AO207" s="126"/>
      <c r="AP207" s="126"/>
      <c r="AQ207" s="126"/>
      <c r="AR207" s="126"/>
      <c r="AS207" s="127"/>
      <c r="AT207" s="127"/>
      <c r="AU207" s="153"/>
      <c r="AV207" s="123"/>
      <c r="AW207" s="123"/>
      <c r="AX207" s="135"/>
      <c r="AY207" s="129"/>
      <c r="AZ207" s="129"/>
      <c r="BA207" s="123"/>
      <c r="BB207" s="124"/>
      <c r="BC207" s="126">
        <v>26890</v>
      </c>
      <c r="BD207" s="126">
        <v>550000</v>
      </c>
      <c r="BE207" s="134">
        <f t="shared" ref="BE204:BE235" si="4">BC207/BD207</f>
        <v>4.8890909090909089E-2</v>
      </c>
      <c r="BF207" s="70"/>
    </row>
    <row r="208" spans="1:58">
      <c r="A208" s="119" t="s">
        <v>221</v>
      </c>
      <c r="B208" s="120" t="s">
        <v>221</v>
      </c>
      <c r="C208" s="121" t="s">
        <v>224</v>
      </c>
      <c r="D208" s="126"/>
      <c r="E208" s="126"/>
      <c r="F208" s="125"/>
      <c r="G208" s="126"/>
      <c r="H208" s="126"/>
      <c r="I208" s="125"/>
      <c r="J208" s="123"/>
      <c r="K208" s="126"/>
      <c r="L208" s="125"/>
      <c r="M208" s="126"/>
      <c r="N208" s="126"/>
      <c r="O208" s="125"/>
      <c r="P208" s="123"/>
      <c r="Q208" s="123"/>
      <c r="R208" s="124"/>
      <c r="S208" s="123"/>
      <c r="T208" s="123"/>
      <c r="U208" s="125"/>
      <c r="V208" s="126">
        <v>0</v>
      </c>
      <c r="W208" s="126">
        <v>387097</v>
      </c>
      <c r="X208" s="125">
        <v>0</v>
      </c>
      <c r="Y208" s="126">
        <v>79770</v>
      </c>
      <c r="Z208" s="126">
        <v>500000</v>
      </c>
      <c r="AA208" s="125">
        <v>0.15954000000000002</v>
      </c>
      <c r="AB208" s="126">
        <v>58085</v>
      </c>
      <c r="AC208" s="126">
        <v>500000</v>
      </c>
      <c r="AD208" s="125"/>
      <c r="AE208" s="126">
        <v>0</v>
      </c>
      <c r="AF208" s="126">
        <v>500000</v>
      </c>
      <c r="AG208" s="125">
        <v>0</v>
      </c>
      <c r="AH208" s="126"/>
      <c r="AI208" s="126">
        <v>500000</v>
      </c>
      <c r="AJ208" s="125">
        <v>0</v>
      </c>
      <c r="AK208" s="126"/>
      <c r="AL208" s="126"/>
      <c r="AM208" s="125"/>
      <c r="AN208" s="126">
        <v>137855</v>
      </c>
      <c r="AO208" s="126"/>
      <c r="AP208" s="126"/>
      <c r="AQ208" s="126"/>
      <c r="AR208" s="126">
        <v>22975.833333333332</v>
      </c>
      <c r="AS208" s="127">
        <v>0</v>
      </c>
      <c r="AT208" s="127">
        <v>0</v>
      </c>
      <c r="AU208" s="153"/>
      <c r="AV208" s="123"/>
      <c r="AW208" s="123"/>
      <c r="AX208" s="135"/>
      <c r="AY208" s="129"/>
      <c r="AZ208" s="129"/>
      <c r="BA208" s="123"/>
      <c r="BB208" s="124"/>
      <c r="BC208" s="126"/>
      <c r="BD208" s="126"/>
      <c r="BE208" s="134"/>
      <c r="BF208" s="70"/>
    </row>
    <row r="209" spans="1:58">
      <c r="A209" s="119" t="s">
        <v>221</v>
      </c>
      <c r="B209" s="120" t="s">
        <v>221</v>
      </c>
      <c r="C209" s="121" t="s">
        <v>225</v>
      </c>
      <c r="D209" s="126"/>
      <c r="E209" s="126"/>
      <c r="F209" s="125"/>
      <c r="G209" s="126"/>
      <c r="H209" s="126"/>
      <c r="I209" s="125"/>
      <c r="J209" s="123"/>
      <c r="K209" s="126"/>
      <c r="L209" s="125"/>
      <c r="M209" s="126"/>
      <c r="N209" s="126"/>
      <c r="O209" s="125"/>
      <c r="P209" s="123"/>
      <c r="Q209" s="123"/>
      <c r="R209" s="124"/>
      <c r="S209" s="123"/>
      <c r="T209" s="123"/>
      <c r="U209" s="125"/>
      <c r="V209" s="126">
        <v>0</v>
      </c>
      <c r="W209" s="126">
        <v>35439</v>
      </c>
      <c r="X209" s="125">
        <v>0</v>
      </c>
      <c r="Y209" s="126">
        <v>98570</v>
      </c>
      <c r="Z209" s="126">
        <v>416675</v>
      </c>
      <c r="AA209" s="125">
        <v>0.2365632687346253</v>
      </c>
      <c r="AB209" s="126">
        <v>226635</v>
      </c>
      <c r="AC209" s="126">
        <v>500000</v>
      </c>
      <c r="AD209" s="125"/>
      <c r="AE209" s="126">
        <v>175160</v>
      </c>
      <c r="AF209" s="126">
        <v>500000</v>
      </c>
      <c r="AG209" s="125">
        <v>0.35032000000000002</v>
      </c>
      <c r="AH209" s="126">
        <v>235640</v>
      </c>
      <c r="AI209" s="126">
        <v>500000</v>
      </c>
      <c r="AJ209" s="125">
        <v>0.47128000000000003</v>
      </c>
      <c r="AK209" s="126">
        <v>115655</v>
      </c>
      <c r="AL209" s="126">
        <v>500000</v>
      </c>
      <c r="AM209" s="125">
        <v>0.23131000000000002</v>
      </c>
      <c r="AN209" s="126">
        <v>851660</v>
      </c>
      <c r="AO209" s="126">
        <v>164655</v>
      </c>
      <c r="AP209" s="126">
        <v>550000</v>
      </c>
      <c r="AQ209" s="125">
        <v>0.29937272727272729</v>
      </c>
      <c r="AR209" s="126">
        <v>141943.33333333334</v>
      </c>
      <c r="AS209" s="127">
        <v>526455</v>
      </c>
      <c r="AT209" s="127">
        <v>175485</v>
      </c>
      <c r="AU209" s="153"/>
      <c r="AV209" s="123"/>
      <c r="AW209" s="123"/>
      <c r="AX209" s="135"/>
      <c r="AY209" s="129">
        <v>550000</v>
      </c>
      <c r="AZ209" s="129"/>
      <c r="BA209" s="123"/>
      <c r="BB209" s="124"/>
      <c r="BC209" s="126">
        <v>135160</v>
      </c>
      <c r="BD209" s="126">
        <v>550000</v>
      </c>
      <c r="BE209" s="134">
        <f t="shared" si="4"/>
        <v>0.24574545454545454</v>
      </c>
      <c r="BF209" s="70"/>
    </row>
    <row r="210" spans="1:58">
      <c r="A210" s="119" t="s">
        <v>221</v>
      </c>
      <c r="B210" s="120"/>
      <c r="C210" s="121" t="s">
        <v>226</v>
      </c>
      <c r="D210" s="126"/>
      <c r="E210" s="126"/>
      <c r="F210" s="125"/>
      <c r="G210" s="126"/>
      <c r="H210" s="126"/>
      <c r="I210" s="125"/>
      <c r="J210" s="123"/>
      <c r="K210" s="126"/>
      <c r="L210" s="125"/>
      <c r="M210" s="126"/>
      <c r="N210" s="126"/>
      <c r="O210" s="125"/>
      <c r="P210" s="123"/>
      <c r="Q210" s="123"/>
      <c r="R210" s="124"/>
      <c r="S210" s="123"/>
      <c r="T210" s="123"/>
      <c r="U210" s="125"/>
      <c r="V210" s="126"/>
      <c r="W210" s="126"/>
      <c r="X210" s="125"/>
      <c r="Y210" s="126"/>
      <c r="Z210" s="126"/>
      <c r="AA210" s="125"/>
      <c r="AB210" s="126"/>
      <c r="AC210" s="126"/>
      <c r="AD210" s="125"/>
      <c r="AE210" s="126"/>
      <c r="AF210" s="126"/>
      <c r="AG210" s="125"/>
      <c r="AH210" s="126">
        <v>70685</v>
      </c>
      <c r="AI210" s="126">
        <v>416666</v>
      </c>
      <c r="AJ210" s="125">
        <v>0.1696442714308343</v>
      </c>
      <c r="AK210" s="126">
        <v>99965</v>
      </c>
      <c r="AL210" s="126">
        <v>500000</v>
      </c>
      <c r="AM210" s="125">
        <v>0.19993000000000002</v>
      </c>
      <c r="AN210" s="126">
        <v>170650</v>
      </c>
      <c r="AO210" s="126">
        <v>43880</v>
      </c>
      <c r="AP210" s="126">
        <v>550000</v>
      </c>
      <c r="AQ210" s="125">
        <v>7.9781818181818176E-2</v>
      </c>
      <c r="AR210" s="126">
        <v>28441.666666666668</v>
      </c>
      <c r="AS210" s="127">
        <v>170650</v>
      </c>
      <c r="AT210" s="127">
        <v>56883.333333333336</v>
      </c>
      <c r="AU210" s="153"/>
      <c r="AV210" s="123"/>
      <c r="AW210" s="123"/>
      <c r="AX210" s="135"/>
      <c r="AY210" s="129">
        <v>550000</v>
      </c>
      <c r="AZ210" s="129"/>
      <c r="BA210" s="123"/>
      <c r="BB210" s="124"/>
      <c r="BC210" s="126">
        <v>16195</v>
      </c>
      <c r="BD210" s="126">
        <v>550000</v>
      </c>
      <c r="BE210" s="134">
        <f t="shared" si="4"/>
        <v>2.9445454545454545E-2</v>
      </c>
      <c r="BF210" s="70"/>
    </row>
    <row r="211" spans="1:58">
      <c r="A211" s="119" t="s">
        <v>221</v>
      </c>
      <c r="B211" s="120"/>
      <c r="C211" s="121" t="s">
        <v>227</v>
      </c>
      <c r="D211" s="126"/>
      <c r="E211" s="126"/>
      <c r="F211" s="125"/>
      <c r="G211" s="126"/>
      <c r="H211" s="126"/>
      <c r="I211" s="125"/>
      <c r="J211" s="123"/>
      <c r="K211" s="126"/>
      <c r="L211" s="125"/>
      <c r="M211" s="126"/>
      <c r="N211" s="126"/>
      <c r="O211" s="125"/>
      <c r="P211" s="123"/>
      <c r="Q211" s="123"/>
      <c r="R211" s="124"/>
      <c r="S211" s="123"/>
      <c r="T211" s="123"/>
      <c r="U211" s="125"/>
      <c r="V211" s="126"/>
      <c r="W211" s="126"/>
      <c r="X211" s="125"/>
      <c r="Y211" s="126"/>
      <c r="Z211" s="126"/>
      <c r="AA211" s="125"/>
      <c r="AB211" s="126"/>
      <c r="AC211" s="126"/>
      <c r="AD211" s="125"/>
      <c r="AE211" s="126"/>
      <c r="AF211" s="126"/>
      <c r="AG211" s="125"/>
      <c r="AH211" s="126">
        <v>0</v>
      </c>
      <c r="AI211" s="126">
        <v>83333</v>
      </c>
      <c r="AJ211" s="125">
        <v>0</v>
      </c>
      <c r="AK211" s="126">
        <v>25285</v>
      </c>
      <c r="AL211" s="126">
        <v>500000</v>
      </c>
      <c r="AM211" s="125">
        <v>5.0569999999999997E-2</v>
      </c>
      <c r="AN211" s="126">
        <v>25285</v>
      </c>
      <c r="AO211" s="126">
        <v>19190</v>
      </c>
      <c r="AP211" s="126">
        <v>550000</v>
      </c>
      <c r="AQ211" s="125">
        <v>3.489090909090909E-2</v>
      </c>
      <c r="AR211" s="126"/>
      <c r="AS211" s="127">
        <v>25285</v>
      </c>
      <c r="AT211" s="127"/>
      <c r="AU211" s="153"/>
      <c r="AV211" s="123"/>
      <c r="AW211" s="123"/>
      <c r="AX211" s="135"/>
      <c r="AY211" s="129">
        <v>550000</v>
      </c>
      <c r="AZ211" s="129"/>
      <c r="BA211" s="123"/>
      <c r="BB211" s="124"/>
      <c r="BC211" s="126">
        <v>33690</v>
      </c>
      <c r="BD211" s="126">
        <v>550000</v>
      </c>
      <c r="BE211" s="134">
        <f>BC211/BD211</f>
        <v>6.1254545454545457E-2</v>
      </c>
      <c r="BF211" s="70"/>
    </row>
    <row r="212" spans="1:58">
      <c r="A212" s="119" t="s">
        <v>221</v>
      </c>
      <c r="B212" s="120"/>
      <c r="C212" s="121" t="s">
        <v>228</v>
      </c>
      <c r="D212" s="126"/>
      <c r="E212" s="126"/>
      <c r="F212" s="125"/>
      <c r="G212" s="126"/>
      <c r="H212" s="126"/>
      <c r="I212" s="125"/>
      <c r="J212" s="123"/>
      <c r="K212" s="126"/>
      <c r="L212" s="125"/>
      <c r="M212" s="126"/>
      <c r="N212" s="126"/>
      <c r="O212" s="125"/>
      <c r="P212" s="123"/>
      <c r="Q212" s="123"/>
      <c r="R212" s="124"/>
      <c r="S212" s="123"/>
      <c r="T212" s="123"/>
      <c r="U212" s="125"/>
      <c r="V212" s="126"/>
      <c r="W212" s="126"/>
      <c r="X212" s="125"/>
      <c r="Y212" s="126"/>
      <c r="Z212" s="126"/>
      <c r="AA212" s="125"/>
      <c r="AB212" s="126"/>
      <c r="AC212" s="126"/>
      <c r="AD212" s="125"/>
      <c r="AE212" s="126"/>
      <c r="AF212" s="126"/>
      <c r="AG212" s="125" t="e">
        <f>{#DIV/0!}</f>
        <v>#DIV/0!</v>
      </c>
      <c r="AH212" s="126">
        <v>0</v>
      </c>
      <c r="AI212" s="126">
        <v>161290</v>
      </c>
      <c r="AJ212" s="125">
        <v>0</v>
      </c>
      <c r="AK212" s="126">
        <v>36650</v>
      </c>
      <c r="AL212" s="126">
        <v>500000</v>
      </c>
      <c r="AM212" s="125">
        <v>7.3300000000000004E-2</v>
      </c>
      <c r="AN212" s="126">
        <v>36650</v>
      </c>
      <c r="AO212" s="126">
        <v>72180</v>
      </c>
      <c r="AP212" s="126">
        <v>550000</v>
      </c>
      <c r="AQ212" s="125">
        <v>0.13123636363636362</v>
      </c>
      <c r="AR212" s="126">
        <v>6108.333333333333</v>
      </c>
      <c r="AS212" s="127">
        <v>36650</v>
      </c>
      <c r="AT212" s="127">
        <v>12216.666666666666</v>
      </c>
      <c r="AU212" s="153"/>
      <c r="AV212" s="123"/>
      <c r="AW212" s="123"/>
      <c r="AX212" s="135"/>
      <c r="AY212" s="129">
        <v>550000</v>
      </c>
      <c r="AZ212" s="129"/>
      <c r="BA212" s="123"/>
      <c r="BB212" s="124"/>
      <c r="BC212" s="126">
        <v>28995</v>
      </c>
      <c r="BD212" s="126">
        <v>550000</v>
      </c>
      <c r="BE212" s="134">
        <f t="shared" si="4"/>
        <v>5.2718181818181817E-2</v>
      </c>
      <c r="BF212" s="70"/>
    </row>
    <row r="213" spans="1:58" s="27" customFormat="1">
      <c r="A213" s="120"/>
      <c r="B213" s="120"/>
      <c r="C213" s="122"/>
      <c r="D213" s="123"/>
      <c r="E213" s="123"/>
      <c r="F213" s="124"/>
      <c r="G213" s="123"/>
      <c r="H213" s="123"/>
      <c r="I213" s="124"/>
      <c r="J213" s="123"/>
      <c r="K213" s="123"/>
      <c r="L213" s="124"/>
      <c r="M213" s="123"/>
      <c r="N213" s="123"/>
      <c r="O213" s="124"/>
      <c r="P213" s="123"/>
      <c r="Q213" s="123"/>
      <c r="R213" s="124"/>
      <c r="S213" s="123"/>
      <c r="T213" s="123"/>
      <c r="U213" s="124"/>
      <c r="V213" s="123">
        <v>0</v>
      </c>
      <c r="W213" s="123">
        <v>440278</v>
      </c>
      <c r="X213" s="124">
        <v>0</v>
      </c>
      <c r="Y213" s="123">
        <v>178340</v>
      </c>
      <c r="Z213" s="123">
        <v>1416675</v>
      </c>
      <c r="AA213" s="124">
        <v>0.12588631831577465</v>
      </c>
      <c r="AB213" s="123">
        <v>284720</v>
      </c>
      <c r="AC213" s="123">
        <v>1500000</v>
      </c>
      <c r="AD213" s="124"/>
      <c r="AE213" s="123">
        <v>175160</v>
      </c>
      <c r="AF213" s="123">
        <v>1500000</v>
      </c>
      <c r="AG213" s="125">
        <v>0.11677333333333335</v>
      </c>
      <c r="AH213" s="123">
        <v>306325</v>
      </c>
      <c r="AI213" s="123">
        <v>2161289</v>
      </c>
      <c r="AJ213" s="125">
        <v>0.14173254941842578</v>
      </c>
      <c r="AK213" s="123">
        <v>277555</v>
      </c>
      <c r="AL213" s="123">
        <v>2500000</v>
      </c>
      <c r="AM213" s="125">
        <v>0.111022</v>
      </c>
      <c r="AN213" s="123">
        <v>1222100</v>
      </c>
      <c r="AO213" s="123"/>
      <c r="AP213" s="123"/>
      <c r="AQ213" s="123"/>
      <c r="AR213" s="123">
        <v>203683.33333333334</v>
      </c>
      <c r="AS213" s="127">
        <v>759040</v>
      </c>
      <c r="AT213" s="127">
        <v>244585</v>
      </c>
      <c r="AU213" s="147">
        <v>733923</v>
      </c>
      <c r="AV213" s="148">
        <v>987126.43499999994</v>
      </c>
      <c r="AW213" s="123"/>
      <c r="AX213" s="128"/>
      <c r="AY213" s="129"/>
      <c r="AZ213" s="129">
        <f>SUM(AY206:AY212)</f>
        <v>2750000</v>
      </c>
      <c r="BA213" s="130">
        <v>0</v>
      </c>
      <c r="BB213" s="131"/>
      <c r="BC213" s="129"/>
      <c r="BD213" s="129"/>
      <c r="BE213" s="134"/>
      <c r="BF213" s="77"/>
    </row>
    <row r="214" spans="1:58">
      <c r="A214" s="119"/>
      <c r="B214" s="120"/>
      <c r="C214" s="121"/>
      <c r="D214" s="126"/>
      <c r="E214" s="126"/>
      <c r="F214" s="125"/>
      <c r="G214" s="126"/>
      <c r="H214" s="126"/>
      <c r="I214" s="125"/>
      <c r="J214" s="126"/>
      <c r="K214" s="126"/>
      <c r="L214" s="125"/>
      <c r="M214" s="126"/>
      <c r="N214" s="126"/>
      <c r="O214" s="125"/>
      <c r="P214" s="126"/>
      <c r="Q214" s="126"/>
      <c r="R214" s="125"/>
      <c r="S214" s="126"/>
      <c r="T214" s="126"/>
      <c r="U214" s="125"/>
      <c r="V214" s="126"/>
      <c r="W214" s="126"/>
      <c r="X214" s="125"/>
      <c r="Y214" s="126"/>
      <c r="Z214" s="126"/>
      <c r="AA214" s="125"/>
      <c r="AB214" s="126"/>
      <c r="AC214" s="126"/>
      <c r="AD214" s="125"/>
      <c r="AE214" s="126"/>
      <c r="AF214" s="126"/>
      <c r="AG214" s="125"/>
      <c r="AH214" s="126"/>
      <c r="AI214" s="126"/>
      <c r="AJ214" s="125"/>
      <c r="AK214" s="126"/>
      <c r="AL214" s="126"/>
      <c r="AM214" s="125"/>
      <c r="AN214" s="126"/>
      <c r="AO214" s="126"/>
      <c r="AP214" s="126"/>
      <c r="AQ214" s="126"/>
      <c r="AR214" s="123"/>
      <c r="AS214" s="127"/>
      <c r="AT214" s="127"/>
      <c r="AU214" s="126"/>
      <c r="AV214" s="126"/>
      <c r="AW214" s="126"/>
      <c r="AX214" s="135"/>
      <c r="AY214" s="129"/>
      <c r="AZ214" s="129"/>
      <c r="BA214" s="136"/>
      <c r="BB214" s="149"/>
      <c r="BC214" s="132"/>
      <c r="BD214" s="133"/>
      <c r="BE214" s="134"/>
      <c r="BF214" s="70"/>
    </row>
    <row r="215" spans="1:58">
      <c r="A215" s="119" t="s">
        <v>41</v>
      </c>
      <c r="B215" s="120" t="s">
        <v>43</v>
      </c>
      <c r="C215" s="121" t="s">
        <v>229</v>
      </c>
      <c r="D215" s="126">
        <v>180350</v>
      </c>
      <c r="E215" s="126">
        <v>500000</v>
      </c>
      <c r="F215" s="125"/>
      <c r="G215" s="126">
        <v>26290</v>
      </c>
      <c r="H215" s="126">
        <v>500000</v>
      </c>
      <c r="I215" s="125">
        <v>5.2580000000000002E-2</v>
      </c>
      <c r="J215" s="126">
        <v>234800</v>
      </c>
      <c r="K215" s="126">
        <v>500000</v>
      </c>
      <c r="L215" s="125">
        <v>0.46960000000000002</v>
      </c>
      <c r="M215" s="126">
        <v>133360</v>
      </c>
      <c r="N215" s="126">
        <v>500000</v>
      </c>
      <c r="O215" s="125">
        <v>0.26672000000000001</v>
      </c>
      <c r="P215" s="126">
        <v>154955</v>
      </c>
      <c r="Q215" s="126">
        <v>500000</v>
      </c>
      <c r="R215" s="125">
        <v>0.30991000000000002</v>
      </c>
      <c r="S215" s="126">
        <v>29485</v>
      </c>
      <c r="T215" s="126">
        <v>500000</v>
      </c>
      <c r="U215" s="125">
        <v>5.8970000000000002E-2</v>
      </c>
      <c r="V215" s="126">
        <v>1456169.91233</v>
      </c>
      <c r="W215" s="126">
        <v>500000</v>
      </c>
      <c r="X215" s="125">
        <v>2.9123398246600001</v>
      </c>
      <c r="Y215" s="126">
        <v>14695</v>
      </c>
      <c r="Z215" s="126">
        <v>500000</v>
      </c>
      <c r="AA215" s="125">
        <v>2.9389999999999999E-2</v>
      </c>
      <c r="AB215" s="126">
        <v>70685</v>
      </c>
      <c r="AC215" s="126">
        <v>650000</v>
      </c>
      <c r="AD215" s="125"/>
      <c r="AE215" s="126">
        <v>88275</v>
      </c>
      <c r="AF215" s="126">
        <v>500000</v>
      </c>
      <c r="AG215" s="125">
        <v>0.17655000000000001</v>
      </c>
      <c r="AH215" s="126">
        <v>129095</v>
      </c>
      <c r="AI215" s="126">
        <v>500000</v>
      </c>
      <c r="AJ215" s="125">
        <v>0.25819000000000003</v>
      </c>
      <c r="AK215" s="126">
        <v>24190</v>
      </c>
      <c r="AL215" s="126">
        <v>500000</v>
      </c>
      <c r="AM215" s="125">
        <v>4.8379999999999999E-2</v>
      </c>
      <c r="AN215" s="126">
        <v>1783109.91233</v>
      </c>
      <c r="AO215" s="150">
        <v>21390</v>
      </c>
      <c r="AP215" s="150">
        <v>550000</v>
      </c>
      <c r="AQ215" s="125">
        <v>3.8890909090909094E-2</v>
      </c>
      <c r="AR215" s="126">
        <v>297184.98538833333</v>
      </c>
      <c r="AS215" s="127">
        <v>241560</v>
      </c>
      <c r="AT215" s="127">
        <v>80520</v>
      </c>
      <c r="AU215" s="126"/>
      <c r="AV215" s="126"/>
      <c r="AW215" s="126">
        <v>0</v>
      </c>
      <c r="AX215" s="135">
        <v>49582.746034420023</v>
      </c>
      <c r="AY215" s="129">
        <v>550000</v>
      </c>
      <c r="AZ215" s="129"/>
      <c r="BA215" s="136">
        <v>26290</v>
      </c>
      <c r="BB215" s="149">
        <v>2.8009652622775289E-2</v>
      </c>
      <c r="BC215" s="132">
        <v>0</v>
      </c>
      <c r="BD215" s="133">
        <v>550000</v>
      </c>
      <c r="BE215" s="134">
        <f t="shared" si="4"/>
        <v>0</v>
      </c>
      <c r="BF215" s="70"/>
    </row>
    <row r="216" spans="1:58">
      <c r="A216" s="119" t="s">
        <v>41</v>
      </c>
      <c r="B216" s="120" t="s">
        <v>43</v>
      </c>
      <c r="C216" s="121" t="s">
        <v>230</v>
      </c>
      <c r="D216" s="126">
        <v>829085</v>
      </c>
      <c r="E216" s="126">
        <v>750000</v>
      </c>
      <c r="F216" s="125"/>
      <c r="G216" s="126">
        <v>912315</v>
      </c>
      <c r="H216" s="126">
        <v>550000</v>
      </c>
      <c r="I216" s="125">
        <v>1.6587545454545454</v>
      </c>
      <c r="J216" s="126">
        <v>389510</v>
      </c>
      <c r="K216" s="126">
        <v>550000</v>
      </c>
      <c r="L216" s="125">
        <v>0.70820000000000016</v>
      </c>
      <c r="M216" s="126">
        <v>971505</v>
      </c>
      <c r="N216" s="126">
        <v>550000</v>
      </c>
      <c r="O216" s="125">
        <v>1.7663727272727272</v>
      </c>
      <c r="P216" s="126">
        <v>448310</v>
      </c>
      <c r="Q216" s="126">
        <v>650000</v>
      </c>
      <c r="R216" s="125">
        <v>0.68970769230769247</v>
      </c>
      <c r="S216" s="126">
        <v>602535</v>
      </c>
      <c r="T216" s="126">
        <v>500000</v>
      </c>
      <c r="U216" s="125">
        <v>1.2050700000000001</v>
      </c>
      <c r="V216" s="126">
        <v>404580</v>
      </c>
      <c r="W216" s="126">
        <v>500000</v>
      </c>
      <c r="X216" s="125">
        <v>0.8091600000000001</v>
      </c>
      <c r="Y216" s="126">
        <v>1075985</v>
      </c>
      <c r="Z216" s="126">
        <v>500000</v>
      </c>
      <c r="AA216" s="125">
        <v>2.1519699999999999</v>
      </c>
      <c r="AB216" s="126">
        <v>819135</v>
      </c>
      <c r="AC216" s="126">
        <v>500000</v>
      </c>
      <c r="AD216" s="125"/>
      <c r="AE216" s="126">
        <v>535955</v>
      </c>
      <c r="AF216" s="126">
        <v>500000</v>
      </c>
      <c r="AG216" s="125">
        <v>1.0719099999999999</v>
      </c>
      <c r="AH216" s="126">
        <v>0</v>
      </c>
      <c r="AI216" s="126">
        <v>500000</v>
      </c>
      <c r="AJ216" s="125">
        <v>0</v>
      </c>
      <c r="AK216" s="126">
        <v>81785</v>
      </c>
      <c r="AL216" s="126">
        <v>500000</v>
      </c>
      <c r="AM216" s="125">
        <v>0.16357000000000002</v>
      </c>
      <c r="AN216" s="126">
        <v>2917440</v>
      </c>
      <c r="AO216" s="150">
        <v>0</v>
      </c>
      <c r="AP216" s="150">
        <v>550000</v>
      </c>
      <c r="AQ216" s="125">
        <v>0</v>
      </c>
      <c r="AR216" s="126">
        <v>486240</v>
      </c>
      <c r="AS216" s="127">
        <v>617740</v>
      </c>
      <c r="AT216" s="127">
        <v>205913.33333333334</v>
      </c>
      <c r="AU216" s="145"/>
      <c r="AV216" s="145"/>
      <c r="AW216" s="126">
        <v>0</v>
      </c>
      <c r="AX216" s="135">
        <v>138723.01338830622</v>
      </c>
      <c r="AY216" s="129">
        <v>550000</v>
      </c>
      <c r="AZ216" s="129"/>
      <c r="BA216" s="136">
        <v>912315</v>
      </c>
      <c r="BB216" s="149">
        <v>0.97199034737722467</v>
      </c>
      <c r="BC216" s="132">
        <v>57990</v>
      </c>
      <c r="BD216" s="133">
        <v>550000</v>
      </c>
      <c r="BE216" s="134">
        <f t="shared" si="4"/>
        <v>0.10543636363636363</v>
      </c>
      <c r="BF216" s="70"/>
    </row>
    <row r="217" spans="1:58">
      <c r="A217" s="119"/>
      <c r="B217" s="120"/>
      <c r="C217" s="121"/>
      <c r="D217" s="126"/>
      <c r="E217" s="126"/>
      <c r="F217" s="125"/>
      <c r="G217" s="126"/>
      <c r="H217" s="126"/>
      <c r="I217" s="125"/>
      <c r="J217" s="123">
        <v>624310</v>
      </c>
      <c r="K217" s="126"/>
      <c r="L217" s="125"/>
      <c r="M217" s="126"/>
      <c r="N217" s="126"/>
      <c r="O217" s="125"/>
      <c r="P217" s="123">
        <v>603265</v>
      </c>
      <c r="Q217" s="123">
        <v>1150000</v>
      </c>
      <c r="R217" s="124">
        <v>0.52457826086956527</v>
      </c>
      <c r="S217" s="123">
        <v>632020</v>
      </c>
      <c r="T217" s="123">
        <v>1000000</v>
      </c>
      <c r="U217" s="125">
        <v>0.63202000000000003</v>
      </c>
      <c r="V217" s="123">
        <v>1860749.91233</v>
      </c>
      <c r="W217" s="123">
        <v>1000000</v>
      </c>
      <c r="X217" s="124">
        <v>1.86074991233</v>
      </c>
      <c r="Y217" s="123">
        <v>1090680</v>
      </c>
      <c r="Z217" s="123">
        <v>1000000</v>
      </c>
      <c r="AA217" s="125">
        <v>1.0906800000000001</v>
      </c>
      <c r="AB217" s="123">
        <v>889820</v>
      </c>
      <c r="AC217" s="123">
        <v>1150000</v>
      </c>
      <c r="AD217" s="125"/>
      <c r="AE217" s="123">
        <v>624230</v>
      </c>
      <c r="AF217" s="123">
        <v>1000000</v>
      </c>
      <c r="AG217" s="124">
        <v>0.62423000000000006</v>
      </c>
      <c r="AH217" s="123">
        <v>129095</v>
      </c>
      <c r="AI217" s="123">
        <v>1000000</v>
      </c>
      <c r="AJ217" s="125">
        <v>0.12909500000000002</v>
      </c>
      <c r="AK217" s="123">
        <v>105975</v>
      </c>
      <c r="AL217" s="123">
        <v>1000000</v>
      </c>
      <c r="AM217" s="125">
        <v>0.105975</v>
      </c>
      <c r="AN217" s="123">
        <v>4700549.9123299997</v>
      </c>
      <c r="AO217" s="123"/>
      <c r="AP217" s="123"/>
      <c r="AQ217" s="123"/>
      <c r="AR217" s="123">
        <v>783424.98538833333</v>
      </c>
      <c r="AS217" s="123">
        <v>859300</v>
      </c>
      <c r="AT217" s="123">
        <v>286433.33333333337</v>
      </c>
      <c r="AU217" s="147">
        <v>0</v>
      </c>
      <c r="AV217" s="148">
        <v>0</v>
      </c>
      <c r="AW217" s="123">
        <v>0</v>
      </c>
      <c r="AX217" s="135"/>
      <c r="AY217" s="129"/>
      <c r="AZ217" s="129">
        <f>SUM(AY215:AY216)</f>
        <v>1100000</v>
      </c>
      <c r="BA217" s="123">
        <v>938605</v>
      </c>
      <c r="BB217" s="124">
        <v>1</v>
      </c>
      <c r="BC217" s="123"/>
      <c r="BD217" s="123"/>
      <c r="BE217" s="134"/>
      <c r="BF217" s="70"/>
    </row>
    <row r="218" spans="1:58" ht="16.5" customHeight="1">
      <c r="A218" s="119"/>
      <c r="B218" s="120"/>
      <c r="C218" s="121"/>
      <c r="D218" s="126"/>
      <c r="E218" s="126"/>
      <c r="F218" s="125"/>
      <c r="G218" s="126"/>
      <c r="H218" s="126"/>
      <c r="I218" s="125"/>
      <c r="J218" s="126"/>
      <c r="K218" s="126"/>
      <c r="L218" s="125"/>
      <c r="M218" s="126"/>
      <c r="N218" s="126"/>
      <c r="O218" s="125"/>
      <c r="P218" s="126"/>
      <c r="Q218" s="126"/>
      <c r="R218" s="125"/>
      <c r="S218" s="126"/>
      <c r="T218" s="126"/>
      <c r="U218" s="125"/>
      <c r="V218" s="126"/>
      <c r="W218" s="126"/>
      <c r="X218" s="125"/>
      <c r="Y218" s="126"/>
      <c r="Z218" s="126"/>
      <c r="AA218" s="125"/>
      <c r="AB218" s="126"/>
      <c r="AC218" s="126"/>
      <c r="AD218" s="125"/>
      <c r="AE218" s="126"/>
      <c r="AF218" s="126"/>
      <c r="AG218" s="125"/>
      <c r="AH218" s="126"/>
      <c r="AI218" s="126"/>
      <c r="AJ218" s="125"/>
      <c r="AK218" s="126"/>
      <c r="AL218" s="126"/>
      <c r="AM218" s="125"/>
      <c r="AN218" s="126"/>
      <c r="AO218" s="126"/>
      <c r="AP218" s="126"/>
      <c r="AQ218" s="126"/>
      <c r="AR218" s="123"/>
      <c r="AS218" s="127"/>
      <c r="AT218" s="127"/>
      <c r="AU218" s="126"/>
      <c r="AV218" s="126"/>
      <c r="AW218" s="126"/>
      <c r="AX218" s="135"/>
      <c r="AY218" s="129"/>
      <c r="AZ218" s="129"/>
      <c r="BA218" s="136"/>
      <c r="BB218" s="149"/>
      <c r="BC218" s="132"/>
      <c r="BD218" s="133"/>
      <c r="BE218" s="134"/>
      <c r="BF218" s="70"/>
    </row>
    <row r="219" spans="1:58">
      <c r="A219" s="119"/>
      <c r="B219" s="120"/>
      <c r="C219" s="121"/>
      <c r="D219" s="126"/>
      <c r="E219" s="126"/>
      <c r="F219" s="125"/>
      <c r="G219" s="126"/>
      <c r="H219" s="126"/>
      <c r="I219" s="125"/>
      <c r="J219" s="123"/>
      <c r="K219" s="126"/>
      <c r="L219" s="125"/>
      <c r="M219" s="126"/>
      <c r="N219" s="126"/>
      <c r="O219" s="125"/>
      <c r="P219" s="123"/>
      <c r="Q219" s="123"/>
      <c r="R219" s="124"/>
      <c r="S219" s="123"/>
      <c r="T219" s="123"/>
      <c r="U219" s="125"/>
      <c r="V219" s="126"/>
      <c r="W219" s="126"/>
      <c r="X219" s="125"/>
      <c r="Y219" s="126"/>
      <c r="Z219" s="126"/>
      <c r="AA219" s="125"/>
      <c r="AB219" s="126"/>
      <c r="AC219" s="126"/>
      <c r="AD219" s="125"/>
      <c r="AE219" s="126"/>
      <c r="AF219" s="126"/>
      <c r="AG219" s="125"/>
      <c r="AH219" s="126"/>
      <c r="AI219" s="126"/>
      <c r="AJ219" s="125"/>
      <c r="AK219" s="126"/>
      <c r="AL219" s="126"/>
      <c r="AM219" s="125"/>
      <c r="AN219" s="123"/>
      <c r="AO219" s="123"/>
      <c r="AP219" s="123"/>
      <c r="AQ219" s="123"/>
      <c r="AR219" s="123"/>
      <c r="AS219" s="123"/>
      <c r="AT219" s="123"/>
      <c r="AU219" s="153"/>
      <c r="AV219" s="123"/>
      <c r="AW219" s="123"/>
      <c r="AX219" s="128"/>
      <c r="AY219" s="129"/>
      <c r="AZ219" s="129"/>
      <c r="BA219" s="123"/>
      <c r="BB219" s="124"/>
      <c r="BC219" s="123"/>
      <c r="BD219" s="123"/>
      <c r="BE219" s="134"/>
      <c r="BF219" s="70"/>
    </row>
    <row r="220" spans="1:58">
      <c r="A220" s="119" t="s">
        <v>36</v>
      </c>
      <c r="B220" s="120"/>
      <c r="C220" s="121" t="s">
        <v>231</v>
      </c>
      <c r="D220" s="126"/>
      <c r="E220" s="126"/>
      <c r="F220" s="125"/>
      <c r="G220" s="126"/>
      <c r="H220" s="126"/>
      <c r="I220" s="125"/>
      <c r="J220" s="123"/>
      <c r="K220" s="126"/>
      <c r="L220" s="125"/>
      <c r="M220" s="126"/>
      <c r="N220" s="126"/>
      <c r="O220" s="125"/>
      <c r="P220" s="123"/>
      <c r="Q220" s="123"/>
      <c r="R220" s="124"/>
      <c r="S220" s="123"/>
      <c r="T220" s="123"/>
      <c r="U220" s="125"/>
      <c r="V220" s="126">
        <v>50580</v>
      </c>
      <c r="W220" s="126">
        <v>354838</v>
      </c>
      <c r="X220" s="125">
        <v>0.14254392145147926</v>
      </c>
      <c r="Y220" s="126">
        <v>100170</v>
      </c>
      <c r="Z220" s="126">
        <v>500000</v>
      </c>
      <c r="AA220" s="125">
        <v>0.20034000000000002</v>
      </c>
      <c r="AB220" s="126">
        <v>50285</v>
      </c>
      <c r="AC220" s="126">
        <v>500000</v>
      </c>
      <c r="AD220" s="125"/>
      <c r="AE220" s="126">
        <v>255970</v>
      </c>
      <c r="AF220" s="126">
        <v>500000</v>
      </c>
      <c r="AG220" s="125">
        <v>0.51194000000000006</v>
      </c>
      <c r="AH220" s="126">
        <v>121875</v>
      </c>
      <c r="AI220" s="126">
        <v>500000</v>
      </c>
      <c r="AJ220" s="125">
        <v>0.24374999999999999</v>
      </c>
      <c r="AK220" s="126">
        <v>35385</v>
      </c>
      <c r="AL220" s="126">
        <v>500000</v>
      </c>
      <c r="AM220" s="125">
        <v>7.077E-2</v>
      </c>
      <c r="AN220" s="126">
        <v>614265</v>
      </c>
      <c r="AO220" s="126">
        <v>28995</v>
      </c>
      <c r="AP220" s="126">
        <v>550000</v>
      </c>
      <c r="AQ220" s="125">
        <v>5.2718181818181817E-2</v>
      </c>
      <c r="AR220" s="126">
        <v>102377.5</v>
      </c>
      <c r="AS220" s="127">
        <v>413230</v>
      </c>
      <c r="AT220" s="127">
        <v>137743.33333333334</v>
      </c>
      <c r="AU220" s="153"/>
      <c r="AV220" s="123"/>
      <c r="AW220" s="123"/>
      <c r="AX220" s="128"/>
      <c r="AY220" s="129">
        <v>550000</v>
      </c>
      <c r="AZ220" s="129"/>
      <c r="BA220" s="123"/>
      <c r="BB220" s="124"/>
      <c r="BC220" s="126">
        <v>20995</v>
      </c>
      <c r="BD220" s="126">
        <v>550000</v>
      </c>
      <c r="BE220" s="134">
        <f t="shared" si="4"/>
        <v>3.8172727272727275E-2</v>
      </c>
      <c r="BF220" s="70"/>
    </row>
    <row r="221" spans="1:58">
      <c r="A221" s="119" t="s">
        <v>36</v>
      </c>
      <c r="B221" s="120"/>
      <c r="C221" s="121" t="s">
        <v>232</v>
      </c>
      <c r="D221" s="126"/>
      <c r="E221" s="126"/>
      <c r="F221" s="125"/>
      <c r="G221" s="126"/>
      <c r="H221" s="126"/>
      <c r="I221" s="125"/>
      <c r="J221" s="123"/>
      <c r="K221" s="126"/>
      <c r="L221" s="125"/>
      <c r="M221" s="126"/>
      <c r="N221" s="126"/>
      <c r="O221" s="125"/>
      <c r="P221" s="123"/>
      <c r="Q221" s="123"/>
      <c r="R221" s="124"/>
      <c r="S221" s="123"/>
      <c r="T221" s="123"/>
      <c r="U221" s="125"/>
      <c r="V221" s="126"/>
      <c r="W221" s="126"/>
      <c r="X221" s="125"/>
      <c r="Y221" s="126"/>
      <c r="Z221" s="126"/>
      <c r="AA221" s="125"/>
      <c r="AB221" s="126"/>
      <c r="AC221" s="126"/>
      <c r="AD221" s="125"/>
      <c r="AE221" s="126"/>
      <c r="AF221" s="126"/>
      <c r="AG221" s="125"/>
      <c r="AH221" s="126"/>
      <c r="AI221" s="126">
        <v>99999</v>
      </c>
      <c r="AJ221" s="125"/>
      <c r="AK221" s="126">
        <v>55480</v>
      </c>
      <c r="AL221" s="126">
        <v>500000</v>
      </c>
      <c r="AM221" s="125">
        <v>0.11096</v>
      </c>
      <c r="AN221" s="126">
        <v>55480</v>
      </c>
      <c r="AO221" s="126">
        <v>41185</v>
      </c>
      <c r="AP221" s="126">
        <v>550000</v>
      </c>
      <c r="AQ221" s="125">
        <v>7.4881818181818188E-2</v>
      </c>
      <c r="AR221" s="126"/>
      <c r="AS221" s="127">
        <v>55480</v>
      </c>
      <c r="AT221" s="127"/>
      <c r="AU221" s="153"/>
      <c r="AV221" s="123"/>
      <c r="AW221" s="123"/>
      <c r="AX221" s="128"/>
      <c r="AY221" s="129">
        <v>550000</v>
      </c>
      <c r="AZ221" s="129"/>
      <c r="BA221" s="123"/>
      <c r="BB221" s="124"/>
      <c r="BC221" s="126">
        <v>62480</v>
      </c>
      <c r="BD221" s="126">
        <v>550000</v>
      </c>
      <c r="BE221" s="134">
        <f t="shared" si="4"/>
        <v>0.11360000000000001</v>
      </c>
      <c r="BF221" s="70"/>
    </row>
    <row r="222" spans="1:58">
      <c r="A222" s="119"/>
      <c r="B222" s="120"/>
      <c r="C222" s="121" t="s">
        <v>246</v>
      </c>
      <c r="D222" s="126"/>
      <c r="E222" s="126"/>
      <c r="F222" s="125"/>
      <c r="G222" s="126"/>
      <c r="H222" s="126"/>
      <c r="I222" s="125"/>
      <c r="J222" s="123"/>
      <c r="K222" s="126"/>
      <c r="L222" s="125"/>
      <c r="M222" s="126"/>
      <c r="N222" s="126"/>
      <c r="O222" s="125"/>
      <c r="P222" s="123"/>
      <c r="Q222" s="123"/>
      <c r="R222" s="124"/>
      <c r="S222" s="123"/>
      <c r="T222" s="123"/>
      <c r="U222" s="125"/>
      <c r="V222" s="126"/>
      <c r="W222" s="126"/>
      <c r="X222" s="125"/>
      <c r="Y222" s="126"/>
      <c r="Z222" s="126"/>
      <c r="AA222" s="125"/>
      <c r="AB222" s="126"/>
      <c r="AC222" s="126"/>
      <c r="AD222" s="125"/>
      <c r="AE222" s="126"/>
      <c r="AF222" s="126"/>
      <c r="AG222" s="125"/>
      <c r="AH222" s="126"/>
      <c r="AI222" s="126"/>
      <c r="AJ222" s="125"/>
      <c r="AK222" s="126"/>
      <c r="AL222" s="126"/>
      <c r="AM222" s="125"/>
      <c r="AN222" s="126"/>
      <c r="AO222" s="126"/>
      <c r="AP222" s="126"/>
      <c r="AQ222" s="125"/>
      <c r="AR222" s="126"/>
      <c r="AS222" s="127"/>
      <c r="AT222" s="127"/>
      <c r="AU222" s="153"/>
      <c r="AV222" s="123"/>
      <c r="AW222" s="123"/>
      <c r="AX222" s="128"/>
      <c r="AY222" s="129"/>
      <c r="AZ222" s="129"/>
      <c r="BA222" s="123"/>
      <c r="BB222" s="124"/>
      <c r="BC222" s="126">
        <v>0</v>
      </c>
      <c r="BD222" s="126">
        <v>392857</v>
      </c>
      <c r="BE222" s="134">
        <f t="shared" si="4"/>
        <v>0</v>
      </c>
      <c r="BF222" s="70"/>
    </row>
    <row r="223" spans="1:58">
      <c r="A223" s="119" t="s">
        <v>36</v>
      </c>
      <c r="B223" s="120"/>
      <c r="C223" s="121" t="s">
        <v>233</v>
      </c>
      <c r="D223" s="126"/>
      <c r="E223" s="126"/>
      <c r="F223" s="125"/>
      <c r="G223" s="126"/>
      <c r="H223" s="126"/>
      <c r="I223" s="125"/>
      <c r="J223" s="123"/>
      <c r="K223" s="126"/>
      <c r="L223" s="125"/>
      <c r="M223" s="126"/>
      <c r="N223" s="126"/>
      <c r="O223" s="125"/>
      <c r="P223" s="123"/>
      <c r="Q223" s="123"/>
      <c r="R223" s="124"/>
      <c r="S223" s="123"/>
      <c r="T223" s="123"/>
      <c r="U223" s="125"/>
      <c r="V223" s="126"/>
      <c r="W223" s="126"/>
      <c r="X223" s="125"/>
      <c r="Y223" s="126"/>
      <c r="Z223" s="126"/>
      <c r="AA223" s="125"/>
      <c r="AB223" s="126"/>
      <c r="AC223" s="126"/>
      <c r="AD223" s="125"/>
      <c r="AE223" s="126"/>
      <c r="AF223" s="126"/>
      <c r="AG223" s="125"/>
      <c r="AH223" s="126"/>
      <c r="AI223" s="126"/>
      <c r="AJ223" s="125"/>
      <c r="AK223" s="126">
        <v>0</v>
      </c>
      <c r="AL223" s="126">
        <v>354839</v>
      </c>
      <c r="AM223" s="125">
        <v>0</v>
      </c>
      <c r="AN223" s="126">
        <v>0</v>
      </c>
      <c r="AO223" s="126"/>
      <c r="AP223" s="126"/>
      <c r="AQ223" s="126"/>
      <c r="AR223" s="126"/>
      <c r="AS223" s="127">
        <v>0</v>
      </c>
      <c r="AT223" s="127"/>
      <c r="AU223" s="153"/>
      <c r="AV223" s="123"/>
      <c r="AW223" s="123"/>
      <c r="AX223" s="128"/>
      <c r="AY223" s="129"/>
      <c r="AZ223" s="129"/>
      <c r="BA223" s="123"/>
      <c r="BB223" s="124"/>
      <c r="BC223" s="126"/>
      <c r="BD223" s="126"/>
      <c r="BE223" s="134"/>
      <c r="BF223" s="70"/>
    </row>
    <row r="224" spans="1:58">
      <c r="A224" s="119" t="s">
        <v>36</v>
      </c>
      <c r="B224" s="120"/>
      <c r="C224" s="121" t="s">
        <v>234</v>
      </c>
      <c r="D224" s="126"/>
      <c r="E224" s="126"/>
      <c r="F224" s="125"/>
      <c r="G224" s="126"/>
      <c r="H224" s="126"/>
      <c r="I224" s="125"/>
      <c r="J224" s="123"/>
      <c r="K224" s="126"/>
      <c r="L224" s="125"/>
      <c r="M224" s="126"/>
      <c r="N224" s="126"/>
      <c r="O224" s="125"/>
      <c r="P224" s="123"/>
      <c r="Q224" s="123"/>
      <c r="R224" s="124"/>
      <c r="S224" s="123"/>
      <c r="T224" s="123"/>
      <c r="U224" s="125"/>
      <c r="V224" s="126">
        <v>0</v>
      </c>
      <c r="W224" s="126">
        <v>258064</v>
      </c>
      <c r="X224" s="125">
        <v>0</v>
      </c>
      <c r="Y224" s="126"/>
      <c r="Z224" s="126">
        <v>500000</v>
      </c>
      <c r="AA224" s="125">
        <v>0</v>
      </c>
      <c r="AB224" s="126">
        <v>0</v>
      </c>
      <c r="AC224" s="126">
        <v>500000</v>
      </c>
      <c r="AD224" s="125"/>
      <c r="AE224" s="126">
        <v>0</v>
      </c>
      <c r="AF224" s="126">
        <v>500000</v>
      </c>
      <c r="AG224" s="125">
        <v>0</v>
      </c>
      <c r="AH224" s="126"/>
      <c r="AI224" s="126">
        <v>500000</v>
      </c>
      <c r="AJ224" s="125">
        <v>0</v>
      </c>
      <c r="AK224" s="126">
        <v>0</v>
      </c>
      <c r="AL224" s="126">
        <v>500000</v>
      </c>
      <c r="AM224" s="125">
        <v>0</v>
      </c>
      <c r="AN224" s="126">
        <v>0</v>
      </c>
      <c r="AO224" s="126">
        <v>10695</v>
      </c>
      <c r="AP224" s="126">
        <v>550000</v>
      </c>
      <c r="AQ224" s="125">
        <v>1.9445454545454547E-2</v>
      </c>
      <c r="AR224" s="126">
        <v>0</v>
      </c>
      <c r="AS224" s="127">
        <v>0</v>
      </c>
      <c r="AT224" s="127">
        <v>0</v>
      </c>
      <c r="AU224" s="153"/>
      <c r="AV224" s="123"/>
      <c r="AW224" s="123"/>
      <c r="AX224" s="128"/>
      <c r="AY224" s="129">
        <v>550000</v>
      </c>
      <c r="AZ224" s="129"/>
      <c r="BA224" s="123"/>
      <c r="BB224" s="124"/>
      <c r="BC224" s="126">
        <v>0</v>
      </c>
      <c r="BD224" s="126">
        <v>550000</v>
      </c>
      <c r="BE224" s="134">
        <f t="shared" si="4"/>
        <v>0</v>
      </c>
      <c r="BF224" s="70"/>
    </row>
    <row r="225" spans="1:58">
      <c r="A225" s="119" t="s">
        <v>36</v>
      </c>
      <c r="B225" s="120"/>
      <c r="C225" s="121" t="s">
        <v>235</v>
      </c>
      <c r="D225" s="126"/>
      <c r="E225" s="126"/>
      <c r="F225" s="125"/>
      <c r="G225" s="126"/>
      <c r="H225" s="126"/>
      <c r="I225" s="125"/>
      <c r="J225" s="123"/>
      <c r="K225" s="126"/>
      <c r="L225" s="125"/>
      <c r="M225" s="126"/>
      <c r="N225" s="126"/>
      <c r="O225" s="125"/>
      <c r="P225" s="123"/>
      <c r="Q225" s="123"/>
      <c r="R225" s="124"/>
      <c r="S225" s="123"/>
      <c r="T225" s="123"/>
      <c r="U225" s="125"/>
      <c r="V225" s="126">
        <v>0</v>
      </c>
      <c r="W225" s="126">
        <v>258064</v>
      </c>
      <c r="X225" s="125">
        <v>0</v>
      </c>
      <c r="Y225" s="126">
        <v>80775</v>
      </c>
      <c r="Z225" s="126">
        <v>500000</v>
      </c>
      <c r="AA225" s="125">
        <v>0.16155000000000003</v>
      </c>
      <c r="AB225" s="126">
        <v>44687</v>
      </c>
      <c r="AC225" s="126">
        <v>500000</v>
      </c>
      <c r="AD225" s="125"/>
      <c r="AE225" s="126">
        <v>49885</v>
      </c>
      <c r="AF225" s="126">
        <v>500000</v>
      </c>
      <c r="AG225" s="125">
        <v>9.9770000000000011E-2</v>
      </c>
      <c r="AH225" s="126"/>
      <c r="AI225" s="126">
        <v>133333</v>
      </c>
      <c r="AJ225" s="125">
        <v>0</v>
      </c>
      <c r="AK225" s="126"/>
      <c r="AL225" s="126"/>
      <c r="AM225" s="125"/>
      <c r="AN225" s="126">
        <v>175347</v>
      </c>
      <c r="AO225" s="126">
        <v>0</v>
      </c>
      <c r="AP225" s="126">
        <v>266129</v>
      </c>
      <c r="AQ225" s="125">
        <v>0</v>
      </c>
      <c r="AR225" s="126">
        <v>29224.5</v>
      </c>
      <c r="AS225" s="127">
        <v>49885</v>
      </c>
      <c r="AT225" s="127">
        <v>16628.333333333332</v>
      </c>
      <c r="AU225" s="153"/>
      <c r="AV225" s="123"/>
      <c r="AW225" s="123"/>
      <c r="AX225" s="128"/>
      <c r="AY225" s="129">
        <v>550000</v>
      </c>
      <c r="AZ225" s="129"/>
      <c r="BA225" s="123"/>
      <c r="BB225" s="124"/>
      <c r="BC225" s="126">
        <v>0</v>
      </c>
      <c r="BD225" s="126">
        <v>550000</v>
      </c>
      <c r="BE225" s="134">
        <f t="shared" si="4"/>
        <v>0</v>
      </c>
      <c r="BF225" s="70"/>
    </row>
    <row r="226" spans="1:58">
      <c r="A226" s="119"/>
      <c r="B226" s="120"/>
      <c r="C226" s="121"/>
      <c r="D226" s="126"/>
      <c r="E226" s="126"/>
      <c r="F226" s="125"/>
      <c r="G226" s="126"/>
      <c r="H226" s="126"/>
      <c r="I226" s="125"/>
      <c r="J226" s="123"/>
      <c r="K226" s="126"/>
      <c r="L226" s="125"/>
      <c r="M226" s="126"/>
      <c r="N226" s="126"/>
      <c r="O226" s="125"/>
      <c r="P226" s="123"/>
      <c r="Q226" s="123"/>
      <c r="R226" s="124"/>
      <c r="S226" s="123"/>
      <c r="T226" s="123"/>
      <c r="U226" s="125"/>
      <c r="V226" s="123">
        <v>50580</v>
      </c>
      <c r="W226" s="123">
        <v>870966</v>
      </c>
      <c r="X226" s="124">
        <v>5.8073449480232298E-2</v>
      </c>
      <c r="Y226" s="123">
        <v>180945</v>
      </c>
      <c r="Z226" s="123">
        <v>1500000</v>
      </c>
      <c r="AA226" s="125">
        <v>0.12063000000000001</v>
      </c>
      <c r="AB226" s="123">
        <v>94972</v>
      </c>
      <c r="AC226" s="123">
        <v>1500000</v>
      </c>
      <c r="AD226" s="125"/>
      <c r="AE226" s="123">
        <v>305855</v>
      </c>
      <c r="AF226" s="123">
        <v>1500000</v>
      </c>
      <c r="AG226" s="125">
        <v>0.20390333333333333</v>
      </c>
      <c r="AH226" s="123">
        <v>121875</v>
      </c>
      <c r="AI226" s="123">
        <v>1233332</v>
      </c>
      <c r="AJ226" s="125">
        <v>9.881767439748583E-2</v>
      </c>
      <c r="AK226" s="123">
        <v>90865</v>
      </c>
      <c r="AL226" s="123">
        <v>1854839</v>
      </c>
      <c r="AM226" s="125">
        <v>4.8988079288822373E-2</v>
      </c>
      <c r="AN226" s="123">
        <v>845092</v>
      </c>
      <c r="AO226" s="123"/>
      <c r="AP226" s="123"/>
      <c r="AQ226" s="123"/>
      <c r="AR226" s="123">
        <v>140848.66666666666</v>
      </c>
      <c r="AS226" s="123">
        <v>518595</v>
      </c>
      <c r="AT226" s="123">
        <v>172865</v>
      </c>
      <c r="AU226" s="147">
        <v>733923</v>
      </c>
      <c r="AV226" s="148">
        <v>979787.20499999996</v>
      </c>
      <c r="AW226" s="123"/>
      <c r="AX226" s="128"/>
      <c r="AY226" s="129"/>
      <c r="AZ226" s="129">
        <f>SUM(AY220:AY225)</f>
        <v>2200000</v>
      </c>
      <c r="BA226" s="123"/>
      <c r="BB226" s="124"/>
      <c r="BC226" s="123"/>
      <c r="BD226" s="123"/>
      <c r="BE226" s="134"/>
      <c r="BF226" s="70"/>
    </row>
    <row r="227" spans="1:58">
      <c r="A227" s="119"/>
      <c r="B227" s="120"/>
      <c r="C227" s="121"/>
      <c r="D227" s="126"/>
      <c r="E227" s="126"/>
      <c r="F227" s="125"/>
      <c r="G227" s="126"/>
      <c r="H227" s="126"/>
      <c r="I227" s="125"/>
      <c r="J227" s="126"/>
      <c r="K227" s="126"/>
      <c r="L227" s="125"/>
      <c r="M227" s="126"/>
      <c r="N227" s="126"/>
      <c r="O227" s="125"/>
      <c r="P227" s="126"/>
      <c r="Q227" s="126"/>
      <c r="R227" s="125"/>
      <c r="S227" s="126"/>
      <c r="T227" s="126"/>
      <c r="U227" s="125"/>
      <c r="V227" s="126"/>
      <c r="W227" s="126"/>
      <c r="X227" s="125"/>
      <c r="Y227" s="126"/>
      <c r="Z227" s="126"/>
      <c r="AA227" s="125"/>
      <c r="AB227" s="126"/>
      <c r="AC227" s="126"/>
      <c r="AD227" s="125"/>
      <c r="AE227" s="126"/>
      <c r="AF227" s="126"/>
      <c r="AG227" s="125"/>
      <c r="AH227" s="126"/>
      <c r="AI227" s="126"/>
      <c r="AJ227" s="125"/>
      <c r="AK227" s="126"/>
      <c r="AL227" s="126"/>
      <c r="AM227" s="125"/>
      <c r="AN227" s="126"/>
      <c r="AO227" s="126"/>
      <c r="AP227" s="126"/>
      <c r="AQ227" s="126"/>
      <c r="AR227" s="123"/>
      <c r="AS227" s="127"/>
      <c r="AT227" s="127"/>
      <c r="AU227" s="153"/>
      <c r="AV227" s="123"/>
      <c r="AW227" s="126"/>
      <c r="AX227" s="128"/>
      <c r="AY227" s="129"/>
      <c r="AZ227" s="129"/>
      <c r="BA227" s="136"/>
      <c r="BB227" s="131"/>
      <c r="BC227" s="132"/>
      <c r="BD227" s="133"/>
      <c r="BE227" s="134"/>
      <c r="BF227" s="70"/>
    </row>
    <row r="228" spans="1:58">
      <c r="A228" s="119"/>
      <c r="B228" s="120"/>
      <c r="C228" s="121"/>
      <c r="D228" s="126"/>
      <c r="E228" s="126"/>
      <c r="F228" s="125"/>
      <c r="G228" s="126"/>
      <c r="H228" s="126"/>
      <c r="I228" s="125"/>
      <c r="J228" s="126"/>
      <c r="K228" s="126"/>
      <c r="L228" s="125"/>
      <c r="M228" s="126"/>
      <c r="N228" s="126"/>
      <c r="O228" s="125"/>
      <c r="P228" s="126"/>
      <c r="Q228" s="126"/>
      <c r="R228" s="125"/>
      <c r="S228" s="126"/>
      <c r="T228" s="126"/>
      <c r="U228" s="125"/>
      <c r="V228" s="126"/>
      <c r="W228" s="126"/>
      <c r="X228" s="125"/>
      <c r="Y228" s="126"/>
      <c r="Z228" s="126"/>
      <c r="AA228" s="125"/>
      <c r="AB228" s="126"/>
      <c r="AC228" s="126"/>
      <c r="AD228" s="125"/>
      <c r="AE228" s="126"/>
      <c r="AF228" s="126"/>
      <c r="AG228" s="125"/>
      <c r="AH228" s="126"/>
      <c r="AI228" s="126"/>
      <c r="AJ228" s="125"/>
      <c r="AK228" s="126"/>
      <c r="AL228" s="126"/>
      <c r="AM228" s="125"/>
      <c r="AN228" s="126"/>
      <c r="AO228" s="126"/>
      <c r="AP228" s="126"/>
      <c r="AQ228" s="126"/>
      <c r="AR228" s="123"/>
      <c r="AS228" s="127"/>
      <c r="AT228" s="127"/>
      <c r="AU228" s="145"/>
      <c r="AV228" s="145"/>
      <c r="AW228" s="126"/>
      <c r="AX228" s="128"/>
      <c r="AY228" s="129"/>
      <c r="AZ228" s="129"/>
      <c r="BA228" s="136"/>
      <c r="BB228" s="131"/>
      <c r="BC228" s="132"/>
      <c r="BD228" s="133"/>
      <c r="BE228" s="134"/>
      <c r="BF228" s="70"/>
    </row>
    <row r="229" spans="1:58" s="27" customFormat="1">
      <c r="A229" s="120" t="s">
        <v>36</v>
      </c>
      <c r="B229" s="120"/>
      <c r="C229" s="122" t="s">
        <v>237</v>
      </c>
      <c r="D229" s="123">
        <v>0</v>
      </c>
      <c r="E229" s="123">
        <v>87097</v>
      </c>
      <c r="F229" s="124"/>
      <c r="G229" s="123">
        <v>30190</v>
      </c>
      <c r="H229" s="123">
        <v>450000</v>
      </c>
      <c r="I229" s="124">
        <v>6.7088888888888892E-2</v>
      </c>
      <c r="J229" s="123">
        <v>378510</v>
      </c>
      <c r="K229" s="123">
        <v>500000</v>
      </c>
      <c r="L229" s="124">
        <v>0.75702000000000003</v>
      </c>
      <c r="M229" s="123">
        <v>371025</v>
      </c>
      <c r="N229" s="123">
        <v>500000</v>
      </c>
      <c r="O229" s="125">
        <v>0.7420500000000001</v>
      </c>
      <c r="P229" s="126">
        <v>368660</v>
      </c>
      <c r="Q229" s="126">
        <v>500000</v>
      </c>
      <c r="R229" s="125">
        <v>0.73732000000000009</v>
      </c>
      <c r="S229" s="126">
        <v>400105</v>
      </c>
      <c r="T229" s="126">
        <v>500000</v>
      </c>
      <c r="U229" s="125">
        <v>0.80021000000000009</v>
      </c>
      <c r="V229" s="126">
        <v>34690</v>
      </c>
      <c r="W229" s="126">
        <v>500000</v>
      </c>
      <c r="X229" s="125">
        <v>6.9379999999999997E-2</v>
      </c>
      <c r="Y229" s="126">
        <v>205160</v>
      </c>
      <c r="Z229" s="126">
        <v>500000</v>
      </c>
      <c r="AA229" s="125">
        <v>0.41032000000000002</v>
      </c>
      <c r="AB229" s="126">
        <v>264745</v>
      </c>
      <c r="AC229" s="126">
        <v>500000</v>
      </c>
      <c r="AD229" s="125"/>
      <c r="AE229" s="126">
        <v>232450</v>
      </c>
      <c r="AF229" s="126">
        <v>500000</v>
      </c>
      <c r="AG229" s="125">
        <v>0.46490000000000004</v>
      </c>
      <c r="AH229" s="126">
        <v>85370</v>
      </c>
      <c r="AI229" s="126">
        <v>500000</v>
      </c>
      <c r="AJ229" s="125">
        <v>0.17074</v>
      </c>
      <c r="AK229" s="126">
        <v>161855</v>
      </c>
      <c r="AL229" s="126">
        <v>500000</v>
      </c>
      <c r="AM229" s="125">
        <v>0.32371000000000005</v>
      </c>
      <c r="AN229" s="126">
        <v>984270</v>
      </c>
      <c r="AO229" s="126">
        <v>129645</v>
      </c>
      <c r="AP229" s="126">
        <v>550000</v>
      </c>
      <c r="AQ229" s="125">
        <v>0.23571818181818183</v>
      </c>
      <c r="AR229" s="126">
        <v>164045</v>
      </c>
      <c r="AS229" s="127">
        <v>479675</v>
      </c>
      <c r="AT229" s="127">
        <v>159891.66666666666</v>
      </c>
      <c r="AU229" s="151"/>
      <c r="AV229" s="151"/>
      <c r="AW229" s="123">
        <v>96732.51131280353</v>
      </c>
      <c r="AX229" s="128"/>
      <c r="AY229" s="129">
        <v>550000</v>
      </c>
      <c r="AZ229" s="129"/>
      <c r="BA229" s="130">
        <v>30190</v>
      </c>
      <c r="BB229" s="131">
        <v>5.6499078310829155E-2</v>
      </c>
      <c r="BC229" s="132">
        <v>145860</v>
      </c>
      <c r="BD229" s="133">
        <v>550000</v>
      </c>
      <c r="BE229" s="134">
        <f t="shared" si="4"/>
        <v>0.26519999999999999</v>
      </c>
      <c r="BF229" s="70"/>
    </row>
    <row r="230" spans="1:58">
      <c r="A230" s="119" t="s">
        <v>36</v>
      </c>
      <c r="B230" s="120" t="s">
        <v>236</v>
      </c>
      <c r="C230" s="121" t="s">
        <v>238</v>
      </c>
      <c r="D230" s="126">
        <v>408535</v>
      </c>
      <c r="E230" s="126">
        <v>650000</v>
      </c>
      <c r="F230" s="125"/>
      <c r="G230" s="126">
        <v>326375</v>
      </c>
      <c r="H230" s="126">
        <v>650000</v>
      </c>
      <c r="I230" s="125">
        <v>0.50211538461538463</v>
      </c>
      <c r="J230" s="126">
        <v>713720</v>
      </c>
      <c r="K230" s="126">
        <v>500000</v>
      </c>
      <c r="L230" s="125">
        <v>1.42744</v>
      </c>
      <c r="M230" s="126">
        <v>2295630</v>
      </c>
      <c r="N230" s="126">
        <v>1450000</v>
      </c>
      <c r="O230" s="125">
        <v>1.5831931034482758</v>
      </c>
      <c r="P230" s="126">
        <v>1093920</v>
      </c>
      <c r="Q230" s="126">
        <v>650000</v>
      </c>
      <c r="R230" s="125">
        <v>1.682953846153846</v>
      </c>
      <c r="S230" s="126">
        <v>163275</v>
      </c>
      <c r="T230" s="126">
        <v>700000</v>
      </c>
      <c r="U230" s="125">
        <v>0.23325000000000001</v>
      </c>
      <c r="V230" s="126">
        <v>970120</v>
      </c>
      <c r="W230" s="126">
        <v>600000</v>
      </c>
      <c r="X230" s="125">
        <v>1.6168666666666667</v>
      </c>
      <c r="Y230" s="126">
        <v>619915</v>
      </c>
      <c r="Z230" s="126">
        <v>600000</v>
      </c>
      <c r="AA230" s="125">
        <v>1.0331916666666667</v>
      </c>
      <c r="AB230" s="126">
        <v>8495</v>
      </c>
      <c r="AC230" s="126">
        <v>600000</v>
      </c>
      <c r="AD230" s="125"/>
      <c r="AE230" s="126">
        <v>274555</v>
      </c>
      <c r="AF230" s="126">
        <v>500000</v>
      </c>
      <c r="AG230" s="125">
        <v>0.54910999999999999</v>
      </c>
      <c r="AH230" s="126">
        <v>1440325</v>
      </c>
      <c r="AI230" s="126">
        <v>550000</v>
      </c>
      <c r="AJ230" s="125">
        <v>2.6187727272727273</v>
      </c>
      <c r="AK230" s="126">
        <v>75480</v>
      </c>
      <c r="AL230" s="126">
        <v>650000</v>
      </c>
      <c r="AM230" s="125">
        <v>0.11612307692307693</v>
      </c>
      <c r="AN230" s="126">
        <v>3388890</v>
      </c>
      <c r="AO230" s="126">
        <v>121690</v>
      </c>
      <c r="AP230" s="126">
        <v>650000</v>
      </c>
      <c r="AQ230" s="125">
        <v>0.18721538461538462</v>
      </c>
      <c r="AR230" s="126">
        <v>564815</v>
      </c>
      <c r="AS230" s="127">
        <v>1790360</v>
      </c>
      <c r="AT230" s="127">
        <v>596786.66666666663</v>
      </c>
      <c r="AU230" s="145"/>
      <c r="AV230" s="145"/>
      <c r="AW230" s="123">
        <v>1045746.0543132247</v>
      </c>
      <c r="AX230" s="135">
        <v>819897.56983602315</v>
      </c>
      <c r="AY230" s="129">
        <v>650000</v>
      </c>
      <c r="AZ230" s="129"/>
      <c r="BA230" s="136">
        <v>326375</v>
      </c>
      <c r="BB230" s="131">
        <v>0.61079452413702762</v>
      </c>
      <c r="BC230" s="132">
        <v>130975</v>
      </c>
      <c r="BD230" s="133">
        <v>650000</v>
      </c>
      <c r="BE230" s="134">
        <f t="shared" si="4"/>
        <v>0.20150000000000001</v>
      </c>
      <c r="BF230" s="70"/>
    </row>
    <row r="231" spans="1:58" s="27" customFormat="1">
      <c r="A231" s="120" t="s">
        <v>36</v>
      </c>
      <c r="B231" s="120" t="s">
        <v>236</v>
      </c>
      <c r="C231" s="122" t="s">
        <v>239</v>
      </c>
      <c r="D231" s="123">
        <v>10495</v>
      </c>
      <c r="E231" s="123">
        <v>500000</v>
      </c>
      <c r="F231" s="124"/>
      <c r="G231" s="123">
        <v>169285</v>
      </c>
      <c r="H231" s="123">
        <v>500000</v>
      </c>
      <c r="I231" s="124">
        <v>0.33857000000000004</v>
      </c>
      <c r="J231" s="123">
        <v>130665</v>
      </c>
      <c r="K231" s="123">
        <v>650000</v>
      </c>
      <c r="L231" s="124">
        <v>0.20102307692307689</v>
      </c>
      <c r="M231" s="123">
        <v>371025</v>
      </c>
      <c r="N231" s="123">
        <v>500000</v>
      </c>
      <c r="O231" s="125">
        <v>0.7420500000000001</v>
      </c>
      <c r="P231" s="126">
        <v>234440</v>
      </c>
      <c r="Q231" s="126">
        <v>500000</v>
      </c>
      <c r="R231" s="125">
        <v>0.46888000000000002</v>
      </c>
      <c r="S231" s="126">
        <v>375430</v>
      </c>
      <c r="T231" s="126">
        <v>500000</v>
      </c>
      <c r="U231" s="125">
        <v>0.75085999999999986</v>
      </c>
      <c r="V231" s="126">
        <v>167870</v>
      </c>
      <c r="W231" s="126">
        <v>500000</v>
      </c>
      <c r="X231" s="125">
        <v>0.33574000000000004</v>
      </c>
      <c r="Y231" s="126">
        <v>94680</v>
      </c>
      <c r="Z231" s="126">
        <v>500000</v>
      </c>
      <c r="AA231" s="125">
        <v>0.18936000000000003</v>
      </c>
      <c r="AB231" s="126">
        <v>64185</v>
      </c>
      <c r="AC231" s="126">
        <v>500000</v>
      </c>
      <c r="AD231" s="125"/>
      <c r="AE231" s="126">
        <v>117875</v>
      </c>
      <c r="AF231" s="126">
        <v>600000</v>
      </c>
      <c r="AG231" s="125">
        <v>0.19645833333333335</v>
      </c>
      <c r="AH231" s="126">
        <v>91180</v>
      </c>
      <c r="AI231" s="126">
        <v>500000</v>
      </c>
      <c r="AJ231" s="125">
        <v>0.18236000000000002</v>
      </c>
      <c r="AK231" s="126">
        <v>216375</v>
      </c>
      <c r="AL231" s="126">
        <v>500000</v>
      </c>
      <c r="AM231" s="125">
        <v>0.43275000000000002</v>
      </c>
      <c r="AN231" s="126">
        <v>752165</v>
      </c>
      <c r="AO231" s="126">
        <v>158175</v>
      </c>
      <c r="AP231" s="126">
        <v>550000</v>
      </c>
      <c r="AQ231" s="125">
        <v>0.28759090909090906</v>
      </c>
      <c r="AR231" s="126">
        <v>125360.83333333333</v>
      </c>
      <c r="AS231" s="127">
        <v>425430</v>
      </c>
      <c r="AT231" s="127">
        <v>141810</v>
      </c>
      <c r="AU231" s="153"/>
      <c r="AV231" s="123"/>
      <c r="AW231" s="123">
        <v>542410.17481245263</v>
      </c>
      <c r="AX231" s="128">
        <v>274170.46288903925</v>
      </c>
      <c r="AY231" s="129">
        <v>550000</v>
      </c>
      <c r="AZ231" s="129"/>
      <c r="BA231" s="136">
        <v>169285</v>
      </c>
      <c r="BB231" s="131">
        <v>0.31680842901121936</v>
      </c>
      <c r="BC231" s="132">
        <v>177570</v>
      </c>
      <c r="BD231" s="133">
        <v>550000</v>
      </c>
      <c r="BE231" s="134">
        <f t="shared" si="4"/>
        <v>0.32285454545454545</v>
      </c>
      <c r="BF231" s="70"/>
    </row>
    <row r="232" spans="1:58" s="27" customFormat="1">
      <c r="A232" s="120" t="s">
        <v>36</v>
      </c>
      <c r="B232" s="120"/>
      <c r="C232" s="122" t="s">
        <v>240</v>
      </c>
      <c r="D232" s="123"/>
      <c r="E232" s="123"/>
      <c r="F232" s="124"/>
      <c r="G232" s="123"/>
      <c r="H232" s="123"/>
      <c r="I232" s="124"/>
      <c r="J232" s="123"/>
      <c r="K232" s="123"/>
      <c r="L232" s="124"/>
      <c r="M232" s="123"/>
      <c r="N232" s="123"/>
      <c r="O232" s="125"/>
      <c r="P232" s="126"/>
      <c r="Q232" s="126"/>
      <c r="R232" s="125"/>
      <c r="S232" s="126"/>
      <c r="T232" s="126"/>
      <c r="U232" s="125"/>
      <c r="V232" s="126"/>
      <c r="W232" s="126"/>
      <c r="X232" s="125"/>
      <c r="Y232" s="126">
        <v>82990</v>
      </c>
      <c r="Z232" s="126">
        <v>177419</v>
      </c>
      <c r="AA232" s="125">
        <v>0.46776275370732562</v>
      </c>
      <c r="AB232" s="126">
        <v>136490</v>
      </c>
      <c r="AC232" s="126">
        <v>500000</v>
      </c>
      <c r="AD232" s="125"/>
      <c r="AE232" s="126">
        <v>132955</v>
      </c>
      <c r="AF232" s="126">
        <v>500000</v>
      </c>
      <c r="AG232" s="125">
        <v>0.26591000000000004</v>
      </c>
      <c r="AH232" s="126">
        <v>165870</v>
      </c>
      <c r="AI232" s="126">
        <v>500000</v>
      </c>
      <c r="AJ232" s="125">
        <v>0.33174000000000003</v>
      </c>
      <c r="AK232" s="126">
        <v>16195</v>
      </c>
      <c r="AL232" s="126">
        <v>500000</v>
      </c>
      <c r="AM232" s="125">
        <v>3.2390000000000002E-2</v>
      </c>
      <c r="AN232" s="126">
        <v>534500</v>
      </c>
      <c r="AO232" s="126">
        <v>66975</v>
      </c>
      <c r="AP232" s="126">
        <v>550000</v>
      </c>
      <c r="AQ232" s="125">
        <v>0.12177272727272727</v>
      </c>
      <c r="AR232" s="126">
        <v>89083.333333333328</v>
      </c>
      <c r="AS232" s="127">
        <v>315020</v>
      </c>
      <c r="AT232" s="127">
        <v>105006.66666666667</v>
      </c>
      <c r="AU232" s="153"/>
      <c r="AV232" s="123"/>
      <c r="AW232" s="123"/>
      <c r="AX232" s="128"/>
      <c r="AY232" s="129">
        <v>550000</v>
      </c>
      <c r="AZ232" s="129"/>
      <c r="BA232" s="136"/>
      <c r="BB232" s="131">
        <v>0</v>
      </c>
      <c r="BC232" s="132">
        <v>117975</v>
      </c>
      <c r="BD232" s="133">
        <v>550000</v>
      </c>
      <c r="BE232" s="134">
        <f t="shared" si="4"/>
        <v>0.2145</v>
      </c>
      <c r="BF232" s="70"/>
    </row>
    <row r="233" spans="1:58" s="27" customFormat="1">
      <c r="A233" s="120" t="s">
        <v>36</v>
      </c>
      <c r="B233" s="120"/>
      <c r="C233" s="122" t="s">
        <v>241</v>
      </c>
      <c r="D233" s="123"/>
      <c r="E233" s="123"/>
      <c r="F233" s="124"/>
      <c r="G233" s="123"/>
      <c r="H233" s="123"/>
      <c r="I233" s="124"/>
      <c r="J233" s="123"/>
      <c r="K233" s="123"/>
      <c r="L233" s="124"/>
      <c r="M233" s="123"/>
      <c r="N233" s="123"/>
      <c r="O233" s="125"/>
      <c r="P233" s="126"/>
      <c r="Q233" s="126"/>
      <c r="R233" s="125"/>
      <c r="S233" s="126"/>
      <c r="T233" s="126"/>
      <c r="U233" s="125"/>
      <c r="V233" s="126"/>
      <c r="W233" s="126"/>
      <c r="X233" s="125"/>
      <c r="Y233" s="126"/>
      <c r="Z233" s="126"/>
      <c r="AA233" s="125"/>
      <c r="AB233" s="126"/>
      <c r="AC233" s="126"/>
      <c r="AD233" s="125"/>
      <c r="AE233" s="126"/>
      <c r="AF233" s="126"/>
      <c r="AG233" s="125"/>
      <c r="AH233" s="126"/>
      <c r="AI233" s="126"/>
      <c r="AJ233" s="125" t="e">
        <f>{#DIV/0!}</f>
        <v>#DIV/0!</v>
      </c>
      <c r="AK233" s="126"/>
      <c r="AL233" s="126">
        <v>500000</v>
      </c>
      <c r="AM233" s="125">
        <v>0</v>
      </c>
      <c r="AN233" s="126">
        <v>0</v>
      </c>
      <c r="AO233" s="126">
        <v>0</v>
      </c>
      <c r="AP233" s="126">
        <v>550000</v>
      </c>
      <c r="AQ233" s="125">
        <v>0</v>
      </c>
      <c r="AR233" s="126"/>
      <c r="AS233" s="127">
        <v>0</v>
      </c>
      <c r="AT233" s="127"/>
      <c r="AU233" s="153"/>
      <c r="AV233" s="123"/>
      <c r="AW233" s="123"/>
      <c r="AX233" s="128"/>
      <c r="AY233" s="129">
        <v>550000</v>
      </c>
      <c r="AZ233" s="129"/>
      <c r="BA233" s="136"/>
      <c r="BB233" s="131"/>
      <c r="BC233" s="132">
        <v>38380</v>
      </c>
      <c r="BD233" s="133">
        <v>550000</v>
      </c>
      <c r="BE233" s="134">
        <f t="shared" si="4"/>
        <v>6.9781818181818181E-2</v>
      </c>
      <c r="BF233" s="70"/>
    </row>
    <row r="234" spans="1:58" s="27" customFormat="1">
      <c r="A234" s="120" t="s">
        <v>36</v>
      </c>
      <c r="B234" s="120"/>
      <c r="C234" s="122" t="s">
        <v>242</v>
      </c>
      <c r="D234" s="123"/>
      <c r="E234" s="123"/>
      <c r="F234" s="124"/>
      <c r="G234" s="123">
        <v>8495</v>
      </c>
      <c r="H234" s="123">
        <v>155174</v>
      </c>
      <c r="I234" s="124">
        <v>5.4744995940041508E-2</v>
      </c>
      <c r="J234" s="123">
        <v>164810</v>
      </c>
      <c r="K234" s="123">
        <v>450000</v>
      </c>
      <c r="L234" s="124">
        <v>0.36624444444444443</v>
      </c>
      <c r="M234" s="123">
        <v>2295630</v>
      </c>
      <c r="N234" s="123">
        <v>1450000</v>
      </c>
      <c r="O234" s="125">
        <v>1.5831931034482758</v>
      </c>
      <c r="P234" s="126">
        <v>321820</v>
      </c>
      <c r="Q234" s="126">
        <v>500000</v>
      </c>
      <c r="R234" s="125">
        <v>0.6436400000000001</v>
      </c>
      <c r="S234" s="126">
        <v>248960</v>
      </c>
      <c r="T234" s="126">
        <v>500000</v>
      </c>
      <c r="U234" s="125">
        <v>0.49792000000000003</v>
      </c>
      <c r="V234" s="126">
        <v>86675</v>
      </c>
      <c r="W234" s="126">
        <v>500000</v>
      </c>
      <c r="X234" s="125">
        <v>0.17335</v>
      </c>
      <c r="Y234" s="126">
        <v>66880</v>
      </c>
      <c r="Z234" s="126">
        <v>500000</v>
      </c>
      <c r="AA234" s="125">
        <v>0.13376000000000002</v>
      </c>
      <c r="AB234" s="126">
        <v>139870</v>
      </c>
      <c r="AC234" s="126">
        <v>500000</v>
      </c>
      <c r="AD234" s="125"/>
      <c r="AE234" s="126">
        <v>68680</v>
      </c>
      <c r="AF234" s="126">
        <v>500000</v>
      </c>
      <c r="AG234" s="125">
        <v>0.13736000000000001</v>
      </c>
      <c r="AH234" s="126">
        <v>0</v>
      </c>
      <c r="AI234" s="126">
        <v>161290</v>
      </c>
      <c r="AJ234" s="125">
        <v>0</v>
      </c>
      <c r="AK234" s="126"/>
      <c r="AL234" s="126"/>
      <c r="AM234" s="125"/>
      <c r="AN234" s="126">
        <v>362105</v>
      </c>
      <c r="AO234" s="126"/>
      <c r="AP234" s="126"/>
      <c r="AQ234" s="126"/>
      <c r="AR234" s="126">
        <v>60350.833333333336</v>
      </c>
      <c r="AS234" s="127">
        <v>68680</v>
      </c>
      <c r="AT234" s="127">
        <v>22893.333333333332</v>
      </c>
      <c r="AU234" s="147">
        <v>1337584.2</v>
      </c>
      <c r="AV234" s="148">
        <v>1712107.7760000001</v>
      </c>
      <c r="AW234" s="123">
        <v>1684888.7404384809</v>
      </c>
      <c r="AX234" s="128"/>
      <c r="AY234" s="129"/>
      <c r="AZ234" s="129"/>
      <c r="BA234" s="136">
        <v>8495</v>
      </c>
      <c r="BB234" s="131">
        <v>1.4368350726451635E-2</v>
      </c>
      <c r="BC234" s="132"/>
      <c r="BD234" s="133"/>
      <c r="BE234" s="134"/>
      <c r="BF234" s="70"/>
    </row>
    <row r="235" spans="1:58">
      <c r="A235" s="113"/>
      <c r="B235" s="106"/>
      <c r="C235" s="114"/>
      <c r="D235" s="110"/>
      <c r="E235" s="110"/>
      <c r="F235" s="109"/>
      <c r="G235" s="110"/>
      <c r="H235" s="110"/>
      <c r="I235" s="109"/>
      <c r="J235" s="107">
        <v>1387705</v>
      </c>
      <c r="K235" s="110"/>
      <c r="L235" s="109"/>
      <c r="M235" s="110"/>
      <c r="N235" s="110"/>
      <c r="O235" s="109"/>
      <c r="P235" s="107">
        <v>6019705</v>
      </c>
      <c r="Q235" s="107">
        <v>2150000</v>
      </c>
      <c r="R235" s="108">
        <v>0.73732000000000009</v>
      </c>
      <c r="S235" s="107">
        <v>6019705</v>
      </c>
      <c r="T235" s="107">
        <v>2200000</v>
      </c>
      <c r="U235" s="109">
        <v>0.49792000000000003</v>
      </c>
      <c r="V235" s="107">
        <v>6019705</v>
      </c>
      <c r="W235" s="107">
        <v>6019705</v>
      </c>
      <c r="X235" s="108">
        <v>0.17335</v>
      </c>
      <c r="Y235" s="107">
        <v>1069625</v>
      </c>
      <c r="Z235" s="107">
        <v>2277419</v>
      </c>
      <c r="AA235" s="109">
        <v>0.46966544144928973</v>
      </c>
      <c r="AB235" s="107">
        <v>613785</v>
      </c>
      <c r="AC235" s="107">
        <v>2600000</v>
      </c>
      <c r="AD235" s="109"/>
      <c r="AE235" s="107">
        <v>826515</v>
      </c>
      <c r="AF235" s="107">
        <v>2600000</v>
      </c>
      <c r="AG235" s="109">
        <v>0.3178903846153846</v>
      </c>
      <c r="AH235" s="107">
        <v>1782745</v>
      </c>
      <c r="AI235" s="107">
        <v>2211290</v>
      </c>
      <c r="AJ235" s="109">
        <v>0.80620135757860811</v>
      </c>
      <c r="AK235" s="107">
        <v>469905</v>
      </c>
      <c r="AL235" s="107">
        <v>2650000</v>
      </c>
      <c r="AM235" s="109">
        <v>0.17732264150943397</v>
      </c>
      <c r="AN235" s="107">
        <v>6021930</v>
      </c>
      <c r="AO235" s="107"/>
      <c r="AP235" s="107"/>
      <c r="AQ235" s="107"/>
      <c r="AR235" s="107">
        <v>1003655</v>
      </c>
      <c r="AS235" s="107">
        <v>3079165</v>
      </c>
      <c r="AT235" s="107">
        <v>1026388.3333333333</v>
      </c>
      <c r="AU235" s="110"/>
      <c r="AV235" s="110"/>
      <c r="AW235" s="110"/>
      <c r="AX235" s="115"/>
      <c r="AY235" s="111"/>
      <c r="AZ235" s="111">
        <f>SUM(AY229:AY234)</f>
        <v>2850000</v>
      </c>
      <c r="BA235" s="107">
        <v>534345</v>
      </c>
      <c r="BB235" s="108">
        <v>0.99847038218552775</v>
      </c>
      <c r="BC235" s="107"/>
      <c r="BD235" s="107"/>
      <c r="BE235" s="112"/>
      <c r="BF235" s="70"/>
    </row>
    <row r="236" spans="1:58" s="81" customFormat="1" ht="16.2" thickBot="1">
      <c r="D236" s="96">
        <v>293521215</v>
      </c>
      <c r="E236" s="96">
        <v>354327239</v>
      </c>
      <c r="F236" s="97"/>
      <c r="G236" s="98">
        <v>305143698</v>
      </c>
      <c r="H236" s="98">
        <v>395420779.20171893</v>
      </c>
      <c r="I236" s="97"/>
      <c r="J236" s="96">
        <v>745882546</v>
      </c>
      <c r="K236" s="96">
        <v>376983259</v>
      </c>
      <c r="L236" s="97"/>
      <c r="M236" s="96">
        <v>825416674</v>
      </c>
      <c r="N236" s="96">
        <v>441450283</v>
      </c>
      <c r="O236" s="97"/>
      <c r="P236" s="96"/>
      <c r="Q236" s="96"/>
      <c r="R236" s="97"/>
      <c r="S236" s="96"/>
      <c r="T236" s="96"/>
      <c r="U236" s="97"/>
      <c r="V236" s="96"/>
      <c r="W236" s="96"/>
      <c r="X236" s="97"/>
      <c r="Y236" s="96"/>
      <c r="Z236" s="96"/>
      <c r="AA236" s="97"/>
      <c r="AB236" s="96"/>
      <c r="AC236" s="96"/>
      <c r="AD236" s="97"/>
      <c r="AE236" s="96">
        <v>379809884</v>
      </c>
      <c r="AF236" s="96">
        <v>408662325</v>
      </c>
      <c r="AG236" s="97">
        <v>0.92939784454072194</v>
      </c>
      <c r="AH236" s="96"/>
      <c r="AI236" s="96"/>
      <c r="AJ236" s="97"/>
      <c r="AK236" s="96"/>
      <c r="AL236" s="96"/>
      <c r="AM236" s="97"/>
      <c r="AN236" s="99">
        <v>4587173272.8246603</v>
      </c>
      <c r="AO236" s="100"/>
      <c r="AP236" s="100"/>
      <c r="AQ236" s="100"/>
      <c r="AR236" s="101">
        <v>1928828087</v>
      </c>
      <c r="AS236" s="99">
        <v>1932679867</v>
      </c>
      <c r="AT236" s="101">
        <v>1928828087</v>
      </c>
      <c r="AU236" s="99">
        <f>SUM(AU3:AU235)</f>
        <v>111556300.29999998</v>
      </c>
      <c r="AV236" s="99">
        <v>416106251.41574997</v>
      </c>
      <c r="AW236" s="98">
        <v>414112118.74018848</v>
      </c>
      <c r="AX236" s="102">
        <v>426090311.1001206</v>
      </c>
      <c r="AY236" s="103">
        <f>SUM(AY3:AY235)</f>
        <v>174000000</v>
      </c>
      <c r="AZ236" s="103">
        <f>SUM(AZ3:AZ235)</f>
        <v>174000000</v>
      </c>
      <c r="BA236" s="99">
        <v>341097360</v>
      </c>
      <c r="BB236" s="104"/>
      <c r="BC236" s="105"/>
      <c r="BD236" s="96"/>
      <c r="BE236" s="82"/>
    </row>
    <row r="237" spans="1:58">
      <c r="AV237" s="72"/>
      <c r="AY237" s="66">
        <v>27937881.259811521</v>
      </c>
      <c r="BA237" s="62">
        <v>170548680</v>
      </c>
    </row>
    <row r="239" spans="1:58">
      <c r="AZ239" s="75"/>
    </row>
    <row r="240" spans="1:58">
      <c r="AX240" s="73"/>
    </row>
    <row r="241" spans="1:58">
      <c r="AZ241" s="75"/>
    </row>
    <row r="242" spans="1:58">
      <c r="AZ242" s="75"/>
    </row>
    <row r="243" spans="1:58" s="85" customFormat="1">
      <c r="A243" s="57"/>
      <c r="B243" s="69"/>
      <c r="C243" s="84"/>
      <c r="D243" s="56"/>
      <c r="E243" s="56"/>
      <c r="F243" s="57"/>
      <c r="G243" s="56"/>
      <c r="H243" s="56"/>
      <c r="I243" s="57"/>
      <c r="J243" s="56"/>
      <c r="K243" s="56"/>
      <c r="L243" s="57"/>
      <c r="M243" s="56"/>
      <c r="N243" s="56"/>
      <c r="O243" s="57"/>
      <c r="P243" s="56"/>
      <c r="Q243" s="56"/>
      <c r="R243" s="57"/>
      <c r="S243" s="56"/>
      <c r="T243" s="56"/>
      <c r="U243" s="57"/>
      <c r="V243" s="56"/>
      <c r="W243" s="56"/>
      <c r="X243" s="57"/>
      <c r="Y243" s="56"/>
      <c r="Z243" s="56"/>
      <c r="AA243" s="57"/>
      <c r="AB243" s="56"/>
      <c r="AC243" s="56"/>
      <c r="AD243" s="57"/>
      <c r="AE243" s="56"/>
      <c r="AF243" s="56"/>
      <c r="AG243" s="57"/>
      <c r="AH243" s="56"/>
      <c r="AI243" s="56"/>
      <c r="AJ243" s="57"/>
      <c r="AK243" s="56"/>
      <c r="AL243" s="56"/>
      <c r="AM243" s="57"/>
      <c r="AN243" s="57"/>
      <c r="AO243" s="57"/>
      <c r="AP243" s="57"/>
      <c r="AQ243" s="57"/>
      <c r="AR243" s="58"/>
      <c r="AS243" s="59"/>
      <c r="AT243" s="60"/>
      <c r="AU243" s="71"/>
      <c r="AV243" s="70"/>
      <c r="AW243" s="65"/>
      <c r="AX243" s="76"/>
      <c r="AY243" s="66"/>
      <c r="AZ243" s="75"/>
      <c r="BA243" s="62"/>
      <c r="BB243" s="63"/>
      <c r="BC243" s="83"/>
      <c r="BD243" s="67"/>
      <c r="BE243" s="68"/>
      <c r="BF243" s="72"/>
    </row>
  </sheetData>
  <sheetProtection selectLockedCells="1" selectUnlockedCells="1"/>
  <mergeCells count="22">
    <mergeCell ref="AS1:AS2"/>
    <mergeCell ref="AY1:AZ1"/>
    <mergeCell ref="BA1:BB1"/>
    <mergeCell ref="BC1:BE1"/>
    <mergeCell ref="AE1:AG1"/>
    <mergeCell ref="AH1:AJ1"/>
    <mergeCell ref="AK1:AM1"/>
    <mergeCell ref="AN1:AN2"/>
    <mergeCell ref="AO1:AQ1"/>
    <mergeCell ref="AR1:AR2"/>
    <mergeCell ref="M1:O1"/>
    <mergeCell ref="P1:R1"/>
    <mergeCell ref="S1:U1"/>
    <mergeCell ref="V1:X1"/>
    <mergeCell ref="Y1:AA1"/>
    <mergeCell ref="AB1:AD1"/>
    <mergeCell ref="A1:A2"/>
    <mergeCell ref="B1:B2"/>
    <mergeCell ref="C1:C2"/>
    <mergeCell ref="D1:F1"/>
    <mergeCell ref="G1:I1"/>
    <mergeCell ref="J1:L1"/>
  </mergeCells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2025 TARGET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Jayferson B.. Obrador</dc:creator>
  <cp:lastModifiedBy>Jayferson B.. Obrador</cp:lastModifiedBy>
  <dcterms:created xsi:type="dcterms:W3CDTF">2025-02-25T02:11:00Z</dcterms:created>
  <dcterms:modified xsi:type="dcterms:W3CDTF">2025-02-25T03:53:30Z</dcterms:modified>
</cp:coreProperties>
</file>