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" yWindow="40" windowWidth="19420" windowHeight="10300"/>
  </bookViews>
  <sheets>
    <sheet name="highest sales FINAL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'highest sales FINAL'!$B$6:$AS$13</definedName>
    <definedName name="_xlnm.Print_Area" localSheetId="0">'highest sales FINAL'!$A$1:$AY$86</definedName>
  </definedNames>
  <calcPr calcId="124519"/>
</workbook>
</file>

<file path=xl/calcChain.xml><?xml version="1.0" encoding="utf-8"?>
<calcChain xmlns="http://schemas.openxmlformats.org/spreadsheetml/2006/main">
  <c r="AW43" i="1"/>
  <c r="AS43"/>
  <c r="AR43"/>
  <c r="AQ43"/>
  <c r="AP43"/>
  <c r="AO43"/>
  <c r="AL43"/>
  <c r="AI43"/>
  <c r="AF43"/>
  <c r="AC43"/>
  <c r="Z43"/>
  <c r="W43"/>
  <c r="T43"/>
  <c r="Q43"/>
  <c r="N43"/>
  <c r="K43"/>
  <c r="H43"/>
  <c r="AV42"/>
  <c r="AU42"/>
  <c r="AT42"/>
  <c r="AQ42"/>
  <c r="AP42"/>
  <c r="AS42" s="1"/>
  <c r="AO42"/>
  <c r="AL42"/>
  <c r="AI42"/>
  <c r="AF42"/>
  <c r="AC42"/>
  <c r="Z42"/>
  <c r="W42"/>
  <c r="T42"/>
  <c r="Q42"/>
  <c r="N42"/>
  <c r="K42"/>
  <c r="H42"/>
  <c r="AU41"/>
  <c r="AT41"/>
  <c r="AV41" s="1"/>
  <c r="AS41"/>
  <c r="AR41"/>
  <c r="AQ41"/>
  <c r="AP41"/>
  <c r="AO41"/>
  <c r="AL41"/>
  <c r="AI41"/>
  <c r="AF41"/>
  <c r="AC41"/>
  <c r="Z41"/>
  <c r="W41"/>
  <c r="T41"/>
  <c r="Q41"/>
  <c r="N41"/>
  <c r="K41"/>
  <c r="H41"/>
  <c r="AU40"/>
  <c r="AT40"/>
  <c r="AV40" s="1"/>
  <c r="AS40"/>
  <c r="AR40"/>
  <c r="AQ40"/>
  <c r="AP40"/>
  <c r="AW40" s="1"/>
  <c r="AO40"/>
  <c r="AL40"/>
  <c r="AI40"/>
  <c r="AF40"/>
  <c r="AC40"/>
  <c r="Z40"/>
  <c r="W40"/>
  <c r="T40"/>
  <c r="Q40"/>
  <c r="N40"/>
  <c r="K40"/>
  <c r="H40"/>
  <c r="AV39"/>
  <c r="AU39"/>
  <c r="AT39"/>
  <c r="AQ39"/>
  <c r="AP39"/>
  <c r="AS39" s="1"/>
  <c r="AO39"/>
  <c r="AL39"/>
  <c r="AI39"/>
  <c r="AF39"/>
  <c r="AC39"/>
  <c r="Z39"/>
  <c r="W39"/>
  <c r="T39"/>
  <c r="Q39"/>
  <c r="N39"/>
  <c r="K39"/>
  <c r="H39"/>
  <c r="AU38"/>
  <c r="AT38"/>
  <c r="AV38" s="1"/>
  <c r="AS38"/>
  <c r="AR38"/>
  <c r="AQ38"/>
  <c r="AP38"/>
  <c r="AO38"/>
  <c r="AL38"/>
  <c r="AI38"/>
  <c r="AF38"/>
  <c r="AC38"/>
  <c r="Z38"/>
  <c r="W38"/>
  <c r="T38"/>
  <c r="Q38"/>
  <c r="N38"/>
  <c r="K38"/>
  <c r="H38"/>
  <c r="AU37"/>
  <c r="AT37"/>
  <c r="AV37" s="1"/>
  <c r="AS37"/>
  <c r="AR37"/>
  <c r="AQ37"/>
  <c r="AP37"/>
  <c r="AW37" s="1"/>
  <c r="AO37"/>
  <c r="AL37"/>
  <c r="AI37"/>
  <c r="AF37"/>
  <c r="AC37"/>
  <c r="Z37"/>
  <c r="W37"/>
  <c r="T37"/>
  <c r="Q37"/>
  <c r="N37"/>
  <c r="K37"/>
  <c r="H37"/>
  <c r="AV36"/>
  <c r="AU36"/>
  <c r="AT36"/>
  <c r="AQ36"/>
  <c r="AP36"/>
  <c r="AS36" s="1"/>
  <c r="AO36"/>
  <c r="AL36"/>
  <c r="AI36"/>
  <c r="AF36"/>
  <c r="AC36"/>
  <c r="Z36"/>
  <c r="W36"/>
  <c r="T36"/>
  <c r="Q36"/>
  <c r="N36"/>
  <c r="K36"/>
  <c r="H36"/>
  <c r="AW35"/>
  <c r="AV35"/>
  <c r="AU35"/>
  <c r="AT35"/>
  <c r="AS35"/>
  <c r="AR35"/>
  <c r="AQ35"/>
  <c r="AP35"/>
  <c r="AO35"/>
  <c r="AL35"/>
  <c r="AI35"/>
  <c r="AF35"/>
  <c r="AC35"/>
  <c r="Z35"/>
  <c r="W35"/>
  <c r="T35"/>
  <c r="Q35"/>
  <c r="N35"/>
  <c r="K35"/>
  <c r="H35"/>
  <c r="AU34"/>
  <c r="AT34"/>
  <c r="AV34" s="1"/>
  <c r="AS34"/>
  <c r="AR34"/>
  <c r="AQ34"/>
  <c r="AP34"/>
  <c r="AW34" s="1"/>
  <c r="AO34"/>
  <c r="AL34"/>
  <c r="AI34"/>
  <c r="AF34"/>
  <c r="AC34"/>
  <c r="Z34"/>
  <c r="W34"/>
  <c r="T34"/>
  <c r="Q34"/>
  <c r="N34"/>
  <c r="K34"/>
  <c r="H34"/>
  <c r="AU33"/>
  <c r="AT33"/>
  <c r="AV33" s="1"/>
  <c r="AQ33"/>
  <c r="AP33"/>
  <c r="AS33" s="1"/>
  <c r="AO33"/>
  <c r="AL33"/>
  <c r="AI33"/>
  <c r="AF33"/>
  <c r="AC33"/>
  <c r="Z33"/>
  <c r="W33"/>
  <c r="T33"/>
  <c r="Q33"/>
  <c r="N33"/>
  <c r="K33"/>
  <c r="H33"/>
  <c r="AW32"/>
  <c r="AV32"/>
  <c r="AU32"/>
  <c r="AT32"/>
  <c r="AS32"/>
  <c r="AR32"/>
  <c r="AQ32"/>
  <c r="AP32"/>
  <c r="AO32"/>
  <c r="AL32"/>
  <c r="AI32"/>
  <c r="AF32"/>
  <c r="AC32"/>
  <c r="Z32"/>
  <c r="W32"/>
  <c r="T32"/>
  <c r="Q32"/>
  <c r="N32"/>
  <c r="K32"/>
  <c r="H32"/>
  <c r="AU31"/>
  <c r="AT31"/>
  <c r="AS31"/>
  <c r="AR31"/>
  <c r="AQ31"/>
  <c r="AP31"/>
  <c r="AW31" s="1"/>
  <c r="AO31"/>
  <c r="AL31"/>
  <c r="AI31"/>
  <c r="AF31"/>
  <c r="AC31"/>
  <c r="Z31"/>
  <c r="W31"/>
  <c r="T31"/>
  <c r="Q31"/>
  <c r="N31"/>
  <c r="K31"/>
  <c r="H31"/>
  <c r="AV30"/>
  <c r="AU30"/>
  <c r="AT30"/>
  <c r="AQ30"/>
  <c r="AP30"/>
  <c r="AS30" s="1"/>
  <c r="AO30"/>
  <c r="AL30"/>
  <c r="AI30"/>
  <c r="AF30"/>
  <c r="AC30"/>
  <c r="Z30"/>
  <c r="W30"/>
  <c r="T30"/>
  <c r="Q30"/>
  <c r="N30"/>
  <c r="K30"/>
  <c r="H30"/>
  <c r="AW28"/>
  <c r="AS28"/>
  <c r="AR28"/>
  <c r="AQ28"/>
  <c r="AP28"/>
  <c r="AO28"/>
  <c r="AL28"/>
  <c r="AI28"/>
  <c r="AF28"/>
  <c r="AC28"/>
  <c r="Z28"/>
  <c r="W28"/>
  <c r="T28"/>
  <c r="Q28"/>
  <c r="N28"/>
  <c r="K28"/>
  <c r="H28"/>
  <c r="AW27"/>
  <c r="AS27"/>
  <c r="AR27"/>
  <c r="AQ27"/>
  <c r="AP27"/>
  <c r="AO27"/>
  <c r="AL27"/>
  <c r="AI27"/>
  <c r="AF27"/>
  <c r="AC27"/>
  <c r="Z27"/>
  <c r="W27"/>
  <c r="T27"/>
  <c r="Q27"/>
  <c r="N27"/>
  <c r="K27"/>
  <c r="H27"/>
  <c r="AR26"/>
  <c r="AQ26"/>
  <c r="AP26"/>
  <c r="AS26" s="1"/>
  <c r="AO26"/>
  <c r="AL26"/>
  <c r="AI26"/>
  <c r="AF26"/>
  <c r="AC26"/>
  <c r="Z26"/>
  <c r="W26"/>
  <c r="T26"/>
  <c r="Q26"/>
  <c r="N26"/>
  <c r="K26"/>
  <c r="H26"/>
  <c r="AW25"/>
  <c r="AV25"/>
  <c r="AU25"/>
  <c r="AT25"/>
  <c r="AS25"/>
  <c r="AR25"/>
  <c r="AQ25"/>
  <c r="AP25"/>
  <c r="AO25"/>
  <c r="AL25"/>
  <c r="AI25"/>
  <c r="AF25"/>
  <c r="AC25"/>
  <c r="Z25"/>
  <c r="W25"/>
  <c r="T25"/>
  <c r="Q25"/>
  <c r="N25"/>
  <c r="K25"/>
  <c r="H25"/>
  <c r="AV24"/>
  <c r="AU24"/>
  <c r="AT24"/>
  <c r="AS24"/>
  <c r="AR24"/>
  <c r="AQ24"/>
  <c r="AP24"/>
  <c r="AW24" s="1"/>
  <c r="AO24"/>
  <c r="AL24"/>
  <c r="AI24"/>
  <c r="AF24"/>
  <c r="AC24"/>
  <c r="Z24"/>
  <c r="W24"/>
  <c r="T24"/>
  <c r="Q24"/>
  <c r="N24"/>
  <c r="K24"/>
  <c r="H24"/>
  <c r="AV23"/>
  <c r="AU23"/>
  <c r="AT23"/>
  <c r="AR23"/>
  <c r="AQ23"/>
  <c r="AP23"/>
  <c r="AS23" s="1"/>
  <c r="AO23"/>
  <c r="AL23"/>
  <c r="AI23"/>
  <c r="AF23"/>
  <c r="AC23"/>
  <c r="Z23"/>
  <c r="W23"/>
  <c r="T23"/>
  <c r="Q23"/>
  <c r="N23"/>
  <c r="K23"/>
  <c r="H23"/>
  <c r="AW22"/>
  <c r="AV22"/>
  <c r="AU22"/>
  <c r="AT22"/>
  <c r="AS22"/>
  <c r="AR22"/>
  <c r="AQ22"/>
  <c r="AP22"/>
  <c r="AO22"/>
  <c r="AL22"/>
  <c r="AI22"/>
  <c r="AF22"/>
  <c r="AC22"/>
  <c r="Z22"/>
  <c r="W22"/>
  <c r="T22"/>
  <c r="Q22"/>
  <c r="N22"/>
  <c r="K22"/>
  <c r="H22"/>
  <c r="AV21"/>
  <c r="AU21"/>
  <c r="AT21"/>
  <c r="AS21"/>
  <c r="AR21"/>
  <c r="AQ21"/>
  <c r="AP21"/>
  <c r="AW21" s="1"/>
  <c r="AO21"/>
  <c r="AL21"/>
  <c r="AI21"/>
  <c r="AF21"/>
  <c r="AC21"/>
  <c r="Z21"/>
  <c r="W21"/>
  <c r="T21"/>
  <c r="Q21"/>
  <c r="N21"/>
  <c r="K21"/>
  <c r="H21"/>
  <c r="AV20"/>
  <c r="AU20"/>
  <c r="AT20"/>
  <c r="AR20"/>
  <c r="AQ20"/>
  <c r="AP20"/>
  <c r="AS20" s="1"/>
  <c r="AO20"/>
  <c r="AL20"/>
  <c r="AI20"/>
  <c r="AF20"/>
  <c r="AC20"/>
  <c r="Z20"/>
  <c r="W20"/>
  <c r="T20"/>
  <c r="Q20"/>
  <c r="N20"/>
  <c r="K20"/>
  <c r="H20"/>
  <c r="AW19"/>
  <c r="AV19"/>
  <c r="AU19"/>
  <c r="AT19"/>
  <c r="AS19"/>
  <c r="AR19"/>
  <c r="AQ19"/>
  <c r="AP19"/>
  <c r="AO19"/>
  <c r="AL19"/>
  <c r="AI19"/>
  <c r="AF19"/>
  <c r="AC19"/>
  <c r="Z19"/>
  <c r="W19"/>
  <c r="T19"/>
  <c r="Q19"/>
  <c r="N19"/>
  <c r="K19"/>
  <c r="H19"/>
  <c r="AV18"/>
  <c r="AU18"/>
  <c r="AT18"/>
  <c r="AS18"/>
  <c r="AR18"/>
  <c r="AQ18"/>
  <c r="AP18"/>
  <c r="AW18" s="1"/>
  <c r="AO18"/>
  <c r="AL18"/>
  <c r="AI18"/>
  <c r="AF18"/>
  <c r="AC18"/>
  <c r="Z18"/>
  <c r="W18"/>
  <c r="T18"/>
  <c r="Q18"/>
  <c r="N18"/>
  <c r="K18"/>
  <c r="H18"/>
  <c r="AV17"/>
  <c r="AU17"/>
  <c r="AT17"/>
  <c r="AR17"/>
  <c r="AQ17"/>
  <c r="AP17"/>
  <c r="AS17" s="1"/>
  <c r="AO17"/>
  <c r="AL17"/>
  <c r="AI17"/>
  <c r="AF17"/>
  <c r="AC17"/>
  <c r="Z17"/>
  <c r="W17"/>
  <c r="T17"/>
  <c r="Q17"/>
  <c r="N17"/>
  <c r="K17"/>
  <c r="H17"/>
  <c r="AW16"/>
  <c r="AV16"/>
  <c r="AU16"/>
  <c r="AT16"/>
  <c r="AS16"/>
  <c r="AR16"/>
  <c r="AQ16"/>
  <c r="AP16"/>
  <c r="AO16"/>
  <c r="AL16"/>
  <c r="AI16"/>
  <c r="AF16"/>
  <c r="AC16"/>
  <c r="Z16"/>
  <c r="W16"/>
  <c r="T16"/>
  <c r="Q16"/>
  <c r="N16"/>
  <c r="K16"/>
  <c r="H16"/>
  <c r="AS15"/>
  <c r="AR15"/>
  <c r="AQ15"/>
  <c r="AP15"/>
  <c r="AW15" s="1"/>
  <c r="AO15"/>
  <c r="AL15"/>
  <c r="AI15"/>
  <c r="AF15"/>
  <c r="AC15"/>
  <c r="Z15"/>
  <c r="W15"/>
  <c r="T15"/>
  <c r="Q15"/>
  <c r="N15"/>
  <c r="K15"/>
  <c r="H15"/>
  <c r="AW14"/>
  <c r="AV14"/>
  <c r="AU14"/>
  <c r="AT14"/>
  <c r="AS14"/>
  <c r="AR14"/>
  <c r="AQ14"/>
  <c r="AP14"/>
  <c r="AO14"/>
  <c r="AL14"/>
  <c r="AI14"/>
  <c r="AF14"/>
  <c r="AC14"/>
  <c r="Z14"/>
  <c r="W14"/>
  <c r="T14"/>
  <c r="Q14"/>
  <c r="N14"/>
  <c r="K14"/>
  <c r="H14"/>
  <c r="AW13"/>
  <c r="AV13"/>
  <c r="AU13"/>
  <c r="AT13"/>
  <c r="AS13"/>
  <c r="AR13"/>
  <c r="AQ13"/>
  <c r="AP13"/>
  <c r="AO13"/>
  <c r="AL13"/>
  <c r="AI13"/>
  <c r="AF13"/>
  <c r="AC13"/>
  <c r="Z13"/>
  <c r="W13"/>
  <c r="T13"/>
  <c r="Q13"/>
  <c r="N13"/>
  <c r="K13"/>
  <c r="H13"/>
  <c r="AV12"/>
  <c r="AU12"/>
  <c r="AT12"/>
  <c r="AS12"/>
  <c r="AR12"/>
  <c r="AQ12"/>
  <c r="AP12"/>
  <c r="AW12" s="1"/>
  <c r="AO12"/>
  <c r="AL12"/>
  <c r="AI12"/>
  <c r="AF12"/>
  <c r="AC12"/>
  <c r="Z12"/>
  <c r="W12"/>
  <c r="T12"/>
  <c r="Q12"/>
  <c r="N12"/>
  <c r="K12"/>
  <c r="H12"/>
  <c r="AW11"/>
  <c r="AV11"/>
  <c r="AU11"/>
  <c r="AT11"/>
  <c r="AS11"/>
  <c r="AR11"/>
  <c r="AQ11"/>
  <c r="AP11"/>
  <c r="AO11"/>
  <c r="AL11"/>
  <c r="AI11"/>
  <c r="AF11"/>
  <c r="AC11"/>
  <c r="Z11"/>
  <c r="W11"/>
  <c r="T11"/>
  <c r="Q11"/>
  <c r="N11"/>
  <c r="K11"/>
  <c r="H11"/>
  <c r="AW10"/>
  <c r="AV10"/>
  <c r="AU10"/>
  <c r="AT10"/>
  <c r="AS10"/>
  <c r="AR10"/>
  <c r="AQ10"/>
  <c r="AP10"/>
  <c r="AO10"/>
  <c r="AL10"/>
  <c r="AI10"/>
  <c r="AF10"/>
  <c r="AC10"/>
  <c r="Z10"/>
  <c r="W10"/>
  <c r="T10"/>
  <c r="Q10"/>
  <c r="N10"/>
  <c r="K10"/>
  <c r="H10"/>
  <c r="AV9"/>
  <c r="AU9"/>
  <c r="AT9"/>
  <c r="AS9"/>
  <c r="AR9"/>
  <c r="AQ9"/>
  <c r="AP9"/>
  <c r="AW9" s="1"/>
  <c r="AO9"/>
  <c r="AL9"/>
  <c r="AI9"/>
  <c r="AF9"/>
  <c r="AC9"/>
  <c r="Z9"/>
  <c r="W9"/>
  <c r="T9"/>
  <c r="Q9"/>
  <c r="N9"/>
  <c r="K9"/>
  <c r="H9"/>
  <c r="AV31" l="1"/>
  <c r="AW38"/>
  <c r="AW41"/>
  <c r="AR30"/>
  <c r="AR33"/>
  <c r="AR36"/>
  <c r="AR39"/>
  <c r="AR42"/>
  <c r="AW30"/>
  <c r="AW33"/>
  <c r="AW36"/>
  <c r="AW39"/>
  <c r="AW42"/>
  <c r="AW17"/>
  <c r="AW23"/>
  <c r="AW20"/>
  <c r="AW26"/>
</calcChain>
</file>

<file path=xl/comments1.xml><?xml version="1.0" encoding="utf-8"?>
<comments xmlns="http://schemas.openxmlformats.org/spreadsheetml/2006/main">
  <authors>
    <author>ROWENA</author>
  </authors>
  <commentList>
    <comment ref="D3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resigned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transfered</t>
        </r>
      </text>
    </comment>
  </commentList>
</comments>
</file>

<file path=xl/sharedStrings.xml><?xml version="1.0" encoding="utf-8"?>
<sst xmlns="http://schemas.openxmlformats.org/spreadsheetml/2006/main" count="222" uniqueCount="126">
  <si>
    <t>SALES DEPARTMENT</t>
  </si>
  <si>
    <t>SALES PM MANAGEMENT TEAM</t>
  </si>
  <si>
    <t>2024 PM SALES REPORT</t>
  </si>
  <si>
    <t>ABENSON</t>
  </si>
  <si>
    <t>AREA</t>
  </si>
  <si>
    <t>BRANCH</t>
  </si>
  <si>
    <t>DEALER/ BRANCH</t>
  </si>
  <si>
    <t>PS NAME</t>
  </si>
  <si>
    <t>DATE
HIRED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</si>
  <si>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</si>
  <si>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</si>
  <si>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</si>
  <si>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</si>
  <si>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</si>
  <si>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</si>
  <si>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</si>
  <si>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</si>
  <si>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</si>
  <si>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</si>
  <si>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</si>
  <si>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</si>
  <si>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2024 TOTAL SALES</t>
  </si>
  <si>
    <t>MONTHLY AVERAGE</t>
  </si>
  <si>
    <t>2023 TOTAL SALES</t>
  </si>
  <si>
    <t>GROWTH</t>
  </si>
  <si>
    <t xml:space="preserve">ACTUAL </t>
  </si>
  <si>
    <t>TARGET</t>
  </si>
  <si>
    <t>%</t>
  </si>
  <si>
    <t>LUZ</t>
  </si>
  <si>
    <t>DAG</t>
  </si>
  <si>
    <t>CSI LA UNION</t>
  </si>
  <si>
    <t>MARQUEZ, DOMINADOR</t>
  </si>
  <si>
    <t>CSI LUCAO</t>
  </si>
  <si>
    <t>FLORES, JOHN JEFFREY</t>
  </si>
  <si>
    <t>PAM</t>
  </si>
  <si>
    <t>1ST MEGA SAVER PAMPANGA</t>
  </si>
  <si>
    <t>MIRANDA, KARL ANGELO</t>
  </si>
  <si>
    <t>ABENSON SAN FERNANDO</t>
  </si>
  <si>
    <t>HABLA, ARWIN</t>
  </si>
  <si>
    <t>CSI ZAMBALES</t>
  </si>
  <si>
    <t>RABACA, VANNICK</t>
  </si>
  <si>
    <t>MIN</t>
  </si>
  <si>
    <t>CDO</t>
  </si>
  <si>
    <t>IMPERIAL APP ILIGAN</t>
  </si>
  <si>
    <t>PIÑON, JASHEM</t>
  </si>
  <si>
    <t>ZAM</t>
  </si>
  <si>
    <t>NATIONAL COMMERCIAL ZAMBOANGA</t>
  </si>
  <si>
    <t xml:space="preserve">CHARLIE LABAD </t>
  </si>
  <si>
    <t>Novemebr 21,2018</t>
  </si>
  <si>
    <t>GEN</t>
  </si>
  <si>
    <t>IMPERIAL APP GENSAN</t>
  </si>
  <si>
    <t>VILLAVER, ALOHA SHEEN</t>
  </si>
  <si>
    <t>BUDGETWISE MAIN</t>
  </si>
  <si>
    <t>JHOVAN PERAZ</t>
  </si>
  <si>
    <t>Novemebr 17,2018</t>
  </si>
  <si>
    <t>IMPERIAL APP SURIGAO</t>
  </si>
  <si>
    <t>TOROTORO, KEVIN</t>
  </si>
  <si>
    <t>MM</t>
  </si>
  <si>
    <t>ANSON CASH N CARRY</t>
  </si>
  <si>
    <t>PADILLA, IVAN M.</t>
  </si>
  <si>
    <t>March 21, 2019</t>
  </si>
  <si>
    <t>WELCOME HOME GREENHILLS</t>
  </si>
  <si>
    <t>FLORES, JERRY D.</t>
  </si>
  <si>
    <t>IMPERIAL APP CALOOCAN</t>
  </si>
  <si>
    <t>FORMARAN, CARLOS</t>
  </si>
  <si>
    <t>WELCOME HOME BINONDO</t>
  </si>
  <si>
    <t>ECARMA, KEVIN B.</t>
  </si>
  <si>
    <t>ANSON PASONG TAMO</t>
  </si>
  <si>
    <t xml:space="preserve">BUÑOL, EDDIE BOY </t>
  </si>
  <si>
    <t>VIS</t>
  </si>
  <si>
    <t>ILO</t>
  </si>
  <si>
    <t>IMPERIAL APP MEGA SHOWROOM</t>
  </si>
  <si>
    <t>QUEBRAL, JULIUS</t>
  </si>
  <si>
    <t>BAC</t>
  </si>
  <si>
    <t>IMPERIAL APP BACOLOD</t>
  </si>
  <si>
    <t>VENIEGAS, JOEL</t>
  </si>
  <si>
    <t>APPLIANCE CENTRUM MAIN</t>
  </si>
  <si>
    <t>GILA GENALIN</t>
  </si>
  <si>
    <t>January 04, 2011</t>
  </si>
  <si>
    <t>CEB</t>
  </si>
  <si>
    <t xml:space="preserve">RL APP TACLOBAN   </t>
  </si>
  <si>
    <t>MARK JAMES ODULLO</t>
  </si>
  <si>
    <t>September 23,2019</t>
  </si>
  <si>
    <t>NIG MKTG ILOILO</t>
  </si>
  <si>
    <t>MIATAPAL, ROCEL</t>
  </si>
  <si>
    <t>GRACEZEL M. ABENIO</t>
  </si>
  <si>
    <t>MS. ROWENA C. PAUSAL</t>
  </si>
  <si>
    <t>MR. CHRISTIAN KEITH SARMIENTO</t>
  </si>
  <si>
    <t>Sr. Sales PS Management Asst.</t>
  </si>
  <si>
    <t>Sales PS Mgmt Assistant Supervisor</t>
  </si>
  <si>
    <t>National Sales Manager</t>
  </si>
  <si>
    <t>TUG</t>
  </si>
  <si>
    <t>CAGAYAN APP CAUAYAN</t>
  </si>
  <si>
    <t>GUITANG, MARVIN</t>
  </si>
  <si>
    <t>ALL HOME CABANATUAN</t>
  </si>
  <si>
    <t>PUMEDA, ROSALIE</t>
  </si>
  <si>
    <t>1ST MEGA SAVER URDANETA</t>
  </si>
  <si>
    <t>CARIG, MARK ANTHONY</t>
  </si>
  <si>
    <t>CAG</t>
  </si>
  <si>
    <t>RA TUGUEGARAO</t>
  </si>
  <si>
    <t>BINARAO, JULIO</t>
  </si>
  <si>
    <t>1ST MEGA SAVER TUGUEGARAO</t>
  </si>
  <si>
    <t>MOISES, BABARAN JR.</t>
  </si>
  <si>
    <t>1ST MEGA SAVER PANIQUI PRIME</t>
  </si>
  <si>
    <t>AZARRAGA, KING BENEDICT</t>
  </si>
  <si>
    <t>CSI MANAOAG</t>
  </si>
  <si>
    <t>CAPITLE, BEEJAY</t>
  </si>
  <si>
    <t>RA DIGOS</t>
  </si>
  <si>
    <t xml:space="preserve">GLENN SARIOL      </t>
  </si>
  <si>
    <t>April 11,2016</t>
  </si>
  <si>
    <t>RA COTABATO</t>
  </si>
  <si>
    <t xml:space="preserve">JAN ASTER LARROZA     </t>
  </si>
  <si>
    <t>November 11,2018</t>
  </si>
  <si>
    <t>IMPERIAL APP SAN PABLO</t>
  </si>
  <si>
    <t>CUSI, LIMUEL</t>
  </si>
  <si>
    <t>WESTERN STA. LUCIA</t>
  </si>
  <si>
    <t>ADONIS DETRAN</t>
  </si>
  <si>
    <t>August 30, 2017</t>
  </si>
  <si>
    <t>ABENSON GENERAL TRIAS</t>
  </si>
  <si>
    <t>MARC ADRIAN JIMENEZ</t>
  </si>
  <si>
    <t>NIG MKTG. BACOLOD</t>
  </si>
  <si>
    <t>DELA PENA, ALVIN</t>
  </si>
  <si>
    <t>INFRACTION</t>
  </si>
  <si>
    <t>0.5 UA</t>
  </si>
  <si>
    <t>1.0 UA</t>
  </si>
  <si>
    <t>2.0 UA</t>
  </si>
</sst>
</file>

<file path=xl/styles.xml><?xml version="1.0" encoding="utf-8"?>
<styleSheet xmlns="http://schemas.openxmlformats.org/spreadsheetml/2006/main">
  <numFmts count="3">
    <numFmt numFmtId="164" formatCode="#,##0.00\ ;&quot; (&quot;#,##0.00\);&quot; -&quot;#\ ;@\ "/>
    <numFmt numFmtId="165" formatCode="#,##0\ ;&quot; (&quot;#,##0\);&quot; -&quot;#\ ;@\ "/>
    <numFmt numFmtId="166" formatCode="[$-3409]mmmm\ dd\,\ yyyy;@"/>
  </numFmts>
  <fonts count="13">
    <font>
      <sz val="10"/>
      <name val="Arial"/>
      <family val="2"/>
    </font>
    <font>
      <sz val="10"/>
      <name val="Arial"/>
      <family val="2"/>
    </font>
    <font>
      <sz val="15"/>
      <color indexed="18"/>
      <name val="Calibri"/>
      <family val="2"/>
    </font>
    <font>
      <sz val="15"/>
      <color indexed="10"/>
      <name val="Calibri"/>
      <family val="2"/>
    </font>
    <font>
      <sz val="15"/>
      <name val="Calibri"/>
      <family val="2"/>
    </font>
    <font>
      <sz val="15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Calibri"/>
      <family val="2"/>
    </font>
    <font>
      <b/>
      <sz val="15"/>
      <color indexed="8"/>
      <name val="Calibri"/>
      <family val="2"/>
    </font>
    <font>
      <sz val="11"/>
      <color indexed="8"/>
      <name val="Calibri"/>
      <family val="2"/>
      <charset val="1"/>
    </font>
    <font>
      <sz val="15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9" fillId="0" borderId="0"/>
  </cellStyleXfs>
  <cellXfs count="141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9" fontId="3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</xf>
    <xf numFmtId="9" fontId="4" fillId="0" borderId="0" xfId="1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9" fontId="4" fillId="0" borderId="0" xfId="0" applyNumberFormat="1" applyFont="1" applyFill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5" fontId="6" fillId="2" borderId="1" xfId="1" applyNumberFormat="1" applyFont="1" applyFill="1" applyBorder="1" applyAlignment="1" applyProtection="1">
      <alignment horizontal="center" vertical="center"/>
    </xf>
    <xf numFmtId="165" fontId="7" fillId="2" borderId="1" xfId="1" applyNumberFormat="1" applyFont="1" applyFill="1" applyBorder="1" applyAlignment="1" applyProtection="1">
      <alignment horizontal="center" vertical="center"/>
    </xf>
    <xf numFmtId="9" fontId="6" fillId="2" borderId="1" xfId="1" applyNumberFormat="1" applyFont="1" applyFill="1" applyBorder="1" applyAlignment="1" applyProtection="1">
      <alignment horizontal="center" vertical="center"/>
    </xf>
    <xf numFmtId="3" fontId="6" fillId="2" borderId="1" xfId="1" applyNumberFormat="1" applyFont="1" applyFill="1" applyBorder="1" applyAlignment="1" applyProtection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/>
    </xf>
    <xf numFmtId="3" fontId="8" fillId="2" borderId="1" xfId="1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6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9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0" fontId="4" fillId="3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/>
    </xf>
    <xf numFmtId="9" fontId="4" fillId="4" borderId="1" xfId="0" applyNumberFormat="1" applyFont="1" applyFill="1" applyBorder="1"/>
    <xf numFmtId="3" fontId="4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right"/>
    </xf>
    <xf numFmtId="0" fontId="4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6" fontId="4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/>
    <xf numFmtId="4" fontId="4" fillId="4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9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0" fontId="4" fillId="5" borderId="0" xfId="0" applyFont="1" applyFill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vertical="center"/>
    </xf>
    <xf numFmtId="166" fontId="4" fillId="5" borderId="0" xfId="0" applyNumberFormat="1" applyFont="1" applyFill="1" applyBorder="1" applyAlignment="1">
      <alignment horizontal="center" vertical="center"/>
    </xf>
    <xf numFmtId="4" fontId="4" fillId="5" borderId="0" xfId="0" applyNumberFormat="1" applyFont="1" applyFill="1" applyBorder="1"/>
    <xf numFmtId="4" fontId="3" fillId="5" borderId="0" xfId="0" applyNumberFormat="1" applyFont="1" applyFill="1" applyBorder="1" applyAlignment="1">
      <alignment horizontal="right" vertical="center"/>
    </xf>
    <xf numFmtId="9" fontId="4" fillId="5" borderId="0" xfId="0" applyNumberFormat="1" applyFont="1" applyFill="1" applyBorder="1"/>
    <xf numFmtId="4" fontId="3" fillId="5" borderId="0" xfId="0" applyNumberFormat="1" applyFont="1" applyFill="1" applyBorder="1"/>
    <xf numFmtId="4" fontId="4" fillId="5" borderId="0" xfId="0" applyNumberFormat="1" applyFont="1" applyFill="1" applyBorder="1" applyAlignment="1">
      <alignment horizontal="right"/>
    </xf>
    <xf numFmtId="3" fontId="4" fillId="5" borderId="0" xfId="0" applyNumberFormat="1" applyFont="1" applyFill="1"/>
    <xf numFmtId="9" fontId="4" fillId="5" borderId="0" xfId="0" applyNumberFormat="1" applyFont="1" applyFill="1"/>
    <xf numFmtId="9" fontId="4" fillId="5" borderId="0" xfId="0" applyNumberFormat="1" applyFont="1" applyFill="1" applyAlignment="1">
      <alignment horizontal="center"/>
    </xf>
    <xf numFmtId="0" fontId="4" fillId="5" borderId="0" xfId="0" applyFont="1" applyFill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9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9" fontId="4" fillId="0" borderId="0" xfId="0" applyNumberFormat="1" applyFont="1" applyFill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right"/>
    </xf>
    <xf numFmtId="0" fontId="4" fillId="6" borderId="1" xfId="0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9" fontId="4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9" fontId="6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9" fontId="10" fillId="6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6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9" fontId="10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quotePrefix="1" applyNumberFormat="1" applyFont="1" applyFill="1" applyBorder="1" applyAlignment="1" applyProtection="1">
      <alignment horizontal="center" vertical="center" wrapText="1"/>
    </xf>
    <xf numFmtId="3" fontId="6" fillId="2" borderId="1" xfId="1" quotePrefix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65" fontId="6" fillId="2" borderId="1" xfId="1" quotePrefix="1" applyNumberFormat="1" applyFont="1" applyFill="1" applyBorder="1" applyAlignment="1" applyProtection="1">
      <alignment horizontal="center" vertical="center"/>
    </xf>
    <xf numFmtId="165" fontId="6" fillId="2" borderId="1" xfId="1" applyNumberFormat="1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Excel Built-in Normal" xfId="2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LEA/YEARLY/2023/2023%20-%20SALES%20SUMMARY%20-%20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ACIA/2023/MONTHLY%20SALES%20REPORT%2020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YFERSON/SALES%20SUMMARY/2023/MINDANAO%20-%202023%20SALES%20SUMMA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HLY%20SALES%20REPORT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"/>
      <sheetName val="DAGUPAN"/>
      <sheetName val="CAGAYAN"/>
      <sheetName val="PAMPANGA LOCAL- 1ST MEGA"/>
      <sheetName val="PAMPANGA LOCAL - SAVERS"/>
      <sheetName val="CEBU"/>
      <sheetName val="DAGUPAN (2)"/>
    </sheetNames>
    <sheetDataSet>
      <sheetData sheetId="0"/>
      <sheetData sheetId="1">
        <row r="9">
          <cell r="B9" t="str">
            <v>CSI AGOO LA UNION</v>
          </cell>
          <cell r="C9" t="str">
            <v>MARQUEZ, MARVIN</v>
          </cell>
          <cell r="D9">
            <v>42970</v>
          </cell>
          <cell r="E9">
            <v>251700</v>
          </cell>
          <cell r="F9">
            <v>600000</v>
          </cell>
          <cell r="G9">
            <v>0.41949999999999998</v>
          </cell>
          <cell r="H9">
            <v>159660</v>
          </cell>
          <cell r="I9">
            <v>500000</v>
          </cell>
          <cell r="J9">
            <v>0.31931999999999999</v>
          </cell>
          <cell r="K9">
            <v>816410</v>
          </cell>
          <cell r="L9">
            <v>550000</v>
          </cell>
          <cell r="M9">
            <v>1.4843818181818182</v>
          </cell>
          <cell r="N9">
            <v>2039115</v>
          </cell>
          <cell r="O9">
            <v>1200000</v>
          </cell>
          <cell r="P9">
            <v>1.6992624999999999</v>
          </cell>
          <cell r="Q9">
            <v>1671790</v>
          </cell>
          <cell r="R9">
            <v>1200000</v>
          </cell>
          <cell r="S9">
            <v>1.3931583333333333</v>
          </cell>
          <cell r="T9">
            <v>1124110</v>
          </cell>
          <cell r="U9">
            <v>1100000</v>
          </cell>
          <cell r="V9">
            <v>1.0219181818181817</v>
          </cell>
          <cell r="W9">
            <v>702100</v>
          </cell>
          <cell r="X9">
            <v>900000</v>
          </cell>
          <cell r="Y9">
            <v>0.78011111111111109</v>
          </cell>
          <cell r="Z9">
            <v>960745</v>
          </cell>
          <cell r="AA9">
            <v>900000</v>
          </cell>
          <cell r="AB9">
            <v>1.0674944444444445</v>
          </cell>
          <cell r="AC9">
            <v>906385</v>
          </cell>
          <cell r="AD9">
            <v>900000</v>
          </cell>
          <cell r="AE9">
            <v>1.0070944444444445</v>
          </cell>
          <cell r="AF9">
            <v>737405</v>
          </cell>
          <cell r="AG9">
            <v>900000</v>
          </cell>
          <cell r="AH9">
            <v>0.81933888888888884</v>
          </cell>
          <cell r="AI9">
            <v>917735</v>
          </cell>
          <cell r="AJ9">
            <v>900000</v>
          </cell>
          <cell r="AK9">
            <v>1.0197055555555556</v>
          </cell>
          <cell r="AL9">
            <v>834460</v>
          </cell>
          <cell r="AM9">
            <v>800000</v>
          </cell>
          <cell r="AN9">
            <v>1.043075</v>
          </cell>
          <cell r="AO9">
            <v>11121615</v>
          </cell>
          <cell r="AP9">
            <v>10450000</v>
          </cell>
          <cell r="AQ9">
            <v>1.0642693779904306</v>
          </cell>
        </row>
        <row r="10">
          <cell r="B10" t="str">
            <v>CSI ALAMINOS</v>
          </cell>
          <cell r="C10" t="str">
            <v>MONTEMAYOR, FRANCO</v>
          </cell>
          <cell r="D10">
            <v>39714</v>
          </cell>
          <cell r="E10">
            <v>762585</v>
          </cell>
          <cell r="F10">
            <v>700000</v>
          </cell>
          <cell r="G10">
            <v>1.0894071428571428</v>
          </cell>
          <cell r="H10">
            <v>867090</v>
          </cell>
          <cell r="I10">
            <v>750000</v>
          </cell>
          <cell r="J10">
            <v>1.15612</v>
          </cell>
          <cell r="K10">
            <v>1160700</v>
          </cell>
          <cell r="L10">
            <v>1150000</v>
          </cell>
          <cell r="M10">
            <v>1.009304347826087</v>
          </cell>
          <cell r="N10">
            <v>1161465</v>
          </cell>
          <cell r="O10">
            <v>1000000</v>
          </cell>
          <cell r="P10">
            <v>1.161465</v>
          </cell>
          <cell r="Q10">
            <v>1194480</v>
          </cell>
          <cell r="R10">
            <v>1150000</v>
          </cell>
          <cell r="S10">
            <v>1.0386782608695653</v>
          </cell>
          <cell r="T10">
            <v>856860</v>
          </cell>
          <cell r="U10">
            <v>1100000</v>
          </cell>
          <cell r="V10">
            <v>0.77896363636363641</v>
          </cell>
          <cell r="W10">
            <v>547515</v>
          </cell>
          <cell r="X10">
            <v>900000</v>
          </cell>
          <cell r="Y10">
            <v>0.60834999999999995</v>
          </cell>
          <cell r="Z10">
            <v>692985</v>
          </cell>
          <cell r="AA10">
            <v>800000</v>
          </cell>
          <cell r="AB10">
            <v>0.86623125000000001</v>
          </cell>
          <cell r="AC10">
            <v>815515</v>
          </cell>
          <cell r="AD10">
            <v>800000</v>
          </cell>
          <cell r="AE10">
            <v>1.0193937500000001</v>
          </cell>
          <cell r="AF10">
            <v>532015</v>
          </cell>
          <cell r="AG10">
            <v>800000</v>
          </cell>
          <cell r="AH10">
            <v>0.66501874999999999</v>
          </cell>
          <cell r="AI10">
            <v>372315</v>
          </cell>
          <cell r="AJ10">
            <v>900000</v>
          </cell>
          <cell r="AK10">
            <v>0.41368333333333335</v>
          </cell>
          <cell r="AL10">
            <v>957395</v>
          </cell>
          <cell r="AM10">
            <v>900000</v>
          </cell>
          <cell r="AN10">
            <v>1.0637722222222221</v>
          </cell>
          <cell r="AO10">
            <v>9920920</v>
          </cell>
          <cell r="AP10">
            <v>10950000</v>
          </cell>
          <cell r="AQ10">
            <v>0.90602009132420092</v>
          </cell>
        </row>
        <row r="11">
          <cell r="B11" t="str">
            <v>CSI CANDON</v>
          </cell>
          <cell r="C11" t="str">
            <v>RAMOS, JESTONI</v>
          </cell>
          <cell r="D11">
            <v>43625</v>
          </cell>
          <cell r="E11">
            <v>0</v>
          </cell>
          <cell r="F11">
            <v>500000</v>
          </cell>
          <cell r="G11">
            <v>0</v>
          </cell>
          <cell r="J11" t="e">
            <v>#DIV/0!</v>
          </cell>
          <cell r="M11" t="e">
            <v>#DIV/0!</v>
          </cell>
          <cell r="P11" t="e">
            <v>#DIV/0!</v>
          </cell>
          <cell r="S11" t="e">
            <v>#DIV/0!</v>
          </cell>
          <cell r="V11" t="e">
            <v>#DIV/0!</v>
          </cell>
          <cell r="Y11" t="e">
            <v>#DIV/0!</v>
          </cell>
          <cell r="AB11" t="e">
            <v>#DIV/0!</v>
          </cell>
          <cell r="AE11" t="e">
            <v>#DIV/0!</v>
          </cell>
          <cell r="AH11" t="e">
            <v>#DIV/0!</v>
          </cell>
          <cell r="AK11" t="e">
            <v>#DIV/0!</v>
          </cell>
          <cell r="AN11" t="e">
            <v>#DIV/0!</v>
          </cell>
          <cell r="AO11">
            <v>0</v>
          </cell>
          <cell r="AP11">
            <v>500000</v>
          </cell>
          <cell r="AQ11">
            <v>0</v>
          </cell>
        </row>
        <row r="12">
          <cell r="C12" t="str">
            <v>MANZANO, RAYMART</v>
          </cell>
          <cell r="D12">
            <v>45019</v>
          </cell>
          <cell r="G12" t="e">
            <v>#DIV/0!</v>
          </cell>
          <cell r="J12" t="e">
            <v>#DIV/0!</v>
          </cell>
          <cell r="M12" t="e">
            <v>#DIV/0!</v>
          </cell>
          <cell r="N12">
            <v>397850</v>
          </cell>
          <cell r="O12">
            <v>373333</v>
          </cell>
          <cell r="P12">
            <v>1.065670594348745</v>
          </cell>
          <cell r="Q12">
            <v>674375</v>
          </cell>
          <cell r="R12">
            <v>550000</v>
          </cell>
          <cell r="S12">
            <v>1.2261363636363636</v>
          </cell>
          <cell r="T12">
            <v>666495</v>
          </cell>
          <cell r="U12">
            <v>550000</v>
          </cell>
          <cell r="V12">
            <v>1.2118090909090908</v>
          </cell>
          <cell r="W12">
            <v>681995</v>
          </cell>
          <cell r="X12">
            <v>550000</v>
          </cell>
          <cell r="Y12">
            <v>1.2399909090909091</v>
          </cell>
          <cell r="Z12">
            <v>577915</v>
          </cell>
          <cell r="AA12">
            <v>550000</v>
          </cell>
          <cell r="AB12">
            <v>1.0507545454545455</v>
          </cell>
          <cell r="AC12">
            <v>792015</v>
          </cell>
          <cell r="AD12">
            <v>550000</v>
          </cell>
          <cell r="AE12">
            <v>1.4400272727272727</v>
          </cell>
          <cell r="AF12">
            <v>644895</v>
          </cell>
          <cell r="AG12">
            <v>500000</v>
          </cell>
          <cell r="AH12">
            <v>1.28979</v>
          </cell>
          <cell r="AI12">
            <v>289860</v>
          </cell>
          <cell r="AJ12">
            <v>500000</v>
          </cell>
          <cell r="AK12">
            <v>0.57972000000000001</v>
          </cell>
          <cell r="AL12">
            <v>653815</v>
          </cell>
          <cell r="AM12">
            <v>500000</v>
          </cell>
          <cell r="AN12">
            <v>1.3076300000000001</v>
          </cell>
          <cell r="AO12">
            <v>5379215</v>
          </cell>
          <cell r="AP12">
            <v>4623333</v>
          </cell>
          <cell r="AQ12">
            <v>1.1634928740802362</v>
          </cell>
        </row>
        <row r="13">
          <cell r="B13" t="str">
            <v>CSI LA UNION</v>
          </cell>
          <cell r="C13" t="str">
            <v>MARQUEZ, DOMINADOR</v>
          </cell>
          <cell r="D13">
            <v>43750</v>
          </cell>
          <cell r="E13">
            <v>3734900</v>
          </cell>
          <cell r="F13">
            <v>2800000</v>
          </cell>
          <cell r="G13">
            <v>1.3338928571428572</v>
          </cell>
          <cell r="H13">
            <v>2601495</v>
          </cell>
          <cell r="I13">
            <v>3100000</v>
          </cell>
          <cell r="J13">
            <v>0.83919193548387094</v>
          </cell>
          <cell r="K13">
            <v>3343175</v>
          </cell>
          <cell r="L13">
            <v>4200000</v>
          </cell>
          <cell r="M13">
            <v>0.79599404761904757</v>
          </cell>
          <cell r="N13">
            <v>4197550</v>
          </cell>
          <cell r="O13">
            <v>4200000</v>
          </cell>
          <cell r="P13">
            <v>0.99941666666666662</v>
          </cell>
          <cell r="Q13">
            <v>4339120</v>
          </cell>
          <cell r="R13">
            <v>4200000</v>
          </cell>
          <cell r="S13">
            <v>1.0331238095238096</v>
          </cell>
          <cell r="T13">
            <v>2385365</v>
          </cell>
          <cell r="U13">
            <v>3400000</v>
          </cell>
          <cell r="V13">
            <v>0.70157794117647054</v>
          </cell>
          <cell r="W13">
            <v>2818380</v>
          </cell>
          <cell r="X13">
            <v>2700000</v>
          </cell>
          <cell r="Y13">
            <v>1.0438444444444444</v>
          </cell>
          <cell r="Z13">
            <v>2515190</v>
          </cell>
          <cell r="AA13">
            <v>2500000</v>
          </cell>
          <cell r="AB13">
            <v>1.006076</v>
          </cell>
          <cell r="AC13">
            <v>2504630</v>
          </cell>
          <cell r="AD13">
            <v>2400000</v>
          </cell>
          <cell r="AE13">
            <v>1.0435958333333333</v>
          </cell>
          <cell r="AF13">
            <v>2688609</v>
          </cell>
          <cell r="AG13">
            <v>2500000</v>
          </cell>
          <cell r="AH13">
            <v>1.0754436000000001</v>
          </cell>
          <cell r="AI13">
            <v>2622010</v>
          </cell>
          <cell r="AJ13">
            <v>2400000</v>
          </cell>
          <cell r="AK13">
            <v>1.0925041666666666</v>
          </cell>
          <cell r="AL13">
            <v>2812435</v>
          </cell>
          <cell r="AM13">
            <v>2400000</v>
          </cell>
          <cell r="AN13">
            <v>1.1718479166666667</v>
          </cell>
          <cell r="AO13">
            <v>36562859</v>
          </cell>
          <cell r="AP13">
            <v>36800000</v>
          </cell>
          <cell r="AQ13">
            <v>0.99355595108695649</v>
          </cell>
        </row>
        <row r="14">
          <cell r="B14" t="str">
            <v>CSI LUCAO</v>
          </cell>
          <cell r="C14" t="str">
            <v>FLORES, JHON JOEFFREY</v>
          </cell>
          <cell r="D14">
            <v>40547</v>
          </cell>
          <cell r="E14">
            <v>3149205</v>
          </cell>
          <cell r="F14">
            <v>2400000</v>
          </cell>
          <cell r="G14">
            <v>1.3121687500000001</v>
          </cell>
          <cell r="H14">
            <v>2461735</v>
          </cell>
          <cell r="I14">
            <v>3100000</v>
          </cell>
          <cell r="J14">
            <v>0.79410806451612903</v>
          </cell>
          <cell r="K14">
            <v>3140880</v>
          </cell>
          <cell r="L14">
            <v>4250000</v>
          </cell>
          <cell r="M14">
            <v>0.73903058823529411</v>
          </cell>
          <cell r="N14">
            <v>4367540</v>
          </cell>
          <cell r="O14">
            <v>4250000</v>
          </cell>
          <cell r="P14">
            <v>1.0276564705882354</v>
          </cell>
          <cell r="Q14">
            <v>3701545</v>
          </cell>
          <cell r="R14">
            <v>4250000</v>
          </cell>
          <cell r="S14">
            <v>0.87095176470588231</v>
          </cell>
          <cell r="T14">
            <v>2979730</v>
          </cell>
          <cell r="U14">
            <v>3400000</v>
          </cell>
          <cell r="V14">
            <v>0.87639117647058828</v>
          </cell>
          <cell r="W14">
            <v>2497270</v>
          </cell>
          <cell r="X14">
            <v>2800000</v>
          </cell>
          <cell r="Y14">
            <v>0.89188214285714285</v>
          </cell>
          <cell r="Z14">
            <v>3382555</v>
          </cell>
          <cell r="AA14">
            <v>2600000</v>
          </cell>
          <cell r="AB14">
            <v>1.3009826923076924</v>
          </cell>
          <cell r="AC14">
            <v>2624930</v>
          </cell>
          <cell r="AD14">
            <v>2500000</v>
          </cell>
          <cell r="AE14">
            <v>1.0499719999999999</v>
          </cell>
          <cell r="AF14">
            <v>3382930</v>
          </cell>
          <cell r="AG14">
            <v>2500000</v>
          </cell>
          <cell r="AH14">
            <v>1.353172</v>
          </cell>
          <cell r="AI14">
            <v>2689585</v>
          </cell>
          <cell r="AJ14">
            <v>2500000</v>
          </cell>
          <cell r="AK14">
            <v>1.075834</v>
          </cell>
          <cell r="AL14">
            <v>3406915</v>
          </cell>
          <cell r="AM14">
            <v>2500000</v>
          </cell>
          <cell r="AN14">
            <v>1.3627659999999999</v>
          </cell>
          <cell r="AO14">
            <v>37784820</v>
          </cell>
          <cell r="AP14">
            <v>37050000</v>
          </cell>
          <cell r="AQ14">
            <v>1.0198331983805669</v>
          </cell>
        </row>
        <row r="15">
          <cell r="B15" t="str">
            <v>CSI MANAOAG</v>
          </cell>
          <cell r="C15" t="str">
            <v>CAPITLE, BEEJAY</v>
          </cell>
          <cell r="D15">
            <v>44841</v>
          </cell>
          <cell r="E15">
            <v>154285</v>
          </cell>
          <cell r="F15">
            <v>450000</v>
          </cell>
          <cell r="G15">
            <v>0.34285555555555558</v>
          </cell>
          <cell r="H15">
            <v>149875</v>
          </cell>
          <cell r="I15">
            <v>500000</v>
          </cell>
          <cell r="J15">
            <v>0.29975000000000002</v>
          </cell>
          <cell r="K15">
            <v>582745</v>
          </cell>
          <cell r="L15">
            <v>550000</v>
          </cell>
          <cell r="M15">
            <v>1.0595363636363637</v>
          </cell>
          <cell r="N15">
            <v>821865</v>
          </cell>
          <cell r="O15">
            <v>600000</v>
          </cell>
          <cell r="P15">
            <v>1.369775</v>
          </cell>
          <cell r="Q15">
            <v>541700</v>
          </cell>
          <cell r="R15">
            <v>900000</v>
          </cell>
          <cell r="S15">
            <v>0.60188888888888892</v>
          </cell>
          <cell r="T15">
            <v>646405</v>
          </cell>
          <cell r="U15">
            <v>600000</v>
          </cell>
          <cell r="V15">
            <v>1.0773416666666666</v>
          </cell>
          <cell r="W15">
            <v>598315</v>
          </cell>
          <cell r="X15">
            <v>550000</v>
          </cell>
          <cell r="Y15">
            <v>1.0878454545454546</v>
          </cell>
          <cell r="Z15">
            <v>176050</v>
          </cell>
          <cell r="AA15">
            <v>650000</v>
          </cell>
          <cell r="AB15">
            <v>0.27084615384615385</v>
          </cell>
          <cell r="AC15">
            <v>410139</v>
          </cell>
          <cell r="AD15">
            <v>650000</v>
          </cell>
          <cell r="AE15">
            <v>0.63098307692307687</v>
          </cell>
          <cell r="AF15">
            <v>367930</v>
          </cell>
          <cell r="AG15">
            <v>550000</v>
          </cell>
          <cell r="AH15">
            <v>0.66896363636363632</v>
          </cell>
          <cell r="AI15">
            <v>344540</v>
          </cell>
          <cell r="AJ15">
            <v>550000</v>
          </cell>
          <cell r="AK15">
            <v>0.62643636363636368</v>
          </cell>
          <cell r="AL15">
            <v>506885</v>
          </cell>
          <cell r="AM15">
            <v>500000</v>
          </cell>
          <cell r="AN15">
            <v>1.0137700000000001</v>
          </cell>
          <cell r="AO15">
            <v>5300734</v>
          </cell>
          <cell r="AP15">
            <v>7050000</v>
          </cell>
          <cell r="AQ15">
            <v>0.7518771631205674</v>
          </cell>
        </row>
        <row r="16">
          <cell r="B16" t="str">
            <v>CSI MANGALDAN</v>
          </cell>
          <cell r="C16" t="str">
            <v>COLLADO, ARNOLD JR.</v>
          </cell>
          <cell r="D16">
            <v>44999</v>
          </cell>
          <cell r="G16" t="e">
            <v>#DIV/0!</v>
          </cell>
          <cell r="J16" t="e">
            <v>#DIV/0!</v>
          </cell>
          <cell r="K16">
            <v>120975</v>
          </cell>
          <cell r="L16">
            <v>180645</v>
          </cell>
          <cell r="M16">
            <v>0.66968363364610151</v>
          </cell>
          <cell r="N16">
            <v>271435</v>
          </cell>
          <cell r="O16">
            <v>500000</v>
          </cell>
          <cell r="P16">
            <v>0.54286999999999996</v>
          </cell>
          <cell r="Q16">
            <v>516400</v>
          </cell>
          <cell r="R16">
            <v>550000</v>
          </cell>
          <cell r="S16">
            <v>0.93890909090909092</v>
          </cell>
          <cell r="T16">
            <v>60990</v>
          </cell>
          <cell r="U16">
            <v>550000</v>
          </cell>
          <cell r="V16">
            <v>0.1108909090909091</v>
          </cell>
          <cell r="W16">
            <v>99485</v>
          </cell>
          <cell r="X16">
            <v>550000</v>
          </cell>
          <cell r="Y16">
            <v>0.18088181818181817</v>
          </cell>
          <cell r="Z16">
            <v>121430</v>
          </cell>
          <cell r="AA16">
            <v>500000</v>
          </cell>
          <cell r="AB16">
            <v>0.24285999999999999</v>
          </cell>
          <cell r="AC16">
            <v>180565</v>
          </cell>
          <cell r="AD16">
            <v>500000</v>
          </cell>
          <cell r="AE16">
            <v>0.36113000000000001</v>
          </cell>
          <cell r="AF16">
            <v>332640</v>
          </cell>
          <cell r="AG16">
            <v>500000</v>
          </cell>
          <cell r="AH16">
            <v>0.66527999999999998</v>
          </cell>
          <cell r="AI16">
            <v>184365</v>
          </cell>
          <cell r="AJ16">
            <v>500000</v>
          </cell>
          <cell r="AK16">
            <v>0.36873</v>
          </cell>
          <cell r="AL16">
            <v>261480</v>
          </cell>
          <cell r="AM16">
            <v>500000</v>
          </cell>
          <cell r="AN16">
            <v>0.52295999999999998</v>
          </cell>
          <cell r="AO16">
            <v>2149765</v>
          </cell>
          <cell r="AP16">
            <v>4830645</v>
          </cell>
          <cell r="AQ16">
            <v>0.44502649232141878</v>
          </cell>
        </row>
        <row r="17">
          <cell r="B17" t="str">
            <v>CSI MARKET SQUARE</v>
          </cell>
          <cell r="C17" t="str">
            <v>VINLUAN ARTIDES</v>
          </cell>
          <cell r="D17">
            <v>38681</v>
          </cell>
          <cell r="E17">
            <v>936910</v>
          </cell>
          <cell r="F17">
            <v>550000</v>
          </cell>
          <cell r="G17">
            <v>1.7034727272727272</v>
          </cell>
          <cell r="H17">
            <v>1018915</v>
          </cell>
          <cell r="I17">
            <v>750000</v>
          </cell>
          <cell r="J17">
            <v>1.3585533333333333</v>
          </cell>
          <cell r="K17">
            <v>493475</v>
          </cell>
          <cell r="L17">
            <v>750000</v>
          </cell>
          <cell r="M17">
            <v>0.6579666666666667</v>
          </cell>
          <cell r="N17">
            <v>548130</v>
          </cell>
          <cell r="O17">
            <v>850000</v>
          </cell>
          <cell r="P17">
            <v>0.64485882352941182</v>
          </cell>
          <cell r="Q17">
            <v>1162795</v>
          </cell>
          <cell r="R17">
            <v>850000</v>
          </cell>
          <cell r="S17">
            <v>1.3679941176470589</v>
          </cell>
          <cell r="T17">
            <v>743915</v>
          </cell>
          <cell r="U17">
            <v>800000</v>
          </cell>
          <cell r="V17">
            <v>0.92989374999999996</v>
          </cell>
          <cell r="W17">
            <v>777955</v>
          </cell>
          <cell r="X17">
            <v>800000</v>
          </cell>
          <cell r="Y17">
            <v>0.97244375000000005</v>
          </cell>
          <cell r="Z17">
            <v>851880</v>
          </cell>
          <cell r="AA17">
            <v>700000</v>
          </cell>
          <cell r="AB17">
            <v>1.2169714285714286</v>
          </cell>
          <cell r="AC17">
            <v>469335</v>
          </cell>
          <cell r="AD17">
            <v>700000</v>
          </cell>
          <cell r="AE17">
            <v>0.67047857142857148</v>
          </cell>
          <cell r="AF17">
            <v>588700</v>
          </cell>
          <cell r="AG17">
            <v>700000</v>
          </cell>
          <cell r="AH17">
            <v>0.84099999999999997</v>
          </cell>
          <cell r="AI17">
            <v>524730</v>
          </cell>
          <cell r="AJ17">
            <v>700000</v>
          </cell>
          <cell r="AK17">
            <v>0.74961428571428568</v>
          </cell>
          <cell r="AL17">
            <v>462115</v>
          </cell>
          <cell r="AM17">
            <v>600000</v>
          </cell>
          <cell r="AN17">
            <v>0.77019166666666672</v>
          </cell>
          <cell r="AO17">
            <v>8578855</v>
          </cell>
          <cell r="AP17">
            <v>8750000</v>
          </cell>
          <cell r="AQ17">
            <v>0.98044057142857144</v>
          </cell>
        </row>
        <row r="18">
          <cell r="B18" t="str">
            <v>CSI POZORRUBIO</v>
          </cell>
          <cell r="C18" t="str">
            <v>ORIA, EFREN</v>
          </cell>
          <cell r="D18">
            <v>45148</v>
          </cell>
          <cell r="G18" t="e">
            <v>#DIV/0!</v>
          </cell>
          <cell r="J18" t="e">
            <v>#DIV/0!</v>
          </cell>
          <cell r="M18" t="e">
            <v>#DIV/0!</v>
          </cell>
          <cell r="P18" t="e">
            <v>#DIV/0!</v>
          </cell>
          <cell r="S18" t="e">
            <v>#DIV/0!</v>
          </cell>
          <cell r="V18" t="e">
            <v>#DIV/0!</v>
          </cell>
          <cell r="Y18" t="e">
            <v>#DIV/0!</v>
          </cell>
          <cell r="Z18">
            <v>53095</v>
          </cell>
          <cell r="AA18">
            <v>283870</v>
          </cell>
          <cell r="AB18">
            <v>0.18703984218128017</v>
          </cell>
          <cell r="AC18">
            <v>0</v>
          </cell>
          <cell r="AD18">
            <v>500000</v>
          </cell>
          <cell r="AE18">
            <v>0</v>
          </cell>
          <cell r="AF18">
            <v>91880</v>
          </cell>
          <cell r="AG18">
            <v>500000</v>
          </cell>
          <cell r="AH18">
            <v>0.18376000000000001</v>
          </cell>
          <cell r="AI18">
            <v>258160</v>
          </cell>
          <cell r="AJ18">
            <v>500000</v>
          </cell>
          <cell r="AK18">
            <v>0.51632</v>
          </cell>
          <cell r="AL18">
            <v>122970</v>
          </cell>
          <cell r="AM18">
            <v>500000</v>
          </cell>
          <cell r="AN18">
            <v>0.24593999999999999</v>
          </cell>
          <cell r="AO18">
            <v>526105</v>
          </cell>
          <cell r="AP18">
            <v>2283870</v>
          </cell>
          <cell r="AQ18">
            <v>0.23035680664836439</v>
          </cell>
        </row>
        <row r="19">
          <cell r="B19" t="str">
            <v>CSI SAN CARLOS</v>
          </cell>
          <cell r="C19" t="str">
            <v>CERDAN, ECOT</v>
          </cell>
          <cell r="D19">
            <v>41704</v>
          </cell>
          <cell r="E19">
            <v>1440770</v>
          </cell>
          <cell r="F19">
            <v>1050000</v>
          </cell>
          <cell r="G19">
            <v>1.3721619047619047</v>
          </cell>
          <cell r="H19">
            <v>1375410</v>
          </cell>
          <cell r="I19">
            <v>1000000</v>
          </cell>
          <cell r="J19">
            <v>1.37541</v>
          </cell>
          <cell r="K19">
            <v>1579150</v>
          </cell>
          <cell r="L19">
            <v>1150000</v>
          </cell>
          <cell r="M19">
            <v>1.3731739130434784</v>
          </cell>
          <cell r="N19">
            <v>1953730</v>
          </cell>
          <cell r="O19">
            <v>1300000</v>
          </cell>
          <cell r="P19">
            <v>1.5028692307692308</v>
          </cell>
          <cell r="Q19">
            <v>1977755</v>
          </cell>
          <cell r="R19">
            <v>1800000</v>
          </cell>
          <cell r="S19">
            <v>1.0987527777777777</v>
          </cell>
          <cell r="T19">
            <v>1722060</v>
          </cell>
          <cell r="U19">
            <v>1500000</v>
          </cell>
          <cell r="V19">
            <v>1.1480399999999999</v>
          </cell>
          <cell r="W19">
            <v>1448900</v>
          </cell>
          <cell r="X19">
            <v>1100000</v>
          </cell>
          <cell r="Y19">
            <v>1.3171818181818182</v>
          </cell>
          <cell r="Z19">
            <v>1649855</v>
          </cell>
          <cell r="AA19">
            <v>1100000</v>
          </cell>
          <cell r="AB19">
            <v>1.4998681818181818</v>
          </cell>
          <cell r="AC19">
            <v>1462695</v>
          </cell>
          <cell r="AD19">
            <v>1200000</v>
          </cell>
          <cell r="AE19">
            <v>1.2189125000000001</v>
          </cell>
          <cell r="AF19">
            <v>1346990</v>
          </cell>
          <cell r="AG19">
            <v>1200000</v>
          </cell>
          <cell r="AH19">
            <v>1.1224916666666667</v>
          </cell>
          <cell r="AI19">
            <v>1642685</v>
          </cell>
          <cell r="AJ19">
            <v>1200000</v>
          </cell>
          <cell r="AK19">
            <v>1.3689041666666666</v>
          </cell>
          <cell r="AL19">
            <v>1439105</v>
          </cell>
          <cell r="AM19">
            <v>1100000</v>
          </cell>
          <cell r="AN19">
            <v>1.3082772727272727</v>
          </cell>
          <cell r="AO19">
            <v>19039105</v>
          </cell>
          <cell r="AP19">
            <v>14700000</v>
          </cell>
          <cell r="AQ19">
            <v>1.2951772108843538</v>
          </cell>
        </row>
        <row r="20">
          <cell r="B20" t="str">
            <v>CSI TAYUG</v>
          </cell>
          <cell r="C20" t="str">
            <v>MADRIAGA, JEFFREY</v>
          </cell>
          <cell r="D20">
            <v>44511</v>
          </cell>
          <cell r="E20">
            <v>139605</v>
          </cell>
          <cell r="F20">
            <v>450000</v>
          </cell>
          <cell r="G20">
            <v>0.31023333333333336</v>
          </cell>
          <cell r="H20">
            <v>227460</v>
          </cell>
          <cell r="I20">
            <v>450000</v>
          </cell>
          <cell r="J20">
            <v>0.50546666666666662</v>
          </cell>
          <cell r="K20">
            <v>321048</v>
          </cell>
          <cell r="L20">
            <v>550000</v>
          </cell>
          <cell r="M20">
            <v>0.58372363636363633</v>
          </cell>
          <cell r="N20">
            <v>534020</v>
          </cell>
          <cell r="O20">
            <v>500000</v>
          </cell>
          <cell r="P20">
            <v>1.0680400000000001</v>
          </cell>
          <cell r="Q20">
            <v>434460</v>
          </cell>
          <cell r="R20">
            <v>600000</v>
          </cell>
          <cell r="S20">
            <v>0.72409999999999997</v>
          </cell>
          <cell r="T20">
            <v>178075</v>
          </cell>
          <cell r="U20">
            <v>550000</v>
          </cell>
          <cell r="V20">
            <v>0.32377272727272727</v>
          </cell>
          <cell r="W20">
            <v>223955</v>
          </cell>
          <cell r="X20">
            <v>600000</v>
          </cell>
          <cell r="Y20">
            <v>0.37325833333333336</v>
          </cell>
          <cell r="Z20">
            <v>236245</v>
          </cell>
          <cell r="AA20">
            <v>500000</v>
          </cell>
          <cell r="AB20">
            <v>0.47249000000000002</v>
          </cell>
          <cell r="AC20">
            <v>209450</v>
          </cell>
          <cell r="AD20">
            <v>600000</v>
          </cell>
          <cell r="AE20">
            <v>0.34908333333333336</v>
          </cell>
          <cell r="AF20">
            <v>246460</v>
          </cell>
          <cell r="AG20">
            <v>500000</v>
          </cell>
          <cell r="AH20">
            <v>0.49292000000000002</v>
          </cell>
          <cell r="AI20">
            <v>126175</v>
          </cell>
          <cell r="AJ20">
            <v>500000</v>
          </cell>
          <cell r="AK20">
            <v>0.25235000000000002</v>
          </cell>
          <cell r="AL20">
            <v>171060</v>
          </cell>
          <cell r="AM20">
            <v>500000</v>
          </cell>
          <cell r="AN20">
            <v>0.34211999999999998</v>
          </cell>
          <cell r="AO20">
            <v>3048013</v>
          </cell>
          <cell r="AP20">
            <v>6300000</v>
          </cell>
          <cell r="AQ20">
            <v>0.4838115873015873</v>
          </cell>
        </row>
        <row r="21">
          <cell r="B21" t="str">
            <v>CSI URDANETA</v>
          </cell>
          <cell r="C21" t="str">
            <v>SANTIAGO, REYNALDO</v>
          </cell>
          <cell r="D21">
            <v>43055</v>
          </cell>
          <cell r="E21">
            <v>175250</v>
          </cell>
          <cell r="F21">
            <v>450000</v>
          </cell>
          <cell r="G21">
            <v>0.38944444444444443</v>
          </cell>
          <cell r="H21">
            <v>284655</v>
          </cell>
          <cell r="I21">
            <v>450000</v>
          </cell>
          <cell r="J21">
            <v>0.63256666666666672</v>
          </cell>
          <cell r="K21">
            <v>164970</v>
          </cell>
          <cell r="L21">
            <v>550000</v>
          </cell>
          <cell r="M21">
            <v>0.29994545454545457</v>
          </cell>
          <cell r="N21">
            <v>322635</v>
          </cell>
          <cell r="O21">
            <v>500000</v>
          </cell>
          <cell r="P21">
            <v>0.64527000000000001</v>
          </cell>
          <cell r="Q21">
            <v>609365</v>
          </cell>
          <cell r="R21">
            <v>600000</v>
          </cell>
          <cell r="S21">
            <v>1.0156083333333332</v>
          </cell>
          <cell r="T21">
            <v>450145</v>
          </cell>
          <cell r="U21">
            <v>550000</v>
          </cell>
          <cell r="V21">
            <v>0.81844545454545459</v>
          </cell>
          <cell r="W21">
            <v>158390</v>
          </cell>
          <cell r="X21">
            <v>600000</v>
          </cell>
          <cell r="Y21">
            <v>0.26398333333333335</v>
          </cell>
          <cell r="Z21">
            <v>100975</v>
          </cell>
          <cell r="AA21">
            <v>500000</v>
          </cell>
          <cell r="AB21">
            <v>0.20194999999999999</v>
          </cell>
          <cell r="AC21">
            <v>104575</v>
          </cell>
          <cell r="AD21">
            <v>600000</v>
          </cell>
          <cell r="AE21">
            <v>0.17429166666666668</v>
          </cell>
          <cell r="AF21">
            <v>506310</v>
          </cell>
          <cell r="AG21">
            <v>500000</v>
          </cell>
          <cell r="AH21">
            <v>1.0126200000000001</v>
          </cell>
          <cell r="AI21">
            <v>104575</v>
          </cell>
          <cell r="AJ21">
            <v>500000</v>
          </cell>
          <cell r="AK21">
            <v>0.20915</v>
          </cell>
          <cell r="AL21">
            <v>172055</v>
          </cell>
          <cell r="AM21">
            <v>500000</v>
          </cell>
          <cell r="AN21">
            <v>0.34411000000000003</v>
          </cell>
          <cell r="AO21">
            <v>3153900</v>
          </cell>
          <cell r="AP21">
            <v>6300000</v>
          </cell>
          <cell r="AQ21">
            <v>0.50061904761904763</v>
          </cell>
        </row>
        <row r="22">
          <cell r="B22" t="str">
            <v>CSI ZAMBALES</v>
          </cell>
          <cell r="C22" t="str">
            <v>RABACA, VANNICK</v>
          </cell>
          <cell r="D22">
            <v>44597</v>
          </cell>
          <cell r="E22">
            <v>828775</v>
          </cell>
          <cell r="F22">
            <v>1500000</v>
          </cell>
          <cell r="G22">
            <v>0.55251666666666666</v>
          </cell>
          <cell r="H22">
            <v>2416620</v>
          </cell>
          <cell r="I22">
            <v>750000</v>
          </cell>
          <cell r="J22">
            <v>3.2221600000000001</v>
          </cell>
          <cell r="K22">
            <v>1687855</v>
          </cell>
          <cell r="L22">
            <v>1750000</v>
          </cell>
          <cell r="M22">
            <v>0.96448857142857147</v>
          </cell>
          <cell r="N22">
            <v>2230605</v>
          </cell>
          <cell r="O22">
            <v>2950000</v>
          </cell>
          <cell r="P22">
            <v>0.75613728813559322</v>
          </cell>
          <cell r="Q22">
            <v>3068520</v>
          </cell>
          <cell r="R22">
            <v>2950000</v>
          </cell>
          <cell r="S22">
            <v>1.0401762711864406</v>
          </cell>
          <cell r="T22">
            <v>2124540</v>
          </cell>
          <cell r="U22">
            <v>2300000</v>
          </cell>
          <cell r="V22">
            <v>0.92371304347826089</v>
          </cell>
          <cell r="W22">
            <v>1482060</v>
          </cell>
          <cell r="X22">
            <v>2100000</v>
          </cell>
          <cell r="Y22">
            <v>0.70574285714285712</v>
          </cell>
          <cell r="Z22">
            <v>990430</v>
          </cell>
          <cell r="AA22">
            <v>1800000</v>
          </cell>
          <cell r="AB22">
            <v>0.55023888888888894</v>
          </cell>
          <cell r="AC22">
            <v>1591620</v>
          </cell>
          <cell r="AD22">
            <v>1800000</v>
          </cell>
          <cell r="AE22">
            <v>0.88423333333333332</v>
          </cell>
          <cell r="AF22">
            <v>1209475</v>
          </cell>
          <cell r="AG22">
            <v>1600000</v>
          </cell>
          <cell r="AH22">
            <v>0.75592187499999997</v>
          </cell>
          <cell r="AI22">
            <v>2355850</v>
          </cell>
          <cell r="AJ22">
            <v>1500000</v>
          </cell>
          <cell r="AK22">
            <v>1.5705666666666667</v>
          </cell>
          <cell r="AL22">
            <v>1757420</v>
          </cell>
          <cell r="AM22">
            <v>1600000</v>
          </cell>
          <cell r="AN22">
            <v>1.0983875000000001</v>
          </cell>
          <cell r="AO22">
            <v>21743770</v>
          </cell>
          <cell r="AP22">
            <v>22600000</v>
          </cell>
          <cell r="AQ22">
            <v>0.96211371681415925</v>
          </cell>
        </row>
        <row r="23">
          <cell r="B23" t="str">
            <v>NEW TARLAC HIWAY</v>
          </cell>
          <cell r="C23" t="str">
            <v>QUIBALLO, MARK DENLY</v>
          </cell>
          <cell r="D23">
            <v>45062</v>
          </cell>
          <cell r="G23" t="e">
            <v>#DIV/0!</v>
          </cell>
          <cell r="J23" t="e">
            <v>#DIV/0!</v>
          </cell>
          <cell r="M23" t="e">
            <v>#DIV/0!</v>
          </cell>
          <cell r="P23" t="e">
            <v>#DIV/0!</v>
          </cell>
          <cell r="Q23">
            <v>251535</v>
          </cell>
          <cell r="R23">
            <v>206451</v>
          </cell>
          <cell r="S23">
            <v>1.2183762733045613</v>
          </cell>
          <cell r="V23" t="e">
            <v>#DIV/0!</v>
          </cell>
          <cell r="Y23" t="e">
            <v>#DIV/0!</v>
          </cell>
          <cell r="AB23" t="e">
            <v>#DIV/0!</v>
          </cell>
          <cell r="AE23" t="e">
            <v>#DIV/0!</v>
          </cell>
          <cell r="AH23" t="e">
            <v>#DIV/0!</v>
          </cell>
          <cell r="AK23" t="e">
            <v>#DIV/0!</v>
          </cell>
          <cell r="AN23" t="e">
            <v>#DIV/0!</v>
          </cell>
          <cell r="AO23">
            <v>251535</v>
          </cell>
          <cell r="AP23">
            <v>206451</v>
          </cell>
          <cell r="AQ23">
            <v>1.2183762733045613</v>
          </cell>
        </row>
        <row r="24">
          <cell r="C24" t="str">
            <v>GAÑOLA, JOMAR</v>
          </cell>
          <cell r="D24">
            <v>45082</v>
          </cell>
          <cell r="G24" t="e">
            <v>#DIV/0!</v>
          </cell>
          <cell r="J24" t="e">
            <v>#DIV/0!</v>
          </cell>
          <cell r="M24" t="e">
            <v>#DIV/0!</v>
          </cell>
          <cell r="P24" t="e">
            <v>#DIV/0!</v>
          </cell>
          <cell r="S24" t="e">
            <v>#DIV/0!</v>
          </cell>
          <cell r="U24">
            <v>346666</v>
          </cell>
          <cell r="V24">
            <v>0</v>
          </cell>
          <cell r="Y24" t="e">
            <v>#DIV/0!</v>
          </cell>
          <cell r="AB24" t="e">
            <v>#DIV/0!</v>
          </cell>
          <cell r="AE24" t="e">
            <v>#DIV/0!</v>
          </cell>
          <cell r="AH24" t="e">
            <v>#DIV/0!</v>
          </cell>
          <cell r="AK24" t="e">
            <v>#DIV/0!</v>
          </cell>
          <cell r="AN24" t="e">
            <v>#DIV/0!</v>
          </cell>
          <cell r="AO24">
            <v>0</v>
          </cell>
          <cell r="AP24">
            <v>346666</v>
          </cell>
          <cell r="AQ24">
            <v>0</v>
          </cell>
        </row>
        <row r="25">
          <cell r="C25" t="str">
            <v>BAUTISTA, ARCHIE</v>
          </cell>
          <cell r="D25">
            <v>45124</v>
          </cell>
          <cell r="G25" t="e">
            <v>#DIV/0!</v>
          </cell>
          <cell r="J25" t="e">
            <v>#DIV/0!</v>
          </cell>
          <cell r="M25" t="e">
            <v>#DIV/0!</v>
          </cell>
          <cell r="P25" t="e">
            <v>#DIV/0!</v>
          </cell>
          <cell r="S25" t="e">
            <v>#DIV/0!</v>
          </cell>
          <cell r="V25" t="e">
            <v>#DIV/0!</v>
          </cell>
          <cell r="W25">
            <v>146570</v>
          </cell>
          <cell r="X25">
            <v>193548</v>
          </cell>
          <cell r="Y25">
            <v>0.75727984789302916</v>
          </cell>
          <cell r="Z25">
            <v>324345</v>
          </cell>
          <cell r="AA25">
            <v>500000</v>
          </cell>
          <cell r="AB25">
            <v>0.64868999999999999</v>
          </cell>
          <cell r="AC25">
            <v>290040</v>
          </cell>
          <cell r="AD25">
            <v>500000</v>
          </cell>
          <cell r="AE25">
            <v>0.58008000000000004</v>
          </cell>
          <cell r="AF25">
            <v>167420</v>
          </cell>
          <cell r="AG25">
            <v>500000</v>
          </cell>
          <cell r="AH25">
            <v>0.33484000000000003</v>
          </cell>
          <cell r="AI25">
            <v>273555</v>
          </cell>
          <cell r="AJ25">
            <v>500000</v>
          </cell>
          <cell r="AK25">
            <v>0.54710999999999999</v>
          </cell>
          <cell r="AL25">
            <v>127970</v>
          </cell>
          <cell r="AM25">
            <v>500000</v>
          </cell>
          <cell r="AN25">
            <v>0.25594</v>
          </cell>
          <cell r="AO25">
            <v>1329900</v>
          </cell>
          <cell r="AP25">
            <v>2693548</v>
          </cell>
          <cell r="AQ25">
            <v>0.49373540029730306</v>
          </cell>
        </row>
        <row r="26">
          <cell r="B26" t="str">
            <v>NEW TARLAC MAIN</v>
          </cell>
          <cell r="C26" t="str">
            <v>JUNIO, JHON VER</v>
          </cell>
          <cell r="D26">
            <v>43601</v>
          </cell>
          <cell r="E26">
            <v>1584640</v>
          </cell>
          <cell r="F26">
            <v>1100000</v>
          </cell>
          <cell r="G26">
            <v>1.4405818181818182</v>
          </cell>
          <cell r="H26">
            <v>2155360</v>
          </cell>
          <cell r="I26">
            <v>800000</v>
          </cell>
          <cell r="J26">
            <v>2.6941999999999999</v>
          </cell>
          <cell r="K26">
            <v>1569340</v>
          </cell>
          <cell r="L26">
            <v>1350000</v>
          </cell>
          <cell r="M26">
            <v>1.162474074074074</v>
          </cell>
          <cell r="N26">
            <v>1322935</v>
          </cell>
          <cell r="O26">
            <v>1350000</v>
          </cell>
          <cell r="P26">
            <v>0.97995185185185185</v>
          </cell>
          <cell r="Q26">
            <v>1386580</v>
          </cell>
          <cell r="R26">
            <v>1350000</v>
          </cell>
          <cell r="S26">
            <v>1.0270962962962964</v>
          </cell>
          <cell r="T26">
            <v>1663830</v>
          </cell>
          <cell r="U26">
            <v>1600000</v>
          </cell>
          <cell r="V26">
            <v>1.0398937500000001</v>
          </cell>
          <cell r="W26">
            <v>1376430</v>
          </cell>
          <cell r="X26">
            <v>1200000</v>
          </cell>
          <cell r="Y26">
            <v>1.147025</v>
          </cell>
          <cell r="Z26">
            <v>818300</v>
          </cell>
          <cell r="AA26">
            <v>1500000</v>
          </cell>
          <cell r="AB26">
            <v>0.54553333333333331</v>
          </cell>
          <cell r="AC26">
            <v>883435</v>
          </cell>
          <cell r="AD26">
            <v>1250000</v>
          </cell>
          <cell r="AE26">
            <v>0.70674800000000004</v>
          </cell>
          <cell r="AF26">
            <v>370440</v>
          </cell>
          <cell r="AG26">
            <v>1250000</v>
          </cell>
          <cell r="AH26">
            <v>0.296352</v>
          </cell>
          <cell r="AI26">
            <v>1066285</v>
          </cell>
          <cell r="AJ26">
            <v>1150000</v>
          </cell>
          <cell r="AK26">
            <v>0.92720434782608696</v>
          </cell>
          <cell r="AL26">
            <v>432320</v>
          </cell>
          <cell r="AM26">
            <v>900000</v>
          </cell>
          <cell r="AN26">
            <v>0.48035555555555554</v>
          </cell>
          <cell r="AO26">
            <v>14629895</v>
          </cell>
          <cell r="AP26">
            <v>14800000</v>
          </cell>
          <cell r="AQ26">
            <v>0.98850641891891888</v>
          </cell>
        </row>
      </sheetData>
      <sheetData sheetId="2">
        <row r="9">
          <cell r="B9" t="str">
            <v>CAGAYAN APP ALICIA</v>
          </cell>
          <cell r="C9" t="str">
            <v>TAGORDA, JAMES</v>
          </cell>
          <cell r="D9">
            <v>44869</v>
          </cell>
          <cell r="E9">
            <v>1306000</v>
          </cell>
          <cell r="F9">
            <v>500000</v>
          </cell>
          <cell r="G9">
            <v>2.6120000000000001</v>
          </cell>
          <cell r="H9">
            <v>112780</v>
          </cell>
          <cell r="I9">
            <v>550000</v>
          </cell>
          <cell r="J9">
            <v>0.20505454545454546</v>
          </cell>
          <cell r="K9">
            <v>53690</v>
          </cell>
          <cell r="L9">
            <v>550000</v>
          </cell>
          <cell r="M9">
            <v>9.7618181818181812E-2</v>
          </cell>
          <cell r="N9">
            <v>0</v>
          </cell>
          <cell r="O9">
            <v>550000</v>
          </cell>
          <cell r="P9">
            <v>0</v>
          </cell>
          <cell r="Q9">
            <v>29450</v>
          </cell>
          <cell r="R9">
            <v>600000</v>
          </cell>
          <cell r="S9">
            <v>4.9083333333333333E-2</v>
          </cell>
          <cell r="T9">
            <v>80775</v>
          </cell>
          <cell r="U9">
            <v>550000</v>
          </cell>
          <cell r="V9">
            <v>0.14686363636363636</v>
          </cell>
          <cell r="W9">
            <v>66495</v>
          </cell>
          <cell r="X9">
            <v>550000</v>
          </cell>
          <cell r="Y9">
            <v>0.12089999999999999</v>
          </cell>
          <cell r="Z9">
            <v>62585</v>
          </cell>
          <cell r="AA9">
            <v>500000</v>
          </cell>
          <cell r="AB9">
            <v>0.12517</v>
          </cell>
          <cell r="AC9">
            <v>0</v>
          </cell>
          <cell r="AD9">
            <v>500000</v>
          </cell>
          <cell r="AE9">
            <v>0</v>
          </cell>
          <cell r="AF9">
            <v>0</v>
          </cell>
          <cell r="AG9">
            <v>500000</v>
          </cell>
          <cell r="AH9">
            <v>0</v>
          </cell>
          <cell r="AI9">
            <v>115680</v>
          </cell>
          <cell r="AJ9">
            <v>500000</v>
          </cell>
          <cell r="AK9">
            <v>0.23136000000000001</v>
          </cell>
          <cell r="AL9">
            <v>0</v>
          </cell>
          <cell r="AM9">
            <v>500000</v>
          </cell>
          <cell r="AN9">
            <v>0</v>
          </cell>
          <cell r="AO9">
            <v>1827455</v>
          </cell>
          <cell r="AP9">
            <v>6350000</v>
          </cell>
          <cell r="AQ9">
            <v>0.28778818897637798</v>
          </cell>
        </row>
        <row r="10">
          <cell r="B10" t="str">
            <v>CAGAYAN APP APARRI</v>
          </cell>
          <cell r="C10" t="str">
            <v>AGARPAO, SHIENLY WENDEL</v>
          </cell>
          <cell r="D10">
            <v>44379</v>
          </cell>
          <cell r="E10">
            <v>690145</v>
          </cell>
          <cell r="F10">
            <v>500000</v>
          </cell>
          <cell r="G10">
            <v>1.38029</v>
          </cell>
          <cell r="H10">
            <v>0</v>
          </cell>
          <cell r="I10">
            <v>600000</v>
          </cell>
          <cell r="J10">
            <v>0</v>
          </cell>
          <cell r="K10">
            <v>721945</v>
          </cell>
          <cell r="L10">
            <v>550000</v>
          </cell>
          <cell r="M10">
            <v>1.3126272727272728</v>
          </cell>
          <cell r="N10">
            <v>103185</v>
          </cell>
          <cell r="O10">
            <v>550000</v>
          </cell>
          <cell r="P10">
            <v>0.18760909090909092</v>
          </cell>
          <cell r="Q10">
            <v>28195</v>
          </cell>
          <cell r="R10">
            <v>550000</v>
          </cell>
          <cell r="S10">
            <v>5.1263636363636365E-2</v>
          </cell>
          <cell r="T10">
            <v>1112630</v>
          </cell>
          <cell r="U10">
            <v>550000</v>
          </cell>
          <cell r="V10">
            <v>2.0229636363636363</v>
          </cell>
          <cell r="W10">
            <v>1613250</v>
          </cell>
          <cell r="X10">
            <v>600000</v>
          </cell>
          <cell r="Y10">
            <v>2.6887500000000002</v>
          </cell>
          <cell r="Z10">
            <v>15505</v>
          </cell>
          <cell r="AA10">
            <v>500000</v>
          </cell>
          <cell r="AB10">
            <v>3.1009999999999999E-2</v>
          </cell>
          <cell r="AC10">
            <v>1022185</v>
          </cell>
          <cell r="AD10">
            <v>500000</v>
          </cell>
          <cell r="AE10">
            <v>2.0443699999999998</v>
          </cell>
          <cell r="AH10" t="e">
            <v>#DIV/0!</v>
          </cell>
          <cell r="AK10" t="e">
            <v>#DIV/0!</v>
          </cell>
          <cell r="AN10" t="e">
            <v>#DIV/0!</v>
          </cell>
          <cell r="AO10">
            <v>5307040</v>
          </cell>
          <cell r="AP10">
            <v>4900000</v>
          </cell>
          <cell r="AQ10">
            <v>1.0830693877551021</v>
          </cell>
        </row>
        <row r="11">
          <cell r="B11" t="str">
            <v>CAGAYAN APP BAMBANG</v>
          </cell>
          <cell r="C11" t="str">
            <v>DOMINGO, LOUIE</v>
          </cell>
          <cell r="D11">
            <v>45160</v>
          </cell>
          <cell r="G11" t="e">
            <v>#DIV/0!</v>
          </cell>
          <cell r="J11" t="e">
            <v>#DIV/0!</v>
          </cell>
          <cell r="M11" t="e">
            <v>#DIV/0!</v>
          </cell>
          <cell r="P11" t="e">
            <v>#DIV/0!</v>
          </cell>
          <cell r="S11" t="e">
            <v>#DIV/0!</v>
          </cell>
          <cell r="V11" t="e">
            <v>#DIV/0!</v>
          </cell>
          <cell r="Y11" t="e">
            <v>#DIV/0!</v>
          </cell>
          <cell r="Z11">
            <v>152995</v>
          </cell>
          <cell r="AA11">
            <v>129032</v>
          </cell>
          <cell r="AB11">
            <v>1.1857136214272428</v>
          </cell>
          <cell r="AC11">
            <v>0</v>
          </cell>
          <cell r="AD11">
            <v>500000</v>
          </cell>
          <cell r="AE11">
            <v>0</v>
          </cell>
          <cell r="AF11">
            <v>0</v>
          </cell>
          <cell r="AG11">
            <v>500000</v>
          </cell>
          <cell r="AH11">
            <v>0</v>
          </cell>
          <cell r="AI11">
            <v>0</v>
          </cell>
          <cell r="AJ11">
            <v>500000</v>
          </cell>
          <cell r="AK11">
            <v>0</v>
          </cell>
          <cell r="AL11">
            <v>0</v>
          </cell>
          <cell r="AM11">
            <v>500000</v>
          </cell>
          <cell r="AN11">
            <v>0</v>
          </cell>
          <cell r="AO11">
            <v>152995</v>
          </cell>
          <cell r="AP11">
            <v>2129032</v>
          </cell>
          <cell r="AQ11">
            <v>7.1861296589248072E-2</v>
          </cell>
        </row>
        <row r="12">
          <cell r="B12" t="str">
            <v>CAGAYAN APP CAUAYAN</v>
          </cell>
          <cell r="C12" t="str">
            <v>GUITANG, MARVIN</v>
          </cell>
          <cell r="D12">
            <v>44728</v>
          </cell>
          <cell r="E12">
            <v>242485</v>
          </cell>
          <cell r="F12">
            <v>500000</v>
          </cell>
          <cell r="G12">
            <v>0.48497000000000001</v>
          </cell>
          <cell r="H12">
            <v>0</v>
          </cell>
          <cell r="I12">
            <v>500000</v>
          </cell>
          <cell r="J12">
            <v>0</v>
          </cell>
          <cell r="K12">
            <v>0</v>
          </cell>
          <cell r="L12">
            <v>550000</v>
          </cell>
          <cell r="M12">
            <v>0</v>
          </cell>
          <cell r="N12">
            <v>28195</v>
          </cell>
          <cell r="O12">
            <v>550000</v>
          </cell>
          <cell r="P12">
            <v>5.1263636363636365E-2</v>
          </cell>
          <cell r="Q12">
            <v>62990</v>
          </cell>
          <cell r="R12">
            <v>550000</v>
          </cell>
          <cell r="S12">
            <v>0.11452727272727273</v>
          </cell>
          <cell r="T12">
            <v>90080</v>
          </cell>
          <cell r="U12">
            <v>550000</v>
          </cell>
          <cell r="V12">
            <v>0.1637818181818182</v>
          </cell>
          <cell r="W12">
            <v>14395</v>
          </cell>
          <cell r="X12">
            <v>550000</v>
          </cell>
          <cell r="Y12">
            <v>2.6172727272727271E-2</v>
          </cell>
          <cell r="Z12">
            <v>94290</v>
          </cell>
          <cell r="AA12">
            <v>500000</v>
          </cell>
          <cell r="AB12">
            <v>0.18858</v>
          </cell>
          <cell r="AC12">
            <v>107285</v>
          </cell>
          <cell r="AD12">
            <v>500000</v>
          </cell>
          <cell r="AE12">
            <v>0.21457000000000001</v>
          </cell>
          <cell r="AF12">
            <v>16495</v>
          </cell>
          <cell r="AG12">
            <v>500000</v>
          </cell>
          <cell r="AH12">
            <v>3.2989999999999998E-2</v>
          </cell>
          <cell r="AI12">
            <v>0</v>
          </cell>
          <cell r="AJ12">
            <v>500000</v>
          </cell>
          <cell r="AK12">
            <v>0</v>
          </cell>
          <cell r="AL12">
            <v>0</v>
          </cell>
          <cell r="AM12">
            <v>500000</v>
          </cell>
          <cell r="AN12">
            <v>0</v>
          </cell>
          <cell r="AO12">
            <v>656215</v>
          </cell>
          <cell r="AP12">
            <v>6250000</v>
          </cell>
          <cell r="AQ12">
            <v>0.1049944</v>
          </cell>
        </row>
        <row r="13">
          <cell r="B13" t="str">
            <v>CAGAYAN APP ILAGAN</v>
          </cell>
          <cell r="C13" t="str">
            <v>PARAGUISON, JOHN JOSHUA</v>
          </cell>
          <cell r="D13">
            <v>44606</v>
          </cell>
          <cell r="E13">
            <v>311085</v>
          </cell>
          <cell r="F13">
            <v>500000</v>
          </cell>
          <cell r="G13">
            <v>0.62217</v>
          </cell>
          <cell r="H13">
            <v>0</v>
          </cell>
          <cell r="I13">
            <v>500000</v>
          </cell>
          <cell r="J13">
            <v>0</v>
          </cell>
          <cell r="K13">
            <v>33735</v>
          </cell>
          <cell r="L13">
            <v>550000</v>
          </cell>
          <cell r="M13">
            <v>6.1336363636363633E-2</v>
          </cell>
          <cell r="N13">
            <v>16925</v>
          </cell>
          <cell r="O13">
            <v>550000</v>
          </cell>
          <cell r="P13">
            <v>3.0772727272727271E-2</v>
          </cell>
          <cell r="Q13">
            <v>651725</v>
          </cell>
          <cell r="R13">
            <v>550000</v>
          </cell>
          <cell r="S13">
            <v>1.1849545454545454</v>
          </cell>
          <cell r="T13">
            <v>803315</v>
          </cell>
          <cell r="U13">
            <v>550000</v>
          </cell>
          <cell r="V13">
            <v>1.4605727272727274</v>
          </cell>
          <cell r="W13">
            <v>28195</v>
          </cell>
          <cell r="X13">
            <v>550000</v>
          </cell>
          <cell r="Y13">
            <v>5.1263636363636365E-2</v>
          </cell>
          <cell r="AB13" t="e">
            <v>#DIV/0!</v>
          </cell>
          <cell r="AE13" t="e">
            <v>#DIV/0!</v>
          </cell>
          <cell r="AH13" t="e">
            <v>#DIV/0!</v>
          </cell>
          <cell r="AK13" t="e">
            <v>#DIV/0!</v>
          </cell>
          <cell r="AN13" t="e">
            <v>#DIV/0!</v>
          </cell>
          <cell r="AO13">
            <v>1844980</v>
          </cell>
          <cell r="AP13">
            <v>3750000</v>
          </cell>
          <cell r="AQ13">
            <v>0.49199466666666669</v>
          </cell>
        </row>
        <row r="14">
          <cell r="C14" t="str">
            <v>ABENUE, JOQUI</v>
          </cell>
          <cell r="D14">
            <v>45182</v>
          </cell>
          <cell r="G14" t="e">
            <v>#DIV/0!</v>
          </cell>
          <cell r="J14" t="e">
            <v>#DIV/0!</v>
          </cell>
          <cell r="M14" t="e">
            <v>#DIV/0!</v>
          </cell>
          <cell r="P14" t="e">
            <v>#DIV/0!</v>
          </cell>
          <cell r="S14" t="e">
            <v>#DIV/0!</v>
          </cell>
          <cell r="V14" t="e">
            <v>#DIV/0!</v>
          </cell>
          <cell r="Y14" t="e">
            <v>#DIV/0!</v>
          </cell>
          <cell r="AB14" t="e">
            <v>#DIV/0!</v>
          </cell>
          <cell r="AC14">
            <v>45190</v>
          </cell>
          <cell r="AD14">
            <v>239999</v>
          </cell>
          <cell r="AE14">
            <v>0.18829245121854674</v>
          </cell>
          <cell r="AF14">
            <v>42695</v>
          </cell>
          <cell r="AG14">
            <v>500000</v>
          </cell>
          <cell r="AH14">
            <v>8.5389999999999994E-2</v>
          </cell>
          <cell r="AI14">
            <v>828435</v>
          </cell>
          <cell r="AJ14">
            <v>500000</v>
          </cell>
          <cell r="AK14">
            <v>1.6568700000000001</v>
          </cell>
          <cell r="AL14">
            <v>52190</v>
          </cell>
          <cell r="AM14">
            <v>500000</v>
          </cell>
          <cell r="AN14">
            <v>0.10438</v>
          </cell>
          <cell r="AO14">
            <v>968510</v>
          </cell>
          <cell r="AP14">
            <v>1739999</v>
          </cell>
          <cell r="AQ14">
            <v>0.55661526242256465</v>
          </cell>
        </row>
        <row r="15">
          <cell r="B15" t="str">
            <v>CAGAYAN APP MAIN</v>
          </cell>
          <cell r="C15" t="str">
            <v>NARAG, RODALYN</v>
          </cell>
          <cell r="D15">
            <v>44286</v>
          </cell>
          <cell r="F15">
            <v>0</v>
          </cell>
          <cell r="G15" t="e">
            <v>#DIV/0!</v>
          </cell>
          <cell r="J15" t="e">
            <v>#DIV/0!</v>
          </cell>
          <cell r="K15">
            <v>341665</v>
          </cell>
          <cell r="L15">
            <v>219354</v>
          </cell>
          <cell r="M15">
            <v>1.5575963966921049</v>
          </cell>
          <cell r="N15">
            <v>581960</v>
          </cell>
          <cell r="O15">
            <v>550000</v>
          </cell>
          <cell r="P15">
            <v>1.0581090909090909</v>
          </cell>
          <cell r="Q15">
            <v>930540</v>
          </cell>
          <cell r="R15">
            <v>650000</v>
          </cell>
          <cell r="S15">
            <v>1.4316</v>
          </cell>
          <cell r="T15">
            <v>659535</v>
          </cell>
          <cell r="U15">
            <v>950000</v>
          </cell>
          <cell r="V15">
            <v>0.69424736842105261</v>
          </cell>
          <cell r="W15">
            <v>750660</v>
          </cell>
          <cell r="X15">
            <v>650000</v>
          </cell>
          <cell r="Y15">
            <v>1.1548615384615384</v>
          </cell>
          <cell r="AA15">
            <v>550000</v>
          </cell>
          <cell r="AB15">
            <v>0</v>
          </cell>
          <cell r="AE15" t="e">
            <v>#DIV/0!</v>
          </cell>
          <cell r="AH15" t="e">
            <v>#DIV/0!</v>
          </cell>
          <cell r="AK15" t="e">
            <v>#DIV/0!</v>
          </cell>
          <cell r="AN15" t="e">
            <v>#DIV/0!</v>
          </cell>
          <cell r="AO15">
            <v>3264360</v>
          </cell>
          <cell r="AP15">
            <v>3569354</v>
          </cell>
          <cell r="AQ15">
            <v>0.91455204499189491</v>
          </cell>
        </row>
        <row r="16">
          <cell r="C16" t="str">
            <v>LACUESTA, REYNALD</v>
          </cell>
          <cell r="D16">
            <v>45195</v>
          </cell>
          <cell r="G16" t="e">
            <v>#DIV/0!</v>
          </cell>
          <cell r="J16" t="e">
            <v>#DIV/0!</v>
          </cell>
          <cell r="M16" t="e">
            <v>#DIV/0!</v>
          </cell>
          <cell r="P16" t="e">
            <v>#DIV/0!</v>
          </cell>
          <cell r="S16" t="e">
            <v>#DIV/0!</v>
          </cell>
          <cell r="V16" t="e">
            <v>#DIV/0!</v>
          </cell>
          <cell r="Y16" t="e">
            <v>#DIV/0!</v>
          </cell>
          <cell r="AB16" t="e">
            <v>#DIV/0!</v>
          </cell>
          <cell r="AC16">
            <v>114885</v>
          </cell>
          <cell r="AD16">
            <v>66666</v>
          </cell>
          <cell r="AE16">
            <v>1.7232922329223292</v>
          </cell>
          <cell r="AG16">
            <v>500000</v>
          </cell>
          <cell r="AH16">
            <v>0</v>
          </cell>
          <cell r="AK16" t="e">
            <v>#DIV/0!</v>
          </cell>
          <cell r="AN16" t="e">
            <v>#DIV/0!</v>
          </cell>
          <cell r="AO16">
            <v>114885</v>
          </cell>
          <cell r="AP16">
            <v>566666</v>
          </cell>
          <cell r="AQ16">
            <v>0.20273847380996918</v>
          </cell>
        </row>
        <row r="17">
          <cell r="C17" t="str">
            <v>TOMAS, NESTOR JR</v>
          </cell>
          <cell r="D17">
            <v>45247</v>
          </cell>
          <cell r="G17" t="e">
            <v>#DIV/0!</v>
          </cell>
          <cell r="J17" t="e">
            <v>#DIV/0!</v>
          </cell>
          <cell r="M17" t="e">
            <v>#DIV/0!</v>
          </cell>
          <cell r="P17" t="e">
            <v>#DIV/0!</v>
          </cell>
          <cell r="S17" t="e">
            <v>#DIV/0!</v>
          </cell>
          <cell r="V17" t="e">
            <v>#DIV/0!</v>
          </cell>
          <cell r="Y17" t="e">
            <v>#DIV/0!</v>
          </cell>
          <cell r="AB17" t="e">
            <v>#DIV/0!</v>
          </cell>
          <cell r="AE17" t="e">
            <v>#DIV/0!</v>
          </cell>
          <cell r="AH17" t="e">
            <v>#DIV/0!</v>
          </cell>
          <cell r="AI17">
            <v>216980</v>
          </cell>
          <cell r="AJ17">
            <v>186666</v>
          </cell>
          <cell r="AK17">
            <v>1.1623970085607449</v>
          </cell>
          <cell r="AL17">
            <v>268365</v>
          </cell>
          <cell r="AM17">
            <v>500000</v>
          </cell>
          <cell r="AN17">
            <v>0.53673000000000004</v>
          </cell>
          <cell r="AO17">
            <v>485345</v>
          </cell>
          <cell r="AP17">
            <v>686666</v>
          </cell>
          <cell r="AQ17">
            <v>0.70681379302309999</v>
          </cell>
        </row>
        <row r="18">
          <cell r="B18" t="str">
            <v>CAGAYAN APP PENGUE</v>
          </cell>
          <cell r="C18" t="str">
            <v>ROQUERO, JAYSON</v>
          </cell>
          <cell r="D18">
            <v>44626</v>
          </cell>
          <cell r="E18">
            <v>0</v>
          </cell>
          <cell r="F18">
            <v>500000</v>
          </cell>
          <cell r="G18">
            <v>0</v>
          </cell>
          <cell r="H18">
            <v>601055</v>
          </cell>
          <cell r="I18">
            <v>600000</v>
          </cell>
          <cell r="J18">
            <v>1.0017583333333333</v>
          </cell>
          <cell r="K18">
            <v>306960</v>
          </cell>
          <cell r="L18">
            <v>550000</v>
          </cell>
          <cell r="M18">
            <v>0.55810909090909089</v>
          </cell>
          <cell r="N18">
            <v>643940</v>
          </cell>
          <cell r="O18">
            <v>550000</v>
          </cell>
          <cell r="P18">
            <v>1.1708000000000001</v>
          </cell>
          <cell r="Q18">
            <v>15795</v>
          </cell>
          <cell r="R18">
            <v>650000</v>
          </cell>
          <cell r="S18">
            <v>2.4299999999999999E-2</v>
          </cell>
          <cell r="T18">
            <v>306965</v>
          </cell>
          <cell r="U18">
            <v>550000</v>
          </cell>
          <cell r="V18">
            <v>0.55811818181818185</v>
          </cell>
          <cell r="W18">
            <v>501950</v>
          </cell>
          <cell r="X18">
            <v>600000</v>
          </cell>
          <cell r="Y18">
            <v>0.83658333333333335</v>
          </cell>
          <cell r="Z18">
            <v>608660</v>
          </cell>
          <cell r="AA18">
            <v>500000</v>
          </cell>
          <cell r="AB18">
            <v>1.21732</v>
          </cell>
          <cell r="AC18">
            <v>1968910</v>
          </cell>
          <cell r="AD18">
            <v>500000</v>
          </cell>
          <cell r="AE18">
            <v>3.9378199999999999</v>
          </cell>
          <cell r="AF18">
            <v>2878850</v>
          </cell>
          <cell r="AG18">
            <v>700000</v>
          </cell>
          <cell r="AH18">
            <v>4.1126428571428573</v>
          </cell>
          <cell r="AI18">
            <v>156990</v>
          </cell>
          <cell r="AJ18">
            <v>700000</v>
          </cell>
          <cell r="AK18">
            <v>0.22427142857142857</v>
          </cell>
          <cell r="AL18">
            <v>41495</v>
          </cell>
          <cell r="AM18">
            <v>700000</v>
          </cell>
          <cell r="AN18">
            <v>5.927857142857143E-2</v>
          </cell>
          <cell r="AO18">
            <v>8031570</v>
          </cell>
          <cell r="AP18">
            <v>7100000</v>
          </cell>
          <cell r="AQ18">
            <v>1.1312070422535212</v>
          </cell>
        </row>
        <row r="19">
          <cell r="B19" t="str">
            <v>CAGAYAN APP SOLANA</v>
          </cell>
          <cell r="C19" t="str">
            <v>IRINGAN, MARLON</v>
          </cell>
          <cell r="D19">
            <v>44621</v>
          </cell>
          <cell r="E19">
            <v>860950</v>
          </cell>
          <cell r="F19">
            <v>500000</v>
          </cell>
          <cell r="G19">
            <v>1.7219</v>
          </cell>
          <cell r="H19">
            <v>480475</v>
          </cell>
          <cell r="I19">
            <v>600000</v>
          </cell>
          <cell r="J19">
            <v>0.80079166666666668</v>
          </cell>
          <cell r="K19">
            <v>41695</v>
          </cell>
          <cell r="L19">
            <v>550000</v>
          </cell>
          <cell r="M19">
            <v>7.5809090909090909E-2</v>
          </cell>
          <cell r="N19">
            <v>0</v>
          </cell>
          <cell r="O19">
            <v>550000</v>
          </cell>
          <cell r="P19">
            <v>0</v>
          </cell>
          <cell r="S19" t="e">
            <v>#DIV/0!</v>
          </cell>
          <cell r="V19" t="e">
            <v>#DIV/0!</v>
          </cell>
          <cell r="Y19" t="e">
            <v>#DIV/0!</v>
          </cell>
          <cell r="AB19" t="e">
            <v>#DIV/0!</v>
          </cell>
          <cell r="AE19" t="e">
            <v>#DIV/0!</v>
          </cell>
          <cell r="AH19" t="e">
            <v>#DIV/0!</v>
          </cell>
          <cell r="AK19" t="e">
            <v>#DIV/0!</v>
          </cell>
          <cell r="AN19" t="e">
            <v>#DIV/0!</v>
          </cell>
          <cell r="AO19">
            <v>1383120</v>
          </cell>
          <cell r="AP19">
            <v>2200000</v>
          </cell>
          <cell r="AQ19">
            <v>0.62869090909090908</v>
          </cell>
        </row>
        <row r="20">
          <cell r="C20" t="str">
            <v>SARTE, JE-ANDEL</v>
          </cell>
          <cell r="D20">
            <v>45051</v>
          </cell>
          <cell r="G20" t="e">
            <v>#DIV/0!</v>
          </cell>
          <cell r="J20" t="e">
            <v>#DIV/0!</v>
          </cell>
          <cell r="M20" t="e">
            <v>#DIV/0!</v>
          </cell>
          <cell r="P20" t="e">
            <v>#DIV/0!</v>
          </cell>
          <cell r="Q20">
            <v>509050</v>
          </cell>
          <cell r="R20">
            <v>348387</v>
          </cell>
          <cell r="S20">
            <v>1.4611624429154935</v>
          </cell>
          <cell r="T20">
            <v>555030</v>
          </cell>
          <cell r="U20">
            <v>550000</v>
          </cell>
          <cell r="V20">
            <v>1.0091454545454546</v>
          </cell>
          <cell r="W20">
            <v>313980</v>
          </cell>
          <cell r="X20">
            <v>550000</v>
          </cell>
          <cell r="Y20">
            <v>0.57087272727272731</v>
          </cell>
          <cell r="Z20">
            <v>561160</v>
          </cell>
          <cell r="AA20">
            <v>500000</v>
          </cell>
          <cell r="AB20">
            <v>1.12232</v>
          </cell>
          <cell r="AC20">
            <v>0</v>
          </cell>
          <cell r="AD20">
            <v>500000</v>
          </cell>
          <cell r="AE20">
            <v>0</v>
          </cell>
          <cell r="AF20">
            <v>311540</v>
          </cell>
          <cell r="AG20">
            <v>500000</v>
          </cell>
          <cell r="AH20">
            <v>0.62307999999999997</v>
          </cell>
          <cell r="AI20">
            <v>148485</v>
          </cell>
          <cell r="AJ20">
            <v>500000</v>
          </cell>
          <cell r="AK20">
            <v>0.29697000000000001</v>
          </cell>
          <cell r="AL20">
            <v>0</v>
          </cell>
          <cell r="AM20">
            <v>500000</v>
          </cell>
          <cell r="AN20">
            <v>0</v>
          </cell>
          <cell r="AO20">
            <v>2399245</v>
          </cell>
          <cell r="AP20">
            <v>3948387</v>
          </cell>
          <cell r="AQ20">
            <v>0.60765193482807034</v>
          </cell>
        </row>
        <row r="21">
          <cell r="B21" t="str">
            <v>CAGAYAN APP STA. ANA</v>
          </cell>
          <cell r="C21" t="str">
            <v>MARIANO, KELLYBOY</v>
          </cell>
          <cell r="D21">
            <v>44607</v>
          </cell>
          <cell r="E21">
            <v>0</v>
          </cell>
          <cell r="F21">
            <v>500000</v>
          </cell>
          <cell r="G21">
            <v>0</v>
          </cell>
          <cell r="H21">
            <v>0</v>
          </cell>
          <cell r="I21">
            <v>550000</v>
          </cell>
          <cell r="J21">
            <v>0</v>
          </cell>
          <cell r="L21">
            <v>550000</v>
          </cell>
          <cell r="M21">
            <v>0</v>
          </cell>
          <cell r="N21">
            <v>1233000</v>
          </cell>
          <cell r="O21">
            <v>550000</v>
          </cell>
          <cell r="P21">
            <v>2.2418181818181817</v>
          </cell>
          <cell r="S21" t="e">
            <v>#DIV/0!</v>
          </cell>
          <cell r="V21" t="e">
            <v>#DIV/0!</v>
          </cell>
          <cell r="Y21" t="e">
            <v>#DIV/0!</v>
          </cell>
          <cell r="AB21" t="e">
            <v>#DIV/0!</v>
          </cell>
          <cell r="AE21" t="e">
            <v>#DIV/0!</v>
          </cell>
          <cell r="AH21" t="e">
            <v>#DIV/0!</v>
          </cell>
          <cell r="AK21" t="e">
            <v>#DIV/0!</v>
          </cell>
          <cell r="AN21" t="e">
            <v>#DIV/0!</v>
          </cell>
          <cell r="AO21">
            <v>1233000</v>
          </cell>
          <cell r="AP21">
            <v>2150000</v>
          </cell>
          <cell r="AQ21">
            <v>0.57348837209302328</v>
          </cell>
        </row>
        <row r="22">
          <cell r="C22" t="str">
            <v>DELA CRUZ, LEONEL</v>
          </cell>
          <cell r="D22">
            <v>45096</v>
          </cell>
          <cell r="G22" t="e">
            <v>#DIV/0!</v>
          </cell>
          <cell r="J22" t="e">
            <v>#DIV/0!</v>
          </cell>
          <cell r="M22" t="e">
            <v>#DIV/0!</v>
          </cell>
          <cell r="P22" t="e">
            <v>#DIV/0!</v>
          </cell>
          <cell r="S22" t="e">
            <v>#DIV/0!</v>
          </cell>
          <cell r="T22">
            <v>440290</v>
          </cell>
          <cell r="U22">
            <v>159999</v>
          </cell>
          <cell r="V22">
            <v>2.7518296989356181</v>
          </cell>
          <cell r="W22">
            <v>719625</v>
          </cell>
          <cell r="X22">
            <v>550000</v>
          </cell>
          <cell r="Y22">
            <v>1.3084090909090909</v>
          </cell>
          <cell r="Z22">
            <v>35790</v>
          </cell>
          <cell r="AA22">
            <v>550000</v>
          </cell>
          <cell r="AB22">
            <v>6.5072727272727268E-2</v>
          </cell>
          <cell r="AC22">
            <v>68085</v>
          </cell>
          <cell r="AD22">
            <v>550000</v>
          </cell>
          <cell r="AE22">
            <v>0.12379090909090909</v>
          </cell>
          <cell r="AF22">
            <v>321460</v>
          </cell>
          <cell r="AG22">
            <v>550000</v>
          </cell>
          <cell r="AH22">
            <v>0.58447272727272725</v>
          </cell>
          <cell r="AI22">
            <v>105475</v>
          </cell>
          <cell r="AJ22">
            <v>550000</v>
          </cell>
          <cell r="AK22">
            <v>0.19177272727272726</v>
          </cell>
          <cell r="AL22">
            <v>108485</v>
          </cell>
          <cell r="AM22">
            <v>500000</v>
          </cell>
          <cell r="AN22">
            <v>0.21697</v>
          </cell>
          <cell r="AO22">
            <v>1799210</v>
          </cell>
          <cell r="AP22">
            <v>3409999</v>
          </cell>
          <cell r="AQ22">
            <v>0.52762772071194153</v>
          </cell>
        </row>
        <row r="23">
          <cell r="B23" t="str">
            <v>CAGAYAN APP TABUK</v>
          </cell>
          <cell r="C23" t="str">
            <v>PEREZ, ACE CHRISTIAN</v>
          </cell>
          <cell r="D23">
            <v>44966</v>
          </cell>
          <cell r="G23" t="e">
            <v>#DIV/0!</v>
          </cell>
          <cell r="H23">
            <v>0</v>
          </cell>
          <cell r="I23">
            <v>285714</v>
          </cell>
          <cell r="J23">
            <v>0</v>
          </cell>
          <cell r="L23">
            <v>400000</v>
          </cell>
          <cell r="M23">
            <v>0</v>
          </cell>
          <cell r="O23">
            <v>750000</v>
          </cell>
          <cell r="P23">
            <v>0</v>
          </cell>
          <cell r="R23">
            <v>550000</v>
          </cell>
          <cell r="S23">
            <v>0</v>
          </cell>
          <cell r="U23">
            <v>550000</v>
          </cell>
          <cell r="V23">
            <v>0</v>
          </cell>
          <cell r="W23">
            <v>0</v>
          </cell>
          <cell r="X23">
            <v>550000</v>
          </cell>
          <cell r="Y23">
            <v>0</v>
          </cell>
          <cell r="AB23" t="e">
            <v>#DIV/0!</v>
          </cell>
          <cell r="AE23" t="e">
            <v>#DIV/0!</v>
          </cell>
          <cell r="AH23" t="e">
            <v>#DIV/0!</v>
          </cell>
          <cell r="AK23" t="e">
            <v>#DIV/0!</v>
          </cell>
          <cell r="AN23" t="e">
            <v>#DIV/0!</v>
          </cell>
          <cell r="AO23">
            <v>0</v>
          </cell>
          <cell r="AP23">
            <v>3085714</v>
          </cell>
          <cell r="AQ23">
            <v>0</v>
          </cell>
        </row>
        <row r="24">
          <cell r="C24" t="str">
            <v>ENAVIA, RONNIE</v>
          </cell>
          <cell r="D24">
            <v>45260</v>
          </cell>
          <cell r="G24" t="e">
            <v>#DIV/0!</v>
          </cell>
          <cell r="J24" t="e">
            <v>#DIV/0!</v>
          </cell>
          <cell r="M24" t="e">
            <v>#DIV/0!</v>
          </cell>
          <cell r="P24" t="e">
            <v>#DIV/0!</v>
          </cell>
          <cell r="S24" t="e">
            <v>#DIV/0!</v>
          </cell>
          <cell r="V24" t="e">
            <v>#DIV/0!</v>
          </cell>
          <cell r="Y24" t="e">
            <v>#DIV/0!</v>
          </cell>
          <cell r="AB24" t="e">
            <v>#DIV/0!</v>
          </cell>
          <cell r="AE24" t="e">
            <v>#DIV/0!</v>
          </cell>
          <cell r="AH24" t="e">
            <v>#DIV/0!</v>
          </cell>
          <cell r="AI24">
            <v>41695</v>
          </cell>
          <cell r="AJ24">
            <v>13333</v>
          </cell>
          <cell r="AK24">
            <v>3.1272031800795022</v>
          </cell>
          <cell r="AL24">
            <v>41695</v>
          </cell>
          <cell r="AM24">
            <v>400000</v>
          </cell>
          <cell r="AN24">
            <v>0.1042375</v>
          </cell>
          <cell r="AO24">
            <v>83390</v>
          </cell>
          <cell r="AP24">
            <v>413333</v>
          </cell>
          <cell r="AQ24">
            <v>0.20175016270174412</v>
          </cell>
        </row>
      </sheetData>
      <sheetData sheetId="3">
        <row r="9">
          <cell r="B9" t="str">
            <v>1ST MEGA SAVER ANGELES</v>
          </cell>
          <cell r="C9" t="str">
            <v>IGNACIO, JOMEL</v>
          </cell>
          <cell r="D9">
            <v>43717</v>
          </cell>
          <cell r="E9">
            <v>248970</v>
          </cell>
          <cell r="F9">
            <v>800000</v>
          </cell>
          <cell r="G9">
            <v>0.3112125</v>
          </cell>
          <cell r="H9">
            <v>137000</v>
          </cell>
          <cell r="I9">
            <v>600000</v>
          </cell>
          <cell r="J9">
            <v>0.22833333333333333</v>
          </cell>
          <cell r="K9">
            <v>41290</v>
          </cell>
          <cell r="L9">
            <v>1000000</v>
          </cell>
          <cell r="M9">
            <v>4.129E-2</v>
          </cell>
          <cell r="N9">
            <v>1190835</v>
          </cell>
          <cell r="O9">
            <v>900000</v>
          </cell>
          <cell r="P9">
            <v>1.32315</v>
          </cell>
          <cell r="Q9">
            <v>964370</v>
          </cell>
          <cell r="R9">
            <v>900000</v>
          </cell>
          <cell r="S9">
            <v>1.0715222222222223</v>
          </cell>
          <cell r="T9">
            <v>742485</v>
          </cell>
          <cell r="U9">
            <v>650000</v>
          </cell>
          <cell r="V9">
            <v>1.1422846153846153</v>
          </cell>
          <cell r="W9">
            <v>671030</v>
          </cell>
          <cell r="X9">
            <v>650000</v>
          </cell>
          <cell r="Y9">
            <v>1.0323538461538462</v>
          </cell>
          <cell r="Z9">
            <v>666340</v>
          </cell>
          <cell r="AA9">
            <v>600000</v>
          </cell>
          <cell r="AB9">
            <v>1.1105666666666667</v>
          </cell>
          <cell r="AC9">
            <v>525480</v>
          </cell>
          <cell r="AD9">
            <v>600000</v>
          </cell>
          <cell r="AE9">
            <v>0.87580000000000002</v>
          </cell>
          <cell r="AF9">
            <v>285750</v>
          </cell>
          <cell r="AG9">
            <v>600000</v>
          </cell>
          <cell r="AH9">
            <v>0.47625000000000001</v>
          </cell>
          <cell r="AI9">
            <v>612210</v>
          </cell>
          <cell r="AJ9">
            <v>600000</v>
          </cell>
          <cell r="AK9">
            <v>1.0203500000000001</v>
          </cell>
          <cell r="AL9">
            <v>517220</v>
          </cell>
          <cell r="AM9">
            <v>600000</v>
          </cell>
          <cell r="AN9">
            <v>0.86203333333333332</v>
          </cell>
          <cell r="AO9">
            <v>6602980</v>
          </cell>
          <cell r="AP9">
            <v>8500000</v>
          </cell>
          <cell r="AQ9">
            <v>0.77682117647058824</v>
          </cell>
        </row>
        <row r="10">
          <cell r="B10" t="str">
            <v>1ST MEGA SAVER BALIUAG</v>
          </cell>
          <cell r="C10" t="str">
            <v>GONZALES, ISMAEL</v>
          </cell>
          <cell r="D10">
            <v>44242</v>
          </cell>
          <cell r="E10">
            <v>105780</v>
          </cell>
          <cell r="F10">
            <v>500000</v>
          </cell>
          <cell r="G10">
            <v>0.21156</v>
          </cell>
          <cell r="H10">
            <v>974075</v>
          </cell>
          <cell r="I10">
            <v>500000</v>
          </cell>
          <cell r="J10">
            <v>1.94815</v>
          </cell>
          <cell r="K10">
            <v>179355</v>
          </cell>
          <cell r="L10">
            <v>550000</v>
          </cell>
          <cell r="M10">
            <v>0.3261</v>
          </cell>
          <cell r="N10">
            <v>537625</v>
          </cell>
          <cell r="O10">
            <v>750000</v>
          </cell>
          <cell r="P10">
            <v>0.71683333333333332</v>
          </cell>
          <cell r="Q10">
            <v>323655</v>
          </cell>
          <cell r="R10">
            <v>750000</v>
          </cell>
          <cell r="S10">
            <v>0.43153999999999998</v>
          </cell>
          <cell r="T10">
            <v>80485</v>
          </cell>
          <cell r="U10">
            <v>650000</v>
          </cell>
          <cell r="V10">
            <v>0.12382307692307692</v>
          </cell>
          <cell r="W10">
            <v>32295</v>
          </cell>
          <cell r="X10">
            <v>550000</v>
          </cell>
          <cell r="Y10">
            <v>5.8718181818181815E-2</v>
          </cell>
          <cell r="Z10">
            <v>299665</v>
          </cell>
          <cell r="AA10">
            <v>500000</v>
          </cell>
          <cell r="AB10">
            <v>0.59933000000000003</v>
          </cell>
          <cell r="AC10">
            <v>28195</v>
          </cell>
          <cell r="AD10">
            <v>500000</v>
          </cell>
          <cell r="AE10">
            <v>5.6390000000000003E-2</v>
          </cell>
          <cell r="AF10">
            <v>325265</v>
          </cell>
          <cell r="AG10">
            <v>500000</v>
          </cell>
          <cell r="AH10">
            <v>0.65053000000000005</v>
          </cell>
          <cell r="AI10">
            <v>36995</v>
          </cell>
          <cell r="AJ10">
            <v>500000</v>
          </cell>
          <cell r="AK10">
            <v>7.399E-2</v>
          </cell>
          <cell r="AL10">
            <v>104490</v>
          </cell>
          <cell r="AM10">
            <v>550000</v>
          </cell>
          <cell r="AN10">
            <v>0.18998181818181817</v>
          </cell>
          <cell r="AO10">
            <v>3027880</v>
          </cell>
          <cell r="AP10">
            <v>6800000</v>
          </cell>
          <cell r="AQ10">
            <v>0.44527647058823527</v>
          </cell>
        </row>
        <row r="11">
          <cell r="B11" t="str">
            <v>1ST MEGA SAVER BATAAN</v>
          </cell>
          <cell r="C11" t="str">
            <v>BASCO, JOHN DAVID</v>
          </cell>
          <cell r="D11">
            <v>44680</v>
          </cell>
          <cell r="E11">
            <v>871600</v>
          </cell>
          <cell r="F11">
            <v>800000</v>
          </cell>
          <cell r="G11">
            <v>1.0894999999999999</v>
          </cell>
          <cell r="H11">
            <v>872600</v>
          </cell>
          <cell r="I11">
            <v>750000</v>
          </cell>
          <cell r="J11">
            <v>1.1634666666666666</v>
          </cell>
          <cell r="K11">
            <v>559015</v>
          </cell>
          <cell r="L11">
            <v>550000</v>
          </cell>
          <cell r="M11">
            <v>1.0163909090909091</v>
          </cell>
          <cell r="N11">
            <v>977425</v>
          </cell>
          <cell r="O11">
            <v>550000</v>
          </cell>
          <cell r="P11">
            <v>1.7771363636363637</v>
          </cell>
          <cell r="Q11">
            <v>1538020</v>
          </cell>
          <cell r="R11">
            <v>750000</v>
          </cell>
          <cell r="S11">
            <v>2.0506933333333333</v>
          </cell>
          <cell r="T11">
            <v>1058785</v>
          </cell>
          <cell r="U11">
            <v>850000</v>
          </cell>
          <cell r="V11">
            <v>1.245629411764706</v>
          </cell>
          <cell r="W11">
            <v>1253200</v>
          </cell>
          <cell r="X11">
            <v>800000</v>
          </cell>
          <cell r="Y11">
            <v>1.5665</v>
          </cell>
          <cell r="Z11">
            <v>2060085</v>
          </cell>
          <cell r="AA11">
            <v>800000</v>
          </cell>
          <cell r="AB11">
            <v>2.5751062500000002</v>
          </cell>
          <cell r="AC11">
            <v>1076690</v>
          </cell>
          <cell r="AD11">
            <v>700000</v>
          </cell>
          <cell r="AE11">
            <v>1.5381285714285715</v>
          </cell>
          <cell r="AF11">
            <v>312505</v>
          </cell>
          <cell r="AG11">
            <v>800000</v>
          </cell>
          <cell r="AH11">
            <v>0.39063124999999999</v>
          </cell>
          <cell r="AI11">
            <v>1052690</v>
          </cell>
          <cell r="AJ11">
            <v>800000</v>
          </cell>
          <cell r="AK11">
            <v>1.3158624999999999</v>
          </cell>
          <cell r="AL11">
            <v>1677945</v>
          </cell>
          <cell r="AM11">
            <v>800000</v>
          </cell>
          <cell r="AN11">
            <v>2.0974312500000001</v>
          </cell>
          <cell r="AO11">
            <v>13310560</v>
          </cell>
          <cell r="AP11">
            <v>8950000</v>
          </cell>
          <cell r="AQ11">
            <v>1.4872134078212291</v>
          </cell>
        </row>
        <row r="12">
          <cell r="B12" t="str">
            <v>1ST MEGA SAVER BAYAMBANG</v>
          </cell>
          <cell r="C12" t="str">
            <v>PALISOC, JONARD</v>
          </cell>
          <cell r="D12">
            <v>44776</v>
          </cell>
          <cell r="E12">
            <v>0</v>
          </cell>
          <cell r="F12">
            <v>500000</v>
          </cell>
          <cell r="G12">
            <v>0</v>
          </cell>
          <cell r="J12" t="e">
            <v>#DIV/0!</v>
          </cell>
          <cell r="M12" t="e">
            <v>#DIV/0!</v>
          </cell>
          <cell r="P12" t="e">
            <v>#DIV/0!</v>
          </cell>
          <cell r="S12" t="e">
            <v>#DIV/0!</v>
          </cell>
          <cell r="V12" t="e">
            <v>#DIV/0!</v>
          </cell>
          <cell r="Y12" t="e">
            <v>#DIV/0!</v>
          </cell>
          <cell r="AB12" t="e">
            <v>#DIV/0!</v>
          </cell>
          <cell r="AE12" t="e">
            <v>#DIV/0!</v>
          </cell>
          <cell r="AH12" t="e">
            <v>#DIV/0!</v>
          </cell>
          <cell r="AK12" t="e">
            <v>#DIV/0!</v>
          </cell>
          <cell r="AN12" t="e">
            <v>#DIV/0!</v>
          </cell>
          <cell r="AO12">
            <v>0</v>
          </cell>
          <cell r="AP12">
            <v>500000</v>
          </cell>
          <cell r="AQ12">
            <v>0</v>
          </cell>
        </row>
        <row r="13">
          <cell r="C13" t="str">
            <v>CAMORONGAN, KEVIN</v>
          </cell>
          <cell r="D13">
            <v>45133</v>
          </cell>
          <cell r="G13" t="e">
            <v>#DIV/0!</v>
          </cell>
          <cell r="J13" t="e">
            <v>#DIV/0!</v>
          </cell>
          <cell r="M13" t="e">
            <v>#DIV/0!</v>
          </cell>
          <cell r="P13" t="e">
            <v>#DIV/0!</v>
          </cell>
          <cell r="S13" t="e">
            <v>#DIV/0!</v>
          </cell>
          <cell r="V13" t="e">
            <v>#DIV/0!</v>
          </cell>
          <cell r="W13">
            <v>0</v>
          </cell>
          <cell r="X13">
            <v>77419</v>
          </cell>
          <cell r="Y13">
            <v>0</v>
          </cell>
          <cell r="AA13">
            <v>500000</v>
          </cell>
          <cell r="AB13">
            <v>0</v>
          </cell>
          <cell r="AD13">
            <v>500000</v>
          </cell>
          <cell r="AE13">
            <v>0</v>
          </cell>
          <cell r="AG13">
            <v>500000</v>
          </cell>
          <cell r="AH13">
            <v>0</v>
          </cell>
          <cell r="AJ13">
            <v>500000</v>
          </cell>
          <cell r="AK13">
            <v>0</v>
          </cell>
          <cell r="AM13">
            <v>419355</v>
          </cell>
          <cell r="AN13">
            <v>0</v>
          </cell>
          <cell r="AO13">
            <v>0</v>
          </cell>
          <cell r="AP13">
            <v>2496774</v>
          </cell>
          <cell r="AQ13">
            <v>0</v>
          </cell>
        </row>
        <row r="14">
          <cell r="B14" t="str">
            <v>1ST MEGA SAVER CABANATUAN</v>
          </cell>
          <cell r="C14" t="str">
            <v>SACDAL, DONNALYN</v>
          </cell>
          <cell r="D14">
            <v>44256</v>
          </cell>
          <cell r="E14">
            <v>759160</v>
          </cell>
          <cell r="F14">
            <v>750000</v>
          </cell>
          <cell r="G14">
            <v>1.0122133333333334</v>
          </cell>
          <cell r="H14">
            <v>786095</v>
          </cell>
          <cell r="I14">
            <v>800000</v>
          </cell>
          <cell r="J14">
            <v>0.98261874999999999</v>
          </cell>
          <cell r="K14">
            <v>901435</v>
          </cell>
          <cell r="L14">
            <v>900000</v>
          </cell>
          <cell r="M14">
            <v>1.0015944444444445</v>
          </cell>
          <cell r="N14">
            <v>1102855</v>
          </cell>
          <cell r="O14">
            <v>1050000</v>
          </cell>
          <cell r="P14">
            <v>1.0503380952380952</v>
          </cell>
          <cell r="Q14">
            <v>948725</v>
          </cell>
          <cell r="R14">
            <v>900000</v>
          </cell>
          <cell r="S14">
            <v>1.054138888888889</v>
          </cell>
          <cell r="T14">
            <v>1043170</v>
          </cell>
          <cell r="U14">
            <v>900000</v>
          </cell>
          <cell r="V14">
            <v>1.1590777777777779</v>
          </cell>
          <cell r="W14">
            <v>919690</v>
          </cell>
          <cell r="X14">
            <v>800000</v>
          </cell>
          <cell r="Y14">
            <v>1.1496124999999999</v>
          </cell>
          <cell r="Z14">
            <v>963175</v>
          </cell>
          <cell r="AA14">
            <v>700000</v>
          </cell>
          <cell r="AB14">
            <v>1.3759642857142858</v>
          </cell>
          <cell r="AC14">
            <v>1059680</v>
          </cell>
          <cell r="AD14">
            <v>800000</v>
          </cell>
          <cell r="AE14">
            <v>1.3246</v>
          </cell>
          <cell r="AF14">
            <v>1748685</v>
          </cell>
          <cell r="AG14">
            <v>800000</v>
          </cell>
          <cell r="AH14">
            <v>2.1858562500000001</v>
          </cell>
          <cell r="AI14">
            <v>859205</v>
          </cell>
          <cell r="AJ14">
            <v>800000</v>
          </cell>
          <cell r="AK14">
            <v>1.0740062500000001</v>
          </cell>
          <cell r="AN14" t="e">
            <v>#DIV/0!</v>
          </cell>
          <cell r="AO14">
            <v>11091875</v>
          </cell>
          <cell r="AP14">
            <v>9200000</v>
          </cell>
          <cell r="AQ14">
            <v>1.2056385869565218</v>
          </cell>
        </row>
        <row r="15">
          <cell r="C15" t="str">
            <v>SAPIANDANTE, SWEET SHEILA STAR</v>
          </cell>
          <cell r="D15">
            <v>45251</v>
          </cell>
          <cell r="G15" t="e">
            <v>#DIV/0!</v>
          </cell>
          <cell r="J15" t="e">
            <v>#DIV/0!</v>
          </cell>
          <cell r="M15" t="e">
            <v>#DIV/0!</v>
          </cell>
          <cell r="P15" t="e">
            <v>#DIV/0!</v>
          </cell>
          <cell r="S15" t="e">
            <v>#DIV/0!</v>
          </cell>
          <cell r="V15" t="e">
            <v>#DIV/0!</v>
          </cell>
          <cell r="Y15" t="e">
            <v>#DIV/0!</v>
          </cell>
          <cell r="AB15" t="e">
            <v>#DIV/0!</v>
          </cell>
          <cell r="AE15" t="e">
            <v>#DIV/0!</v>
          </cell>
          <cell r="AH15" t="e">
            <v>#DIV/0!</v>
          </cell>
          <cell r="AI15">
            <v>422310</v>
          </cell>
          <cell r="AJ15">
            <v>133333</v>
          </cell>
          <cell r="AK15">
            <v>3.167332918332296</v>
          </cell>
          <cell r="AL15">
            <v>807095</v>
          </cell>
          <cell r="AM15">
            <v>600000</v>
          </cell>
          <cell r="AN15">
            <v>1.3451583333333332</v>
          </cell>
          <cell r="AO15">
            <v>1229405</v>
          </cell>
          <cell r="AP15">
            <v>733333</v>
          </cell>
          <cell r="AQ15">
            <v>1.6764621256646026</v>
          </cell>
        </row>
        <row r="16">
          <cell r="B16" t="str">
            <v>1ST MEGA SAVER CAMILING</v>
          </cell>
          <cell r="C16" t="str">
            <v>ALEJO, MARK JEARON</v>
          </cell>
          <cell r="D16">
            <v>44867</v>
          </cell>
          <cell r="E16">
            <v>209770</v>
          </cell>
          <cell r="F16">
            <v>550000</v>
          </cell>
          <cell r="G16">
            <v>0.38140000000000002</v>
          </cell>
          <cell r="H16">
            <v>176775</v>
          </cell>
          <cell r="I16">
            <v>500000</v>
          </cell>
          <cell r="J16">
            <v>0.35354999999999998</v>
          </cell>
          <cell r="K16">
            <v>331945</v>
          </cell>
          <cell r="L16">
            <v>550000</v>
          </cell>
          <cell r="M16">
            <v>0.60353636363636365</v>
          </cell>
          <cell r="N16">
            <v>585215</v>
          </cell>
          <cell r="O16">
            <v>550000</v>
          </cell>
          <cell r="P16">
            <v>1.0640272727272728</v>
          </cell>
          <cell r="R16">
            <v>550000</v>
          </cell>
          <cell r="S16">
            <v>0</v>
          </cell>
          <cell r="V16" t="e">
            <v>#DIV/0!</v>
          </cell>
          <cell r="Y16" t="e">
            <v>#DIV/0!</v>
          </cell>
          <cell r="AB16" t="e">
            <v>#DIV/0!</v>
          </cell>
          <cell r="AE16" t="e">
            <v>#DIV/0!</v>
          </cell>
          <cell r="AH16" t="e">
            <v>#DIV/0!</v>
          </cell>
          <cell r="AK16" t="e">
            <v>#DIV/0!</v>
          </cell>
          <cell r="AN16" t="e">
            <v>#DIV/0!</v>
          </cell>
          <cell r="AO16">
            <v>1303705</v>
          </cell>
          <cell r="AP16">
            <v>2700000</v>
          </cell>
          <cell r="AQ16">
            <v>0.48285370370370373</v>
          </cell>
        </row>
        <row r="17">
          <cell r="C17" t="str">
            <v>AGDEPPA, ROWELL</v>
          </cell>
          <cell r="D17">
            <v>45187</v>
          </cell>
          <cell r="G17" t="e">
            <v>#DIV/0!</v>
          </cell>
          <cell r="J17" t="e">
            <v>#DIV/0!</v>
          </cell>
          <cell r="M17" t="e">
            <v>#DIV/0!</v>
          </cell>
          <cell r="P17" t="e">
            <v>#DIV/0!</v>
          </cell>
          <cell r="S17" t="e">
            <v>#DIV/0!</v>
          </cell>
          <cell r="V17" t="e">
            <v>#DIV/0!</v>
          </cell>
          <cell r="Y17" t="e">
            <v>#DIV/0!</v>
          </cell>
          <cell r="AB17" t="e">
            <v>#DIV/0!</v>
          </cell>
          <cell r="AC17">
            <v>57090</v>
          </cell>
          <cell r="AD17">
            <v>173333</v>
          </cell>
          <cell r="AE17">
            <v>0.32936601801157311</v>
          </cell>
          <cell r="AF17">
            <v>273370</v>
          </cell>
          <cell r="AG17">
            <v>500000</v>
          </cell>
          <cell r="AH17">
            <v>0.54674</v>
          </cell>
          <cell r="AI17">
            <v>909320</v>
          </cell>
          <cell r="AJ17">
            <v>500000</v>
          </cell>
          <cell r="AK17">
            <v>1.81864</v>
          </cell>
          <cell r="AL17">
            <v>532705</v>
          </cell>
          <cell r="AM17">
            <v>600000</v>
          </cell>
          <cell r="AN17">
            <v>0.88784166666666664</v>
          </cell>
          <cell r="AO17">
            <v>1772485</v>
          </cell>
          <cell r="AP17">
            <v>1773333</v>
          </cell>
          <cell r="AQ17">
            <v>0.99952180442139182</v>
          </cell>
        </row>
        <row r="18">
          <cell r="B18" t="str">
            <v>1ST MEGA SAVER CONCEPTION</v>
          </cell>
          <cell r="C18" t="str">
            <v>TAASAN, RAYMART</v>
          </cell>
          <cell r="D18">
            <v>44986</v>
          </cell>
          <cell r="G18" t="e">
            <v>#DIV/0!</v>
          </cell>
          <cell r="J18" t="e">
            <v>#DIV/0!</v>
          </cell>
          <cell r="L18">
            <v>400000</v>
          </cell>
          <cell r="M18">
            <v>0</v>
          </cell>
          <cell r="N18">
            <v>114875</v>
          </cell>
          <cell r="O18">
            <v>550000</v>
          </cell>
          <cell r="P18">
            <v>0.20886363636363636</v>
          </cell>
          <cell r="Q18">
            <v>302030</v>
          </cell>
          <cell r="R18">
            <v>550000</v>
          </cell>
          <cell r="S18">
            <v>0.54914545454545449</v>
          </cell>
          <cell r="T18">
            <v>43990</v>
          </cell>
          <cell r="U18">
            <v>550000</v>
          </cell>
          <cell r="V18">
            <v>7.9981818181818182E-2</v>
          </cell>
          <cell r="W18">
            <v>68886</v>
          </cell>
          <cell r="X18">
            <v>550000</v>
          </cell>
          <cell r="Y18">
            <v>0.12524727272727273</v>
          </cell>
          <cell r="Z18">
            <v>549535</v>
          </cell>
          <cell r="AA18">
            <v>500000</v>
          </cell>
          <cell r="AB18">
            <v>1.09907</v>
          </cell>
          <cell r="AC18">
            <v>56480</v>
          </cell>
          <cell r="AD18">
            <v>500000</v>
          </cell>
          <cell r="AE18">
            <v>0.11296</v>
          </cell>
          <cell r="AF18">
            <v>123575</v>
          </cell>
          <cell r="AG18">
            <v>500000</v>
          </cell>
          <cell r="AH18">
            <v>0.24715000000000001</v>
          </cell>
          <cell r="AI18">
            <v>0</v>
          </cell>
          <cell r="AJ18">
            <v>500000</v>
          </cell>
          <cell r="AK18">
            <v>0</v>
          </cell>
          <cell r="AN18" t="e">
            <v>#DIV/0!</v>
          </cell>
          <cell r="AO18">
            <v>1259371</v>
          </cell>
          <cell r="AP18">
            <v>4600000</v>
          </cell>
          <cell r="AQ18">
            <v>0.27377630434782607</v>
          </cell>
        </row>
        <row r="19">
          <cell r="B19" t="str">
            <v>1ST MEGA SAVER CAUAYAN</v>
          </cell>
          <cell r="C19" t="str">
            <v>GAFFUD, ROCHELLER JANE</v>
          </cell>
          <cell r="D19">
            <v>45076</v>
          </cell>
          <cell r="G19" t="e">
            <v>#DIV/0!</v>
          </cell>
          <cell r="J19" t="e">
            <v>#DIV/0!</v>
          </cell>
          <cell r="M19" t="e">
            <v>#DIV/0!</v>
          </cell>
          <cell r="P19" t="e">
            <v>#DIV/0!</v>
          </cell>
          <cell r="Q19">
            <v>0</v>
          </cell>
          <cell r="R19">
            <v>12903</v>
          </cell>
          <cell r="S19">
            <v>0</v>
          </cell>
          <cell r="T19">
            <v>0</v>
          </cell>
          <cell r="U19">
            <v>550000</v>
          </cell>
          <cell r="V19">
            <v>0</v>
          </cell>
          <cell r="W19">
            <v>93380</v>
          </cell>
          <cell r="X19">
            <v>550000</v>
          </cell>
          <cell r="Y19">
            <v>0.16978181818181817</v>
          </cell>
          <cell r="Z19">
            <v>187375</v>
          </cell>
          <cell r="AA19">
            <v>500000</v>
          </cell>
          <cell r="AB19">
            <v>0.37475000000000003</v>
          </cell>
          <cell r="AC19">
            <v>77485</v>
          </cell>
          <cell r="AD19">
            <v>500000</v>
          </cell>
          <cell r="AE19">
            <v>0.15497</v>
          </cell>
          <cell r="AF19">
            <v>53095</v>
          </cell>
          <cell r="AG19">
            <v>500000</v>
          </cell>
          <cell r="AH19">
            <v>0.10619000000000001</v>
          </cell>
          <cell r="AJ19">
            <v>500000</v>
          </cell>
          <cell r="AK19">
            <v>0</v>
          </cell>
          <cell r="AM19">
            <v>500000</v>
          </cell>
          <cell r="AN19">
            <v>0</v>
          </cell>
          <cell r="AO19">
            <v>411335</v>
          </cell>
          <cell r="AP19">
            <v>3612903</v>
          </cell>
          <cell r="AQ19">
            <v>0.11385165890144297</v>
          </cell>
        </row>
        <row r="20">
          <cell r="B20" t="str">
            <v>1ST MEGA SAVER DAU</v>
          </cell>
          <cell r="C20" t="str">
            <v>SUBA, VINCENT REYMUNDO</v>
          </cell>
          <cell r="D20">
            <v>44502</v>
          </cell>
          <cell r="E20">
            <v>77280</v>
          </cell>
          <cell r="F20">
            <v>900000</v>
          </cell>
          <cell r="G20">
            <v>8.5866666666666661E-2</v>
          </cell>
          <cell r="H20">
            <v>734010</v>
          </cell>
          <cell r="I20">
            <v>550000</v>
          </cell>
          <cell r="J20">
            <v>1.3345636363636364</v>
          </cell>
          <cell r="K20">
            <v>111480</v>
          </cell>
          <cell r="L20">
            <v>1100000</v>
          </cell>
          <cell r="M20">
            <v>0.10134545454545454</v>
          </cell>
          <cell r="N20">
            <v>212415</v>
          </cell>
          <cell r="O20">
            <v>1000000</v>
          </cell>
          <cell r="P20">
            <v>0.21241499999999999</v>
          </cell>
          <cell r="Q20">
            <v>1803185</v>
          </cell>
          <cell r="R20">
            <v>800000</v>
          </cell>
          <cell r="S20">
            <v>2.2539812499999998</v>
          </cell>
          <cell r="T20">
            <v>198955</v>
          </cell>
          <cell r="U20">
            <v>700000</v>
          </cell>
          <cell r="V20">
            <v>0.28422142857142857</v>
          </cell>
          <cell r="W20">
            <v>86780</v>
          </cell>
          <cell r="X20">
            <v>700000</v>
          </cell>
          <cell r="Y20">
            <v>0.12397142857142857</v>
          </cell>
          <cell r="Z20">
            <v>91270</v>
          </cell>
          <cell r="AA20">
            <v>600000</v>
          </cell>
          <cell r="AB20">
            <v>0.15211666666666668</v>
          </cell>
          <cell r="AC20">
            <v>52475</v>
          </cell>
          <cell r="AD20">
            <v>700000</v>
          </cell>
          <cell r="AE20">
            <v>7.4964285714285719E-2</v>
          </cell>
          <cell r="AF20">
            <v>1075455</v>
          </cell>
          <cell r="AG20">
            <v>750000</v>
          </cell>
          <cell r="AH20">
            <v>1.43394</v>
          </cell>
          <cell r="AI20">
            <v>0</v>
          </cell>
          <cell r="AJ20">
            <v>700000</v>
          </cell>
          <cell r="AK20">
            <v>0</v>
          </cell>
          <cell r="AN20" t="e">
            <v>#DIV/0!</v>
          </cell>
          <cell r="AO20">
            <v>4443305</v>
          </cell>
          <cell r="AP20">
            <v>8500000</v>
          </cell>
          <cell r="AQ20">
            <v>0.52274176470588241</v>
          </cell>
        </row>
        <row r="21">
          <cell r="B21" t="str">
            <v>1ST MEGA SAVER GAPAN</v>
          </cell>
          <cell r="C21" t="str">
            <v>MARIN, IVAN RENZ</v>
          </cell>
          <cell r="D21">
            <v>44835</v>
          </cell>
          <cell r="E21">
            <v>104095</v>
          </cell>
          <cell r="F21">
            <v>500000</v>
          </cell>
          <cell r="G21">
            <v>0.20818999999999999</v>
          </cell>
          <cell r="H21">
            <v>102185</v>
          </cell>
          <cell r="I21">
            <v>500000</v>
          </cell>
          <cell r="J21">
            <v>0.20437</v>
          </cell>
          <cell r="M21" t="e">
            <v>#DIV/0!</v>
          </cell>
          <cell r="P21" t="e">
            <v>#DIV/0!</v>
          </cell>
          <cell r="S21" t="e">
            <v>#DIV/0!</v>
          </cell>
          <cell r="V21" t="e">
            <v>#DIV/0!</v>
          </cell>
          <cell r="Y21" t="e">
            <v>#DIV/0!</v>
          </cell>
          <cell r="AB21" t="e">
            <v>#DIV/0!</v>
          </cell>
          <cell r="AE21" t="e">
            <v>#DIV/0!</v>
          </cell>
          <cell r="AH21" t="e">
            <v>#DIV/0!</v>
          </cell>
          <cell r="AK21" t="e">
            <v>#DIV/0!</v>
          </cell>
          <cell r="AN21" t="e">
            <v>#DIV/0!</v>
          </cell>
          <cell r="AO21">
            <v>206280</v>
          </cell>
          <cell r="AP21">
            <v>1000000</v>
          </cell>
          <cell r="AQ21">
            <v>0.20627999999999999</v>
          </cell>
        </row>
        <row r="22">
          <cell r="C22" t="str">
            <v>REYES, DOMINICK</v>
          </cell>
          <cell r="D22">
            <v>45075</v>
          </cell>
          <cell r="G22" t="e">
            <v>#DIV/0!</v>
          </cell>
          <cell r="J22" t="e">
            <v>#DIV/0!</v>
          </cell>
          <cell r="M22" t="e">
            <v>#DIV/0!</v>
          </cell>
          <cell r="P22" t="e">
            <v>#DIV/0!</v>
          </cell>
          <cell r="R22">
            <v>38709</v>
          </cell>
          <cell r="S22">
            <v>0</v>
          </cell>
          <cell r="T22">
            <v>25495</v>
          </cell>
          <cell r="U22">
            <v>550000</v>
          </cell>
          <cell r="V22">
            <v>4.6354545454545454E-2</v>
          </cell>
          <cell r="X22">
            <v>550000</v>
          </cell>
          <cell r="Y22">
            <v>0</v>
          </cell>
          <cell r="Z22">
            <v>158007</v>
          </cell>
          <cell r="AA22">
            <v>500000</v>
          </cell>
          <cell r="AB22">
            <v>0.31601400000000002</v>
          </cell>
          <cell r="AC22">
            <v>53690</v>
          </cell>
          <cell r="AD22">
            <v>500000</v>
          </cell>
          <cell r="AE22">
            <v>0.10738</v>
          </cell>
          <cell r="AF22">
            <v>91485</v>
          </cell>
          <cell r="AG22">
            <v>500000</v>
          </cell>
          <cell r="AH22">
            <v>0.18296999999999999</v>
          </cell>
          <cell r="AI22">
            <v>205565</v>
          </cell>
          <cell r="AJ22">
            <v>500000</v>
          </cell>
          <cell r="AK22">
            <v>0.41113</v>
          </cell>
          <cell r="AL22">
            <v>142175</v>
          </cell>
          <cell r="AM22">
            <v>500000</v>
          </cell>
          <cell r="AN22">
            <v>0.28434999999999999</v>
          </cell>
          <cell r="AO22">
            <v>676417</v>
          </cell>
          <cell r="AP22">
            <v>3638709</v>
          </cell>
          <cell r="AQ22">
            <v>0.18589477751587169</v>
          </cell>
        </row>
        <row r="23">
          <cell r="B23" t="str">
            <v>1ST MEGA SAVER GUAGUA</v>
          </cell>
          <cell r="C23" t="str">
            <v>MANINANG, RHEYNER</v>
          </cell>
          <cell r="D23">
            <v>44715</v>
          </cell>
          <cell r="E23">
            <v>166370</v>
          </cell>
          <cell r="F23">
            <v>500000</v>
          </cell>
          <cell r="G23">
            <v>0.33273999999999998</v>
          </cell>
          <cell r="H23">
            <v>130570</v>
          </cell>
          <cell r="I23">
            <v>500000</v>
          </cell>
          <cell r="J23">
            <v>0.26113999999999998</v>
          </cell>
          <cell r="K23">
            <v>591810</v>
          </cell>
          <cell r="L23">
            <v>550000</v>
          </cell>
          <cell r="M23">
            <v>1.0760181818181818</v>
          </cell>
          <cell r="N23">
            <v>1012020</v>
          </cell>
          <cell r="O23">
            <v>700000</v>
          </cell>
          <cell r="P23">
            <v>1.4457428571428572</v>
          </cell>
          <cell r="Q23">
            <v>1156800</v>
          </cell>
          <cell r="R23">
            <v>800000</v>
          </cell>
          <cell r="S23">
            <v>1.446</v>
          </cell>
          <cell r="T23">
            <v>513295</v>
          </cell>
          <cell r="U23">
            <v>750000</v>
          </cell>
          <cell r="V23">
            <v>0.6843933333333333</v>
          </cell>
          <cell r="W23">
            <v>694680</v>
          </cell>
          <cell r="X23">
            <v>650000</v>
          </cell>
          <cell r="Y23">
            <v>1.0687384615384616</v>
          </cell>
          <cell r="Z23">
            <v>678770</v>
          </cell>
          <cell r="AA23">
            <v>650000</v>
          </cell>
          <cell r="AB23">
            <v>1.0442615384615384</v>
          </cell>
          <cell r="AC23">
            <v>504715</v>
          </cell>
          <cell r="AD23">
            <v>650000</v>
          </cell>
          <cell r="AE23">
            <v>0.77648461538461544</v>
          </cell>
          <cell r="AF23">
            <v>211760</v>
          </cell>
          <cell r="AG23">
            <v>650000</v>
          </cell>
          <cell r="AH23">
            <v>0.32578461538461539</v>
          </cell>
          <cell r="AI23">
            <v>744275</v>
          </cell>
          <cell r="AJ23">
            <v>550000</v>
          </cell>
          <cell r="AK23">
            <v>1.3532272727272727</v>
          </cell>
          <cell r="AL23">
            <v>401645</v>
          </cell>
          <cell r="AM23">
            <v>550000</v>
          </cell>
          <cell r="AN23">
            <v>0.73026363636363634</v>
          </cell>
          <cell r="AO23">
            <v>6806710</v>
          </cell>
          <cell r="AP23">
            <v>7500000</v>
          </cell>
          <cell r="AQ23">
            <v>0.90756133333333333</v>
          </cell>
        </row>
        <row r="24">
          <cell r="B24" t="str">
            <v>1ST MEGA SAVER GUIMBA</v>
          </cell>
          <cell r="C24" t="str">
            <v>SANTOS, CHRISTIAN MHAR</v>
          </cell>
          <cell r="D24">
            <v>44872</v>
          </cell>
          <cell r="E24">
            <v>0</v>
          </cell>
          <cell r="F24">
            <v>500000</v>
          </cell>
          <cell r="G24">
            <v>0</v>
          </cell>
          <cell r="H24">
            <v>111470</v>
          </cell>
          <cell r="I24">
            <v>500000</v>
          </cell>
          <cell r="J24">
            <v>0.22294</v>
          </cell>
          <cell r="K24">
            <v>164970</v>
          </cell>
          <cell r="L24">
            <v>550000</v>
          </cell>
          <cell r="M24">
            <v>0.29994545454545457</v>
          </cell>
          <cell r="N24">
            <v>761585</v>
          </cell>
          <cell r="O24">
            <v>550000</v>
          </cell>
          <cell r="P24">
            <v>1.3847</v>
          </cell>
          <cell r="Q24">
            <v>765980</v>
          </cell>
          <cell r="R24">
            <v>850000</v>
          </cell>
          <cell r="S24">
            <v>0.9011529411764706</v>
          </cell>
          <cell r="T24">
            <v>396015</v>
          </cell>
          <cell r="U24">
            <v>750000</v>
          </cell>
          <cell r="V24">
            <v>0.52802000000000004</v>
          </cell>
          <cell r="W24">
            <v>363440</v>
          </cell>
          <cell r="X24">
            <v>550000</v>
          </cell>
          <cell r="Y24">
            <v>0.66080000000000005</v>
          </cell>
          <cell r="Z24">
            <v>305445</v>
          </cell>
          <cell r="AA24">
            <v>500000</v>
          </cell>
          <cell r="AB24">
            <v>0.61089000000000004</v>
          </cell>
          <cell r="AC24">
            <v>337550</v>
          </cell>
          <cell r="AD24">
            <v>500000</v>
          </cell>
          <cell r="AE24">
            <v>0.67510000000000003</v>
          </cell>
          <cell r="AF24">
            <v>241955</v>
          </cell>
          <cell r="AG24">
            <v>500000</v>
          </cell>
          <cell r="AH24">
            <v>0.48391000000000001</v>
          </cell>
          <cell r="AI24">
            <v>360440</v>
          </cell>
          <cell r="AJ24">
            <v>500000</v>
          </cell>
          <cell r="AK24">
            <v>0.72087999999999997</v>
          </cell>
          <cell r="AL24">
            <v>409945</v>
          </cell>
          <cell r="AM24">
            <v>500000</v>
          </cell>
          <cell r="AN24">
            <v>0.81989000000000001</v>
          </cell>
          <cell r="AO24">
            <v>4218795</v>
          </cell>
          <cell r="AP24">
            <v>6750000</v>
          </cell>
          <cell r="AQ24">
            <v>0.62500666666666671</v>
          </cell>
        </row>
        <row r="25">
          <cell r="B25" t="str">
            <v>1ST MEGA SAVER HENSON</v>
          </cell>
          <cell r="C25" t="str">
            <v>MAGLASANG, JASON</v>
          </cell>
          <cell r="D25">
            <v>44583</v>
          </cell>
          <cell r="E25">
            <v>171365</v>
          </cell>
          <cell r="F25">
            <v>500000</v>
          </cell>
          <cell r="G25">
            <v>0.34272999999999998</v>
          </cell>
          <cell r="H25">
            <v>141570</v>
          </cell>
          <cell r="I25">
            <v>500000</v>
          </cell>
          <cell r="J25">
            <v>0.28314</v>
          </cell>
          <cell r="K25">
            <v>508885</v>
          </cell>
          <cell r="L25">
            <v>750000</v>
          </cell>
          <cell r="M25">
            <v>0.6785133333333333</v>
          </cell>
          <cell r="N25">
            <v>884705</v>
          </cell>
          <cell r="O25">
            <v>850000</v>
          </cell>
          <cell r="P25">
            <v>1.0408294117647059</v>
          </cell>
          <cell r="Q25">
            <v>913860</v>
          </cell>
          <cell r="R25">
            <v>750000</v>
          </cell>
          <cell r="S25">
            <v>1.21848</v>
          </cell>
          <cell r="T25">
            <v>190845</v>
          </cell>
          <cell r="U25">
            <v>900000</v>
          </cell>
          <cell r="V25">
            <v>0.21204999999999999</v>
          </cell>
          <cell r="W25">
            <v>532595</v>
          </cell>
          <cell r="X25">
            <v>650000</v>
          </cell>
          <cell r="Y25">
            <v>0.81937692307692311</v>
          </cell>
          <cell r="Z25">
            <v>356525</v>
          </cell>
          <cell r="AA25">
            <v>550000</v>
          </cell>
          <cell r="AB25">
            <v>0.64822727272727276</v>
          </cell>
          <cell r="AC25">
            <v>764100</v>
          </cell>
          <cell r="AD25">
            <v>550000</v>
          </cell>
          <cell r="AE25">
            <v>1.3892727272727272</v>
          </cell>
          <cell r="AF25">
            <v>587315</v>
          </cell>
          <cell r="AG25">
            <v>550000</v>
          </cell>
          <cell r="AH25">
            <v>1.0678454545454545</v>
          </cell>
          <cell r="AI25">
            <v>489415</v>
          </cell>
          <cell r="AJ25">
            <v>550000</v>
          </cell>
          <cell r="AK25">
            <v>0.8898454545454545</v>
          </cell>
          <cell r="AL25">
            <v>59685</v>
          </cell>
          <cell r="AM25">
            <v>550000</v>
          </cell>
          <cell r="AN25">
            <v>0.10851818181818182</v>
          </cell>
          <cell r="AO25">
            <v>5600865</v>
          </cell>
          <cell r="AP25">
            <v>7650000</v>
          </cell>
          <cell r="AQ25">
            <v>0.73213921568627449</v>
          </cell>
        </row>
        <row r="26">
          <cell r="B26" t="str">
            <v>1ST MEGA SAVER ILAGAN</v>
          </cell>
          <cell r="C26" t="str">
            <v>VILLAGA, FLERY</v>
          </cell>
          <cell r="D26">
            <v>44898</v>
          </cell>
          <cell r="E26">
            <v>186990</v>
          </cell>
          <cell r="F26">
            <v>500000</v>
          </cell>
          <cell r="G26">
            <v>0.37397999999999998</v>
          </cell>
          <cell r="H26">
            <v>83315</v>
          </cell>
          <cell r="I26">
            <v>600000</v>
          </cell>
          <cell r="J26">
            <v>0.13885833333333333</v>
          </cell>
          <cell r="K26">
            <v>139375</v>
          </cell>
          <cell r="L26">
            <v>600000</v>
          </cell>
          <cell r="M26">
            <v>0.23229166666666667</v>
          </cell>
          <cell r="N26">
            <v>350235</v>
          </cell>
          <cell r="O26">
            <v>550000</v>
          </cell>
          <cell r="P26">
            <v>0.63679090909090907</v>
          </cell>
          <cell r="Q26">
            <v>553505</v>
          </cell>
          <cell r="R26">
            <v>550000</v>
          </cell>
          <cell r="S26">
            <v>1.0063727272727272</v>
          </cell>
          <cell r="T26">
            <v>355360</v>
          </cell>
          <cell r="U26">
            <v>550000</v>
          </cell>
          <cell r="V26">
            <v>0.64610909090909086</v>
          </cell>
          <cell r="W26">
            <v>554645</v>
          </cell>
          <cell r="X26">
            <v>550000</v>
          </cell>
          <cell r="Y26">
            <v>1.0084454545454546</v>
          </cell>
          <cell r="Z26">
            <v>419855</v>
          </cell>
          <cell r="AA26">
            <v>500000</v>
          </cell>
          <cell r="AB26">
            <v>0.83970999999999996</v>
          </cell>
          <cell r="AC26">
            <v>560920</v>
          </cell>
          <cell r="AD26">
            <v>500000</v>
          </cell>
          <cell r="AE26">
            <v>1.1218399999999999</v>
          </cell>
          <cell r="AF26">
            <v>1111590</v>
          </cell>
          <cell r="AG26">
            <v>500000</v>
          </cell>
          <cell r="AH26">
            <v>2.2231800000000002</v>
          </cell>
          <cell r="AJ26">
            <v>500000</v>
          </cell>
          <cell r="AK26">
            <v>0</v>
          </cell>
          <cell r="AL26">
            <v>388470</v>
          </cell>
          <cell r="AM26">
            <v>500000</v>
          </cell>
          <cell r="AN26">
            <v>0.77693999999999996</v>
          </cell>
          <cell r="AO26">
            <v>4704260</v>
          </cell>
          <cell r="AP26">
            <v>6400000</v>
          </cell>
          <cell r="AQ26">
            <v>0.735040625</v>
          </cell>
        </row>
        <row r="27">
          <cell r="B27" t="str">
            <v>1ST MEGA SAVER LA UNION</v>
          </cell>
          <cell r="C27" t="str">
            <v>SALAGUISAG, MONCHING</v>
          </cell>
          <cell r="D27">
            <v>45076</v>
          </cell>
          <cell r="G27" t="e">
            <v>#DIV/0!</v>
          </cell>
          <cell r="J27" t="e">
            <v>#DIV/0!</v>
          </cell>
          <cell r="M27" t="e">
            <v>#DIV/0!</v>
          </cell>
          <cell r="P27" t="e">
            <v>#DIV/0!</v>
          </cell>
          <cell r="Q27">
            <v>0</v>
          </cell>
          <cell r="R27">
            <v>25806</v>
          </cell>
          <cell r="S27">
            <v>0</v>
          </cell>
          <cell r="T27">
            <v>672620</v>
          </cell>
          <cell r="U27">
            <v>550000</v>
          </cell>
          <cell r="V27">
            <v>1.2229454545454546</v>
          </cell>
          <cell r="W27">
            <v>297645</v>
          </cell>
          <cell r="X27">
            <v>550000</v>
          </cell>
          <cell r="Y27">
            <v>0.54117272727272725</v>
          </cell>
          <cell r="Z27">
            <v>861310</v>
          </cell>
          <cell r="AA27">
            <v>500000</v>
          </cell>
          <cell r="AB27">
            <v>1.72262</v>
          </cell>
          <cell r="AC27">
            <v>633525</v>
          </cell>
          <cell r="AD27">
            <v>500000</v>
          </cell>
          <cell r="AE27">
            <v>1.26705</v>
          </cell>
          <cell r="AH27" t="e">
            <v>#DIV/0!</v>
          </cell>
          <cell r="AK27" t="e">
            <v>#DIV/0!</v>
          </cell>
          <cell r="AN27" t="e">
            <v>#DIV/0!</v>
          </cell>
          <cell r="AO27">
            <v>2465100</v>
          </cell>
          <cell r="AP27">
            <v>2125806</v>
          </cell>
          <cell r="AQ27">
            <v>1.1596072266236901</v>
          </cell>
        </row>
        <row r="28">
          <cell r="C28" t="str">
            <v>NATIVIDAD, JAKE RUSSEL</v>
          </cell>
          <cell r="D28">
            <v>45209</v>
          </cell>
          <cell r="G28" t="e">
            <v>#DIV/0!</v>
          </cell>
          <cell r="J28" t="e">
            <v>#DIV/0!</v>
          </cell>
          <cell r="M28" t="e">
            <v>#DIV/0!</v>
          </cell>
          <cell r="P28" t="e">
            <v>#DIV/0!</v>
          </cell>
          <cell r="S28" t="e">
            <v>#DIV/0!</v>
          </cell>
          <cell r="V28" t="e">
            <v>#DIV/0!</v>
          </cell>
          <cell r="Y28" t="e">
            <v>#DIV/0!</v>
          </cell>
          <cell r="AB28" t="e">
            <v>#DIV/0!</v>
          </cell>
          <cell r="AE28" t="e">
            <v>#DIV/0!</v>
          </cell>
          <cell r="AH28" t="e">
            <v>#DIV/0!</v>
          </cell>
          <cell r="AK28" t="e">
            <v>#DIV/0!</v>
          </cell>
          <cell r="AN28" t="e">
            <v>#DIV/0!</v>
          </cell>
          <cell r="AO28">
            <v>0</v>
          </cell>
          <cell r="AP28">
            <v>0</v>
          </cell>
          <cell r="AQ28" t="e">
            <v>#DIV/0!</v>
          </cell>
        </row>
        <row r="29">
          <cell r="C29" t="str">
            <v>ESMAÑA, JOMAR</v>
          </cell>
          <cell r="D29">
            <v>45267</v>
          </cell>
          <cell r="G29" t="e">
            <v>#DIV/0!</v>
          </cell>
          <cell r="J29" t="e">
            <v>#DIV/0!</v>
          </cell>
          <cell r="M29" t="e">
            <v>#DIV/0!</v>
          </cell>
          <cell r="P29" t="e">
            <v>#DIV/0!</v>
          </cell>
          <cell r="S29" t="e">
            <v>#DIV/0!</v>
          </cell>
          <cell r="V29" t="e">
            <v>#DIV/0!</v>
          </cell>
          <cell r="Y29" t="e">
            <v>#DIV/0!</v>
          </cell>
          <cell r="AB29" t="e">
            <v>#DIV/0!</v>
          </cell>
          <cell r="AE29" t="e">
            <v>#DIV/0!</v>
          </cell>
          <cell r="AH29" t="e">
            <v>#DIV/0!</v>
          </cell>
          <cell r="AK29" t="e">
            <v>#DIV/0!</v>
          </cell>
          <cell r="AL29">
            <v>560655</v>
          </cell>
          <cell r="AM29">
            <v>362903</v>
          </cell>
          <cell r="AN29">
            <v>1.5449169612816649</v>
          </cell>
          <cell r="AO29">
            <v>560655</v>
          </cell>
          <cell r="AP29">
            <v>362903</v>
          </cell>
          <cell r="AQ29">
            <v>1.5449169612816649</v>
          </cell>
        </row>
        <row r="30">
          <cell r="B30" t="str">
            <v>1ST MEGA SAVER LUISITA</v>
          </cell>
          <cell r="C30" t="str">
            <v>SOTELO, JIMMY</v>
          </cell>
          <cell r="D30">
            <v>43717</v>
          </cell>
          <cell r="E30">
            <v>115680</v>
          </cell>
          <cell r="F30">
            <v>800000</v>
          </cell>
          <cell r="G30">
            <v>0.14460000000000001</v>
          </cell>
          <cell r="H30">
            <v>777315</v>
          </cell>
          <cell r="I30">
            <v>500000</v>
          </cell>
          <cell r="J30">
            <v>1.55463</v>
          </cell>
          <cell r="K30">
            <v>553845</v>
          </cell>
          <cell r="L30">
            <v>700000</v>
          </cell>
          <cell r="M30">
            <v>0.79120714285714289</v>
          </cell>
          <cell r="N30">
            <v>838510</v>
          </cell>
          <cell r="O30">
            <v>800000</v>
          </cell>
          <cell r="P30">
            <v>1.0481374999999999</v>
          </cell>
          <cell r="Q30">
            <v>1047835</v>
          </cell>
          <cell r="R30">
            <v>800000</v>
          </cell>
          <cell r="S30">
            <v>1.3097937500000001</v>
          </cell>
          <cell r="T30">
            <v>207055</v>
          </cell>
          <cell r="U30">
            <v>800000</v>
          </cell>
          <cell r="V30">
            <v>0.25881874999999999</v>
          </cell>
          <cell r="W30">
            <v>937875</v>
          </cell>
          <cell r="X30">
            <v>700000</v>
          </cell>
          <cell r="Y30">
            <v>1.3398214285714285</v>
          </cell>
          <cell r="Z30">
            <v>219760</v>
          </cell>
          <cell r="AA30">
            <v>700000</v>
          </cell>
          <cell r="AB30">
            <v>0.31394285714285713</v>
          </cell>
          <cell r="AC30">
            <v>465805</v>
          </cell>
          <cell r="AD30">
            <v>700000</v>
          </cell>
          <cell r="AE30">
            <v>0.66543571428571424</v>
          </cell>
          <cell r="AF30">
            <v>653200</v>
          </cell>
          <cell r="AG30">
            <v>650000</v>
          </cell>
          <cell r="AH30">
            <v>1.004923076923077</v>
          </cell>
          <cell r="AI30">
            <v>206370</v>
          </cell>
          <cell r="AJ30">
            <v>650000</v>
          </cell>
          <cell r="AK30">
            <v>0.31749230769230768</v>
          </cell>
          <cell r="AL30">
            <v>400840</v>
          </cell>
          <cell r="AM30">
            <v>650000</v>
          </cell>
          <cell r="AN30">
            <v>0.61667692307692312</v>
          </cell>
          <cell r="AO30">
            <v>6424090</v>
          </cell>
          <cell r="AP30">
            <v>8450000</v>
          </cell>
          <cell r="AQ30">
            <v>0.76024733727810656</v>
          </cell>
        </row>
        <row r="31">
          <cell r="B31" t="str">
            <v>1ST MEGA SAVER MAGALANG</v>
          </cell>
          <cell r="C31" t="str">
            <v>NAVARRO, ROLLIE</v>
          </cell>
          <cell r="D31">
            <v>45020</v>
          </cell>
          <cell r="G31" t="e">
            <v>#DIV/0!</v>
          </cell>
          <cell r="J31" t="e">
            <v>#DIV/0!</v>
          </cell>
          <cell r="M31" t="e">
            <v>#DIV/0!</v>
          </cell>
          <cell r="N31">
            <v>289755</v>
          </cell>
          <cell r="O31">
            <v>359999</v>
          </cell>
          <cell r="P31">
            <v>0.8048772357700994</v>
          </cell>
          <cell r="Q31">
            <v>366535</v>
          </cell>
          <cell r="R31">
            <v>550000</v>
          </cell>
          <cell r="S31">
            <v>0.66642727272727276</v>
          </cell>
          <cell r="T31">
            <v>333745</v>
          </cell>
          <cell r="U31">
            <v>550000</v>
          </cell>
          <cell r="V31">
            <v>0.60680909090909085</v>
          </cell>
          <cell r="W31">
            <v>334635</v>
          </cell>
          <cell r="X31">
            <v>550000</v>
          </cell>
          <cell r="Y31">
            <v>0.60842727272727271</v>
          </cell>
          <cell r="Z31">
            <v>557715</v>
          </cell>
          <cell r="AA31">
            <v>500000</v>
          </cell>
          <cell r="AB31">
            <v>1.1154299999999999</v>
          </cell>
          <cell r="AC31">
            <v>239455</v>
          </cell>
          <cell r="AD31">
            <v>500000</v>
          </cell>
          <cell r="AE31">
            <v>0.47891</v>
          </cell>
          <cell r="AF31">
            <v>541915</v>
          </cell>
          <cell r="AG31">
            <v>500000</v>
          </cell>
          <cell r="AH31">
            <v>1.0838300000000001</v>
          </cell>
          <cell r="AI31">
            <v>243855</v>
          </cell>
          <cell r="AJ31">
            <v>500000</v>
          </cell>
          <cell r="AK31">
            <v>0.48770999999999998</v>
          </cell>
          <cell r="AL31">
            <v>370255</v>
          </cell>
          <cell r="AM31">
            <v>500000</v>
          </cell>
          <cell r="AN31">
            <v>0.74051</v>
          </cell>
          <cell r="AO31">
            <v>3277865</v>
          </cell>
          <cell r="AP31">
            <v>4509999</v>
          </cell>
          <cell r="AQ31">
            <v>0.72679949596441151</v>
          </cell>
        </row>
        <row r="32">
          <cell r="B32" t="str">
            <v>1ST MEGA SAVER PAMPANGA</v>
          </cell>
          <cell r="C32" t="str">
            <v>MIRANDA, KARL ANGELO</v>
          </cell>
          <cell r="D32">
            <v>43519</v>
          </cell>
          <cell r="E32">
            <v>170275</v>
          </cell>
          <cell r="F32">
            <v>1200000</v>
          </cell>
          <cell r="G32">
            <v>0.14189583333333333</v>
          </cell>
          <cell r="H32">
            <v>1343805</v>
          </cell>
          <cell r="I32">
            <v>600000</v>
          </cell>
          <cell r="J32">
            <v>2.2396750000000001</v>
          </cell>
          <cell r="K32">
            <v>1973525</v>
          </cell>
          <cell r="L32">
            <v>2450000</v>
          </cell>
          <cell r="M32">
            <v>0.80552040816326531</v>
          </cell>
          <cell r="N32">
            <v>1384195</v>
          </cell>
          <cell r="O32">
            <v>2000000</v>
          </cell>
          <cell r="P32">
            <v>0.69209750000000003</v>
          </cell>
          <cell r="Q32">
            <v>2325270</v>
          </cell>
          <cell r="R32">
            <v>2000000</v>
          </cell>
          <cell r="S32">
            <v>1.1626350000000001</v>
          </cell>
          <cell r="T32">
            <v>2178440</v>
          </cell>
          <cell r="U32">
            <v>1600000</v>
          </cell>
          <cell r="V32">
            <v>1.3615250000000001</v>
          </cell>
          <cell r="W32">
            <v>1185245</v>
          </cell>
          <cell r="X32">
            <v>1500000</v>
          </cell>
          <cell r="Y32">
            <v>0.79016333333333333</v>
          </cell>
          <cell r="Z32">
            <v>2414155</v>
          </cell>
          <cell r="AA32">
            <v>1050000</v>
          </cell>
          <cell r="AB32">
            <v>2.2991952380952383</v>
          </cell>
          <cell r="AC32">
            <v>1341835</v>
          </cell>
          <cell r="AD32">
            <v>1500000</v>
          </cell>
          <cell r="AE32">
            <v>0.89455666666666667</v>
          </cell>
          <cell r="AF32">
            <v>1388590</v>
          </cell>
          <cell r="AG32">
            <v>1600000</v>
          </cell>
          <cell r="AH32">
            <v>0.86786874999999997</v>
          </cell>
          <cell r="AI32">
            <v>1974200</v>
          </cell>
          <cell r="AJ32">
            <v>1250000</v>
          </cell>
          <cell r="AK32">
            <v>1.5793600000000001</v>
          </cell>
          <cell r="AL32">
            <v>13222275</v>
          </cell>
          <cell r="AM32">
            <v>1300000</v>
          </cell>
          <cell r="AN32">
            <v>10.17098076923077</v>
          </cell>
          <cell r="AO32">
            <v>30901810</v>
          </cell>
          <cell r="AP32">
            <v>18050000</v>
          </cell>
          <cell r="AQ32">
            <v>1.7120116343490304</v>
          </cell>
        </row>
        <row r="33">
          <cell r="B33" t="str">
            <v>1ST MEGA SAVER PAMPANGA DOWNTOWN</v>
          </cell>
          <cell r="C33" t="str">
            <v>MORALES, LOVELY</v>
          </cell>
          <cell r="D33">
            <v>44245</v>
          </cell>
          <cell r="E33">
            <v>72555</v>
          </cell>
          <cell r="F33">
            <v>500000</v>
          </cell>
          <cell r="G33">
            <v>0.14510999999999999</v>
          </cell>
          <cell r="H33">
            <v>91810</v>
          </cell>
          <cell r="I33">
            <v>500000</v>
          </cell>
          <cell r="J33">
            <v>0.18362000000000001</v>
          </cell>
          <cell r="K33">
            <v>58685</v>
          </cell>
          <cell r="L33">
            <v>550000</v>
          </cell>
          <cell r="M33">
            <v>0.1067</v>
          </cell>
          <cell r="N33">
            <v>557110</v>
          </cell>
          <cell r="O33">
            <v>550000</v>
          </cell>
          <cell r="P33">
            <v>1.0129272727272727</v>
          </cell>
          <cell r="Q33">
            <v>120970</v>
          </cell>
          <cell r="R33">
            <v>750000</v>
          </cell>
          <cell r="S33">
            <v>0.16129333333333334</v>
          </cell>
          <cell r="T33">
            <v>167165</v>
          </cell>
          <cell r="U33">
            <v>550000</v>
          </cell>
          <cell r="V33">
            <v>0.30393636363636362</v>
          </cell>
          <cell r="W33">
            <v>586295</v>
          </cell>
          <cell r="X33">
            <v>550000</v>
          </cell>
          <cell r="Y33">
            <v>1.065990909090909</v>
          </cell>
          <cell r="Z33">
            <v>68185</v>
          </cell>
          <cell r="AA33">
            <v>500000</v>
          </cell>
          <cell r="AB33">
            <v>0.13636999999999999</v>
          </cell>
          <cell r="AC33">
            <v>102185</v>
          </cell>
          <cell r="AD33">
            <v>500000</v>
          </cell>
          <cell r="AE33">
            <v>0.20437</v>
          </cell>
          <cell r="AH33" t="e">
            <v>#DIV/0!</v>
          </cell>
          <cell r="AK33" t="e">
            <v>#DIV/0!</v>
          </cell>
          <cell r="AN33" t="e">
            <v>#DIV/0!</v>
          </cell>
          <cell r="AO33">
            <v>1824960</v>
          </cell>
          <cell r="AP33">
            <v>4950000</v>
          </cell>
          <cell r="AQ33">
            <v>0.36867878787878788</v>
          </cell>
        </row>
        <row r="34">
          <cell r="C34" t="str">
            <v>LOBO, MIGUELITO</v>
          </cell>
          <cell r="D34">
            <v>45203</v>
          </cell>
          <cell r="G34" t="e">
            <v>#DIV/0!</v>
          </cell>
          <cell r="J34" t="e">
            <v>#DIV/0!</v>
          </cell>
          <cell r="M34" t="e">
            <v>#DIV/0!</v>
          </cell>
          <cell r="P34" t="e">
            <v>#DIV/0!</v>
          </cell>
          <cell r="S34" t="e">
            <v>#DIV/0!</v>
          </cell>
          <cell r="V34" t="e">
            <v>#DIV/0!</v>
          </cell>
          <cell r="Y34" t="e">
            <v>#DIV/0!</v>
          </cell>
          <cell r="AB34" t="e">
            <v>#DIV/0!</v>
          </cell>
          <cell r="AE34" t="e">
            <v>#DIV/0!</v>
          </cell>
          <cell r="AF34">
            <v>96180</v>
          </cell>
          <cell r="AG34">
            <v>361290</v>
          </cell>
          <cell r="AH34">
            <v>0.26621273768994436</v>
          </cell>
          <cell r="AI34">
            <v>182065</v>
          </cell>
          <cell r="AJ34">
            <v>500000</v>
          </cell>
          <cell r="AK34">
            <v>0.36413000000000001</v>
          </cell>
          <cell r="AL34">
            <v>72085</v>
          </cell>
          <cell r="AM34">
            <v>500000</v>
          </cell>
          <cell r="AN34">
            <v>0.14416999999999999</v>
          </cell>
          <cell r="AO34">
            <v>350330</v>
          </cell>
          <cell r="AP34">
            <v>1361290</v>
          </cell>
          <cell r="AQ34">
            <v>0.25735148278471154</v>
          </cell>
        </row>
        <row r="35">
          <cell r="B35" t="str">
            <v>1ST MEGA SAVER PANIQUI ANNEX</v>
          </cell>
          <cell r="C35" t="str">
            <v>MACAPAGAL, FRANKLIN</v>
          </cell>
          <cell r="D35">
            <v>44693</v>
          </cell>
          <cell r="E35">
            <v>256465</v>
          </cell>
          <cell r="F35">
            <v>500000</v>
          </cell>
          <cell r="G35">
            <v>0.51293</v>
          </cell>
          <cell r="H35">
            <v>239950</v>
          </cell>
          <cell r="I35">
            <v>550000</v>
          </cell>
          <cell r="J35">
            <v>0.43627272727272726</v>
          </cell>
          <cell r="K35">
            <v>563625</v>
          </cell>
          <cell r="L35">
            <v>550000</v>
          </cell>
          <cell r="M35">
            <v>1.0247727272727272</v>
          </cell>
          <cell r="N35">
            <v>798710</v>
          </cell>
          <cell r="O35">
            <v>600000</v>
          </cell>
          <cell r="P35">
            <v>1.3311833333333334</v>
          </cell>
          <cell r="Q35">
            <v>1344895</v>
          </cell>
          <cell r="R35">
            <v>600000</v>
          </cell>
          <cell r="S35">
            <v>2.2414916666666667</v>
          </cell>
          <cell r="T35">
            <v>955580</v>
          </cell>
          <cell r="U35">
            <v>700000</v>
          </cell>
          <cell r="V35">
            <v>1.3651142857142857</v>
          </cell>
          <cell r="W35">
            <v>448735</v>
          </cell>
          <cell r="X35">
            <v>700000</v>
          </cell>
          <cell r="Y35">
            <v>0.64105000000000001</v>
          </cell>
          <cell r="Z35">
            <v>689115</v>
          </cell>
          <cell r="AA35">
            <v>650000</v>
          </cell>
          <cell r="AB35">
            <v>1.0601769230769231</v>
          </cell>
          <cell r="AC35">
            <v>95980</v>
          </cell>
          <cell r="AD35">
            <v>650000</v>
          </cell>
          <cell r="AE35">
            <v>0.14766153846153846</v>
          </cell>
          <cell r="AF35">
            <v>430230</v>
          </cell>
          <cell r="AG35">
            <v>650000</v>
          </cell>
          <cell r="AH35">
            <v>0.66189230769230767</v>
          </cell>
          <cell r="AI35">
            <v>246370</v>
          </cell>
          <cell r="AJ35">
            <v>500000</v>
          </cell>
          <cell r="AK35">
            <v>0.49274000000000001</v>
          </cell>
          <cell r="AL35">
            <v>988595</v>
          </cell>
          <cell r="AM35">
            <v>500000</v>
          </cell>
          <cell r="AN35">
            <v>1.97719</v>
          </cell>
          <cell r="AO35">
            <v>7058250</v>
          </cell>
          <cell r="AP35">
            <v>7150000</v>
          </cell>
          <cell r="AQ35">
            <v>0.98716783216783222</v>
          </cell>
        </row>
        <row r="36">
          <cell r="B36" t="str">
            <v>1ST MEGA SAVER PANIQUI PRIME</v>
          </cell>
          <cell r="C36" t="str">
            <v>AZARRAGA, KING BENEDICT</v>
          </cell>
          <cell r="D36">
            <v>44552</v>
          </cell>
          <cell r="E36">
            <v>250765</v>
          </cell>
          <cell r="F36">
            <v>600000</v>
          </cell>
          <cell r="G36">
            <v>0.41794166666666666</v>
          </cell>
          <cell r="H36">
            <v>39890</v>
          </cell>
          <cell r="I36">
            <v>550000</v>
          </cell>
          <cell r="J36">
            <v>7.2527272727272732E-2</v>
          </cell>
          <cell r="K36">
            <v>157785</v>
          </cell>
          <cell r="L36">
            <v>550000</v>
          </cell>
          <cell r="M36">
            <v>0.28688181818181818</v>
          </cell>
          <cell r="N36">
            <v>906969</v>
          </cell>
          <cell r="O36">
            <v>550000</v>
          </cell>
          <cell r="P36">
            <v>1.6490345454545454</v>
          </cell>
          <cell r="Q36">
            <v>171965</v>
          </cell>
          <cell r="R36">
            <v>900000</v>
          </cell>
          <cell r="S36">
            <v>0.19107222222222223</v>
          </cell>
          <cell r="T36">
            <v>212475</v>
          </cell>
          <cell r="U36">
            <v>550000</v>
          </cell>
          <cell r="V36">
            <v>0.38631818181818184</v>
          </cell>
          <cell r="W36">
            <v>592030</v>
          </cell>
          <cell r="X36">
            <v>550000</v>
          </cell>
          <cell r="Y36">
            <v>1.0764181818181817</v>
          </cell>
          <cell r="Z36">
            <v>684220</v>
          </cell>
          <cell r="AA36">
            <v>550000</v>
          </cell>
          <cell r="AB36">
            <v>1.2440363636363636</v>
          </cell>
          <cell r="AC36">
            <v>161880</v>
          </cell>
          <cell r="AD36">
            <v>550000</v>
          </cell>
          <cell r="AE36">
            <v>0.29432727272727272</v>
          </cell>
          <cell r="AF36">
            <v>107785</v>
          </cell>
          <cell r="AG36">
            <v>550000</v>
          </cell>
          <cell r="AH36">
            <v>0.19597272727272727</v>
          </cell>
          <cell r="AI36">
            <v>411360</v>
          </cell>
          <cell r="AJ36">
            <v>550000</v>
          </cell>
          <cell r="AK36">
            <v>0.74792727272727277</v>
          </cell>
          <cell r="AL36">
            <v>0</v>
          </cell>
          <cell r="AM36">
            <v>550000</v>
          </cell>
          <cell r="AN36">
            <v>0</v>
          </cell>
          <cell r="AO36">
            <v>3697124</v>
          </cell>
          <cell r="AP36">
            <v>7000000</v>
          </cell>
          <cell r="AQ36">
            <v>0.52816057142857142</v>
          </cell>
        </row>
        <row r="37">
          <cell r="B37" t="str">
            <v>1ST MEGA SAVER SANTIAGO</v>
          </cell>
          <cell r="C37" t="str">
            <v>BASSIG, MARK ANGELO</v>
          </cell>
          <cell r="D37">
            <v>44958</v>
          </cell>
          <cell r="G37" t="e">
            <v>#DIV/0!</v>
          </cell>
          <cell r="H37">
            <v>25495</v>
          </cell>
          <cell r="I37">
            <v>400000</v>
          </cell>
          <cell r="J37">
            <v>6.3737500000000002E-2</v>
          </cell>
          <cell r="K37">
            <v>81385</v>
          </cell>
          <cell r="L37">
            <v>550000</v>
          </cell>
          <cell r="M37">
            <v>0.14797272727272728</v>
          </cell>
          <cell r="N37">
            <v>165360</v>
          </cell>
          <cell r="O37">
            <v>550000</v>
          </cell>
          <cell r="P37">
            <v>0.30065454545454545</v>
          </cell>
          <cell r="Q37">
            <v>822130</v>
          </cell>
          <cell r="R37">
            <v>550000</v>
          </cell>
          <cell r="S37">
            <v>1.4947818181818182</v>
          </cell>
          <cell r="T37">
            <v>189960</v>
          </cell>
          <cell r="U37">
            <v>750000</v>
          </cell>
          <cell r="V37">
            <v>0.25328000000000001</v>
          </cell>
          <cell r="W37">
            <v>0</v>
          </cell>
          <cell r="X37">
            <v>550000</v>
          </cell>
          <cell r="Y37">
            <v>0</v>
          </cell>
          <cell r="Z37">
            <v>690320</v>
          </cell>
          <cell r="AA37">
            <v>500000</v>
          </cell>
          <cell r="AB37">
            <v>1.3806400000000001</v>
          </cell>
          <cell r="AC37">
            <v>109485</v>
          </cell>
          <cell r="AD37">
            <v>500000</v>
          </cell>
          <cell r="AE37">
            <v>0.21897</v>
          </cell>
          <cell r="AF37">
            <v>0</v>
          </cell>
          <cell r="AG37">
            <v>500000</v>
          </cell>
          <cell r="AH37">
            <v>0</v>
          </cell>
          <cell r="AK37" t="e">
            <v>#DIV/0!</v>
          </cell>
          <cell r="AN37" t="e">
            <v>#DIV/0!</v>
          </cell>
          <cell r="AO37">
            <v>2084135</v>
          </cell>
          <cell r="AP37">
            <v>4850000</v>
          </cell>
          <cell r="AQ37">
            <v>0.42971855670103093</v>
          </cell>
        </row>
        <row r="38">
          <cell r="B38" t="str">
            <v>1ST MEGA SAVER SINDALAN</v>
          </cell>
          <cell r="C38" t="str">
            <v>CRUZ, RAYMARK</v>
          </cell>
          <cell r="D38">
            <v>44853</v>
          </cell>
          <cell r="E38">
            <v>61085</v>
          </cell>
          <cell r="F38">
            <v>500000</v>
          </cell>
          <cell r="G38">
            <v>0.12217</v>
          </cell>
          <cell r="H38">
            <v>88910</v>
          </cell>
          <cell r="I38">
            <v>500000</v>
          </cell>
          <cell r="J38">
            <v>0.17782000000000001</v>
          </cell>
          <cell r="K38">
            <v>210260</v>
          </cell>
          <cell r="L38">
            <v>550000</v>
          </cell>
          <cell r="M38">
            <v>0.38229090909090907</v>
          </cell>
          <cell r="N38">
            <v>355915</v>
          </cell>
          <cell r="O38">
            <v>550000</v>
          </cell>
          <cell r="P38">
            <v>0.64711818181818181</v>
          </cell>
          <cell r="Q38">
            <v>763675</v>
          </cell>
          <cell r="R38">
            <v>550000</v>
          </cell>
          <cell r="S38">
            <v>1.3885000000000001</v>
          </cell>
          <cell r="T38">
            <v>759350</v>
          </cell>
          <cell r="U38">
            <v>750000</v>
          </cell>
          <cell r="V38">
            <v>1.0124666666666666</v>
          </cell>
          <cell r="W38">
            <v>351525</v>
          </cell>
          <cell r="X38">
            <v>550000</v>
          </cell>
          <cell r="Y38">
            <v>0.63913636363636361</v>
          </cell>
          <cell r="Z38">
            <v>380850</v>
          </cell>
          <cell r="AA38">
            <v>500000</v>
          </cell>
          <cell r="AB38">
            <v>0.76170000000000004</v>
          </cell>
          <cell r="AC38">
            <v>383980</v>
          </cell>
          <cell r="AD38">
            <v>500000</v>
          </cell>
          <cell r="AE38">
            <v>0.76795999999999998</v>
          </cell>
          <cell r="AF38">
            <v>516805</v>
          </cell>
          <cell r="AG38">
            <v>500000</v>
          </cell>
          <cell r="AH38">
            <v>1.0336099999999999</v>
          </cell>
          <cell r="AI38">
            <v>465625</v>
          </cell>
          <cell r="AJ38">
            <v>500000</v>
          </cell>
          <cell r="AK38">
            <v>0.93125000000000002</v>
          </cell>
          <cell r="AL38">
            <v>212055</v>
          </cell>
          <cell r="AM38">
            <v>500000</v>
          </cell>
          <cell r="AN38">
            <v>0.42410999999999999</v>
          </cell>
          <cell r="AO38">
            <v>4550035</v>
          </cell>
          <cell r="AP38">
            <v>6450000</v>
          </cell>
          <cell r="AQ38">
            <v>0.70543178294573639</v>
          </cell>
        </row>
        <row r="39">
          <cell r="B39" t="str">
            <v>1ST MEGA SAVER SJDM</v>
          </cell>
          <cell r="C39" t="str">
            <v>MANIQUIZ, REYMART</v>
          </cell>
          <cell r="D39">
            <v>43656</v>
          </cell>
          <cell r="E39">
            <v>85985</v>
          </cell>
          <cell r="F39">
            <v>500000</v>
          </cell>
          <cell r="G39">
            <v>0.17197000000000001</v>
          </cell>
          <cell r="H39">
            <v>507475</v>
          </cell>
          <cell r="I39">
            <v>500000</v>
          </cell>
          <cell r="J39">
            <v>1.01495</v>
          </cell>
          <cell r="K39">
            <v>108580</v>
          </cell>
          <cell r="L39">
            <v>550000</v>
          </cell>
          <cell r="M39">
            <v>0.19741818181818183</v>
          </cell>
          <cell r="N39">
            <v>1213980</v>
          </cell>
          <cell r="O39">
            <v>800000</v>
          </cell>
          <cell r="P39">
            <v>1.5174749999999999</v>
          </cell>
          <cell r="Q39">
            <v>1336285</v>
          </cell>
          <cell r="R39">
            <v>800000</v>
          </cell>
          <cell r="S39">
            <v>1.67035625</v>
          </cell>
          <cell r="T39">
            <v>766685</v>
          </cell>
          <cell r="U39">
            <v>750000</v>
          </cell>
          <cell r="V39">
            <v>1.0222466666666667</v>
          </cell>
          <cell r="W39">
            <v>745600</v>
          </cell>
          <cell r="X39">
            <v>700000</v>
          </cell>
          <cell r="Y39">
            <v>1.0651428571428572</v>
          </cell>
          <cell r="Z39">
            <v>85985</v>
          </cell>
          <cell r="AA39">
            <v>650000</v>
          </cell>
          <cell r="AB39">
            <v>0.13228461538461539</v>
          </cell>
          <cell r="AC39">
            <v>805230</v>
          </cell>
          <cell r="AD39">
            <v>600000</v>
          </cell>
          <cell r="AE39">
            <v>1.34205</v>
          </cell>
          <cell r="AF39">
            <v>45795</v>
          </cell>
          <cell r="AG39">
            <v>650000</v>
          </cell>
          <cell r="AH39">
            <v>7.0453846153846159E-2</v>
          </cell>
          <cell r="AJ39">
            <v>500000</v>
          </cell>
          <cell r="AK39">
            <v>0</v>
          </cell>
          <cell r="AM39">
            <v>500000</v>
          </cell>
          <cell r="AN39">
            <v>0</v>
          </cell>
          <cell r="AO39">
            <v>5701600</v>
          </cell>
          <cell r="AP39">
            <v>7500000</v>
          </cell>
          <cell r="AQ39">
            <v>0.7602133333333333</v>
          </cell>
        </row>
        <row r="40">
          <cell r="B40" t="str">
            <v>1ST MEGA SAVER SAN JOSE NE</v>
          </cell>
          <cell r="C40" t="str">
            <v>DIOSES, MAURO JR.</v>
          </cell>
          <cell r="D40">
            <v>44693</v>
          </cell>
          <cell r="E40">
            <v>0</v>
          </cell>
          <cell r="F40">
            <v>500000</v>
          </cell>
          <cell r="G40">
            <v>0</v>
          </cell>
          <cell r="J40" t="e">
            <v>#DIV/0!</v>
          </cell>
          <cell r="M40" t="e">
            <v>#DIV/0!</v>
          </cell>
          <cell r="P40" t="e">
            <v>#DIV/0!</v>
          </cell>
          <cell r="S40" t="e">
            <v>#DIV/0!</v>
          </cell>
          <cell r="V40" t="e">
            <v>#DIV/0!</v>
          </cell>
          <cell r="Y40" t="e">
            <v>#DIV/0!</v>
          </cell>
          <cell r="AB40" t="e">
            <v>#DIV/0!</v>
          </cell>
          <cell r="AE40" t="e">
            <v>#DIV/0!</v>
          </cell>
          <cell r="AH40" t="e">
            <v>#DIV/0!</v>
          </cell>
          <cell r="AK40" t="e">
            <v>#DIV/0!</v>
          </cell>
          <cell r="AN40" t="e">
            <v>#DIV/0!</v>
          </cell>
          <cell r="AO40">
            <v>0</v>
          </cell>
          <cell r="AP40">
            <v>500000</v>
          </cell>
          <cell r="AQ40">
            <v>0</v>
          </cell>
        </row>
        <row r="41">
          <cell r="C41" t="str">
            <v>MARZAN, MARK JOSEPH</v>
          </cell>
          <cell r="D41">
            <v>45008</v>
          </cell>
          <cell r="G41" t="e">
            <v>#DIV/0!</v>
          </cell>
          <cell r="J41" t="e">
            <v>#DIV/0!</v>
          </cell>
          <cell r="K41">
            <v>0</v>
          </cell>
          <cell r="L41">
            <v>116129</v>
          </cell>
          <cell r="M41">
            <v>0</v>
          </cell>
          <cell r="N41">
            <v>130675</v>
          </cell>
          <cell r="O41">
            <v>550000</v>
          </cell>
          <cell r="P41">
            <v>0.2375909090909091</v>
          </cell>
          <cell r="Q41">
            <v>114190</v>
          </cell>
          <cell r="R41">
            <v>550000</v>
          </cell>
          <cell r="S41">
            <v>0.20761818181818181</v>
          </cell>
          <cell r="T41">
            <v>96280</v>
          </cell>
          <cell r="U41">
            <v>550000</v>
          </cell>
          <cell r="V41">
            <v>0.17505454545454546</v>
          </cell>
          <cell r="W41">
            <v>88180</v>
          </cell>
          <cell r="X41">
            <v>550000</v>
          </cell>
          <cell r="Y41">
            <v>0.16032727272727273</v>
          </cell>
          <cell r="Z41">
            <v>304760</v>
          </cell>
          <cell r="AA41">
            <v>500000</v>
          </cell>
          <cell r="AB41">
            <v>0.60951999999999995</v>
          </cell>
          <cell r="AC41">
            <v>191870</v>
          </cell>
          <cell r="AD41">
            <v>500000</v>
          </cell>
          <cell r="AE41">
            <v>0.38374000000000003</v>
          </cell>
          <cell r="AF41">
            <v>101980</v>
          </cell>
          <cell r="AG41">
            <v>500000</v>
          </cell>
          <cell r="AH41">
            <v>0.20396</v>
          </cell>
          <cell r="AI41">
            <v>45290</v>
          </cell>
          <cell r="AJ41">
            <v>500000</v>
          </cell>
          <cell r="AK41">
            <v>9.0579999999999994E-2</v>
          </cell>
          <cell r="AL41">
            <v>131585</v>
          </cell>
          <cell r="AM41">
            <v>500000</v>
          </cell>
          <cell r="AN41">
            <v>0.26317000000000002</v>
          </cell>
          <cell r="AO41">
            <v>1204810</v>
          </cell>
          <cell r="AP41">
            <v>4816129</v>
          </cell>
          <cell r="AQ41">
            <v>0.25016148861461146</v>
          </cell>
        </row>
        <row r="42">
          <cell r="B42" t="str">
            <v>1ST MEGA SAVER STA. MARIA</v>
          </cell>
          <cell r="C42" t="str">
            <v>CELESTE, ELDHER</v>
          </cell>
          <cell r="D42">
            <v>44657</v>
          </cell>
          <cell r="E42">
            <v>170880</v>
          </cell>
          <cell r="F42">
            <v>800000</v>
          </cell>
          <cell r="G42">
            <v>0.21360000000000001</v>
          </cell>
          <cell r="H42">
            <v>135680</v>
          </cell>
          <cell r="I42">
            <v>500000</v>
          </cell>
          <cell r="J42">
            <v>0.27135999999999999</v>
          </cell>
          <cell r="K42">
            <v>341150</v>
          </cell>
          <cell r="L42">
            <v>550000</v>
          </cell>
          <cell r="M42">
            <v>0.62027272727272731</v>
          </cell>
          <cell r="N42">
            <v>469425</v>
          </cell>
          <cell r="O42">
            <v>650000</v>
          </cell>
          <cell r="P42">
            <v>0.72219230769230769</v>
          </cell>
          <cell r="Q42">
            <v>410340</v>
          </cell>
          <cell r="R42">
            <v>650000</v>
          </cell>
          <cell r="S42">
            <v>0.63129230769230771</v>
          </cell>
          <cell r="V42" t="e">
            <v>#DIV/0!</v>
          </cell>
          <cell r="Y42" t="e">
            <v>#DIV/0!</v>
          </cell>
          <cell r="AB42" t="e">
            <v>#DIV/0!</v>
          </cell>
          <cell r="AE42" t="e">
            <v>#DIV/0!</v>
          </cell>
          <cell r="AH42" t="e">
            <v>#DIV/0!</v>
          </cell>
          <cell r="AK42" t="e">
            <v>#DIV/0!</v>
          </cell>
          <cell r="AN42" t="e">
            <v>#DIV/0!</v>
          </cell>
          <cell r="AO42">
            <v>1527475</v>
          </cell>
          <cell r="AP42">
            <v>3150000</v>
          </cell>
          <cell r="AQ42">
            <v>0.48491269841269841</v>
          </cell>
        </row>
        <row r="43">
          <cell r="C43" t="str">
            <v>TORRES, ELIMAR</v>
          </cell>
          <cell r="D43">
            <v>45104</v>
          </cell>
          <cell r="G43" t="e">
            <v>#DIV/0!</v>
          </cell>
          <cell r="J43" t="e">
            <v>#DIV/0!</v>
          </cell>
          <cell r="M43" t="e">
            <v>#DIV/0!</v>
          </cell>
          <cell r="P43" t="e">
            <v>#DIV/0!</v>
          </cell>
          <cell r="S43" t="e">
            <v>#DIV/0!</v>
          </cell>
          <cell r="T43">
            <v>0</v>
          </cell>
          <cell r="U43">
            <v>53333</v>
          </cell>
          <cell r="V43">
            <v>0</v>
          </cell>
          <cell r="W43">
            <v>99745</v>
          </cell>
          <cell r="X43">
            <v>550000</v>
          </cell>
          <cell r="Y43">
            <v>0.18135454545454546</v>
          </cell>
          <cell r="Z43">
            <v>113680</v>
          </cell>
          <cell r="AA43">
            <v>500000</v>
          </cell>
          <cell r="AB43">
            <v>0.22736000000000001</v>
          </cell>
          <cell r="AC43">
            <v>401515</v>
          </cell>
          <cell r="AD43">
            <v>550000</v>
          </cell>
          <cell r="AE43">
            <v>0.73002727272727275</v>
          </cell>
          <cell r="AF43">
            <v>572505</v>
          </cell>
          <cell r="AG43">
            <v>500000</v>
          </cell>
          <cell r="AH43">
            <v>1.1450100000000001</v>
          </cell>
          <cell r="AI43">
            <v>99775</v>
          </cell>
          <cell r="AJ43">
            <v>500000</v>
          </cell>
          <cell r="AK43">
            <v>0.19955000000000001</v>
          </cell>
          <cell r="AL43">
            <v>309460</v>
          </cell>
          <cell r="AM43">
            <v>500000</v>
          </cell>
          <cell r="AN43">
            <v>0.61892000000000003</v>
          </cell>
          <cell r="AO43">
            <v>1596680</v>
          </cell>
          <cell r="AP43">
            <v>3153333</v>
          </cell>
          <cell r="AQ43">
            <v>0.50634677656942673</v>
          </cell>
        </row>
        <row r="44">
          <cell r="B44" t="str">
            <v>1ST MEGA SAVER STO. ROSARIO</v>
          </cell>
          <cell r="C44" t="str">
            <v>DAVID, JAYSON</v>
          </cell>
          <cell r="D44">
            <v>43530</v>
          </cell>
          <cell r="E44">
            <v>147875</v>
          </cell>
          <cell r="F44">
            <v>500000</v>
          </cell>
          <cell r="G44">
            <v>0.29575000000000001</v>
          </cell>
          <cell r="H44">
            <v>0</v>
          </cell>
          <cell r="I44">
            <v>500000</v>
          </cell>
          <cell r="J44">
            <v>0</v>
          </cell>
          <cell r="K44">
            <v>307275</v>
          </cell>
          <cell r="L44">
            <v>550000</v>
          </cell>
          <cell r="M44">
            <v>0.55868181818181817</v>
          </cell>
          <cell r="N44">
            <v>814315</v>
          </cell>
          <cell r="O44">
            <v>750000</v>
          </cell>
          <cell r="P44">
            <v>1.0857533333333333</v>
          </cell>
          <cell r="Q44">
            <v>982470</v>
          </cell>
          <cell r="R44">
            <v>800000</v>
          </cell>
          <cell r="S44">
            <v>1.2280875</v>
          </cell>
          <cell r="T44">
            <v>706105</v>
          </cell>
          <cell r="U44">
            <v>750000</v>
          </cell>
          <cell r="V44">
            <v>0.94147333333333338</v>
          </cell>
          <cell r="W44">
            <v>483335</v>
          </cell>
          <cell r="X44">
            <v>650000</v>
          </cell>
          <cell r="Y44">
            <v>0.74359230769230766</v>
          </cell>
          <cell r="Z44">
            <v>459955</v>
          </cell>
          <cell r="AA44">
            <v>600000</v>
          </cell>
          <cell r="AB44">
            <v>0.76659166666666667</v>
          </cell>
          <cell r="AC44">
            <v>307955</v>
          </cell>
          <cell r="AD44">
            <v>600000</v>
          </cell>
          <cell r="AE44">
            <v>0.51325833333333337</v>
          </cell>
          <cell r="AF44">
            <v>202665</v>
          </cell>
          <cell r="AG44">
            <v>600000</v>
          </cell>
          <cell r="AH44">
            <v>0.33777499999999999</v>
          </cell>
          <cell r="AI44">
            <v>534625</v>
          </cell>
          <cell r="AJ44">
            <v>550000</v>
          </cell>
          <cell r="AK44">
            <v>0.97204545454545455</v>
          </cell>
          <cell r="AL44">
            <v>412225</v>
          </cell>
          <cell r="AM44">
            <v>600000</v>
          </cell>
          <cell r="AN44">
            <v>0.68704166666666666</v>
          </cell>
          <cell r="AO44">
            <v>5358800</v>
          </cell>
          <cell r="AP44">
            <v>7450000</v>
          </cell>
          <cell r="AQ44">
            <v>0.71930201342281874</v>
          </cell>
        </row>
        <row r="45">
          <cell r="B45" t="str">
            <v>1ST MEGA SAVER TALAVERA</v>
          </cell>
          <cell r="C45" t="str">
            <v>AGUNOY, DONN ALVIN</v>
          </cell>
          <cell r="D45">
            <v>44636</v>
          </cell>
          <cell r="E45">
            <v>456365</v>
          </cell>
          <cell r="F45">
            <v>550000</v>
          </cell>
          <cell r="G45">
            <v>0.82975454545454541</v>
          </cell>
          <cell r="H45">
            <v>90080</v>
          </cell>
          <cell r="I45">
            <v>500000</v>
          </cell>
          <cell r="J45">
            <v>0.18015999999999999</v>
          </cell>
          <cell r="K45">
            <v>309530</v>
          </cell>
          <cell r="L45">
            <v>550000</v>
          </cell>
          <cell r="M45">
            <v>0.56278181818181816</v>
          </cell>
          <cell r="N45">
            <v>787970</v>
          </cell>
          <cell r="O45">
            <v>550000</v>
          </cell>
          <cell r="P45">
            <v>1.4326727272727273</v>
          </cell>
          <cell r="Q45">
            <v>882925</v>
          </cell>
          <cell r="R45">
            <v>650000</v>
          </cell>
          <cell r="S45">
            <v>1.3583461538461539</v>
          </cell>
          <cell r="T45">
            <v>454425</v>
          </cell>
          <cell r="U45">
            <v>600000</v>
          </cell>
          <cell r="V45">
            <v>0.75737500000000002</v>
          </cell>
          <cell r="W45">
            <v>489240</v>
          </cell>
          <cell r="X45">
            <v>550000</v>
          </cell>
          <cell r="Y45">
            <v>0.88952727272727272</v>
          </cell>
          <cell r="Z45">
            <v>491435</v>
          </cell>
          <cell r="AA45">
            <v>550000</v>
          </cell>
          <cell r="AB45">
            <v>0.89351818181818177</v>
          </cell>
          <cell r="AC45">
            <v>504340</v>
          </cell>
          <cell r="AD45">
            <v>550000</v>
          </cell>
          <cell r="AE45">
            <v>0.91698181818181823</v>
          </cell>
          <cell r="AF45">
            <v>427120</v>
          </cell>
          <cell r="AG45">
            <v>550000</v>
          </cell>
          <cell r="AH45">
            <v>0.77658181818181815</v>
          </cell>
          <cell r="AI45">
            <v>285360</v>
          </cell>
          <cell r="AJ45">
            <v>500000</v>
          </cell>
          <cell r="AK45">
            <v>0.57072000000000001</v>
          </cell>
          <cell r="AL45">
            <v>185165</v>
          </cell>
          <cell r="AM45">
            <v>500000</v>
          </cell>
          <cell r="AN45">
            <v>0.37032999999999999</v>
          </cell>
          <cell r="AO45">
            <v>5363955</v>
          </cell>
          <cell r="AP45">
            <v>6600000</v>
          </cell>
          <cell r="AQ45">
            <v>0.8127204545454545</v>
          </cell>
        </row>
        <row r="46">
          <cell r="B46" t="str">
            <v>1ST MEGA SAVER TARLAC</v>
          </cell>
          <cell r="C46" t="str">
            <v>SEBASTIAN, PATRICK</v>
          </cell>
          <cell r="D46">
            <v>44691</v>
          </cell>
          <cell r="E46">
            <v>819350</v>
          </cell>
          <cell r="F46">
            <v>800000</v>
          </cell>
          <cell r="G46">
            <v>1.0241875</v>
          </cell>
          <cell r="H46">
            <v>474585</v>
          </cell>
          <cell r="I46">
            <v>850000</v>
          </cell>
          <cell r="J46">
            <v>0.55833529411764704</v>
          </cell>
          <cell r="K46">
            <v>1286615</v>
          </cell>
          <cell r="L46">
            <v>1100000</v>
          </cell>
          <cell r="M46">
            <v>1.1696500000000001</v>
          </cell>
          <cell r="N46">
            <v>1359060</v>
          </cell>
          <cell r="O46">
            <v>900000</v>
          </cell>
          <cell r="P46">
            <v>1.5100666666666667</v>
          </cell>
          <cell r="Q46">
            <v>1548500</v>
          </cell>
          <cell r="R46">
            <v>900000</v>
          </cell>
          <cell r="S46">
            <v>1.7205555555555556</v>
          </cell>
          <cell r="T46">
            <v>2165840</v>
          </cell>
          <cell r="U46">
            <v>900000</v>
          </cell>
          <cell r="V46">
            <v>2.4064888888888887</v>
          </cell>
          <cell r="W46">
            <v>1566995</v>
          </cell>
          <cell r="X46">
            <v>1000000</v>
          </cell>
          <cell r="Y46">
            <v>1.5669949999999999</v>
          </cell>
          <cell r="Z46">
            <v>960225</v>
          </cell>
          <cell r="AA46">
            <v>950000</v>
          </cell>
          <cell r="AB46">
            <v>1.0107631578947369</v>
          </cell>
          <cell r="AC46">
            <v>466150</v>
          </cell>
          <cell r="AD46">
            <v>950000</v>
          </cell>
          <cell r="AE46">
            <v>0.49068421052631578</v>
          </cell>
          <cell r="AF46">
            <v>2155235</v>
          </cell>
          <cell r="AG46">
            <v>1100000</v>
          </cell>
          <cell r="AH46">
            <v>1.9593045454545455</v>
          </cell>
          <cell r="AI46">
            <v>481635</v>
          </cell>
          <cell r="AJ46">
            <v>1100000</v>
          </cell>
          <cell r="AK46">
            <v>0.43785000000000002</v>
          </cell>
          <cell r="AL46">
            <v>1370075</v>
          </cell>
          <cell r="AM46">
            <v>1000000</v>
          </cell>
          <cell r="AN46">
            <v>1.3700749999999999</v>
          </cell>
          <cell r="AO46">
            <v>14654265</v>
          </cell>
          <cell r="AP46">
            <v>11550000</v>
          </cell>
          <cell r="AQ46">
            <v>1.2687675324675325</v>
          </cell>
        </row>
        <row r="47">
          <cell r="B47" t="str">
            <v>1ST MEGA SAVER TUGUEGARAO</v>
          </cell>
          <cell r="C47" t="str">
            <v>MOISES, BABARAN JR.</v>
          </cell>
          <cell r="D47">
            <v>44823</v>
          </cell>
          <cell r="E47">
            <v>85890</v>
          </cell>
          <cell r="F47">
            <v>600000</v>
          </cell>
          <cell r="G47">
            <v>0.14315</v>
          </cell>
          <cell r="H47">
            <v>339760</v>
          </cell>
          <cell r="I47">
            <v>500000</v>
          </cell>
          <cell r="J47">
            <v>0.67952000000000001</v>
          </cell>
          <cell r="K47">
            <v>651780</v>
          </cell>
          <cell r="L47">
            <v>550000</v>
          </cell>
          <cell r="M47">
            <v>1.1850545454545454</v>
          </cell>
          <cell r="N47">
            <v>615810</v>
          </cell>
          <cell r="O47">
            <v>550000</v>
          </cell>
          <cell r="P47">
            <v>1.1196545454545455</v>
          </cell>
          <cell r="Q47">
            <v>1214160</v>
          </cell>
          <cell r="R47">
            <v>600000</v>
          </cell>
          <cell r="S47">
            <v>2.0236000000000001</v>
          </cell>
          <cell r="T47">
            <v>592525</v>
          </cell>
          <cell r="U47">
            <v>750000</v>
          </cell>
          <cell r="V47">
            <v>0.79003333333333337</v>
          </cell>
          <cell r="W47">
            <v>688785</v>
          </cell>
          <cell r="X47">
            <v>600000</v>
          </cell>
          <cell r="Y47">
            <v>1.147975</v>
          </cell>
          <cell r="Z47">
            <v>708515</v>
          </cell>
          <cell r="AA47">
            <v>600000</v>
          </cell>
          <cell r="AB47">
            <v>1.1808583333333333</v>
          </cell>
          <cell r="AC47">
            <v>789310</v>
          </cell>
          <cell r="AD47">
            <v>600000</v>
          </cell>
          <cell r="AE47">
            <v>1.3155166666666667</v>
          </cell>
          <cell r="AF47">
            <v>1654235</v>
          </cell>
          <cell r="AG47">
            <v>500000</v>
          </cell>
          <cell r="AH47">
            <v>3.3084699999999998</v>
          </cell>
          <cell r="AI47">
            <v>729830</v>
          </cell>
          <cell r="AJ47">
            <v>900000</v>
          </cell>
          <cell r="AK47">
            <v>0.81092222222222221</v>
          </cell>
          <cell r="AL47">
            <v>873625</v>
          </cell>
          <cell r="AM47">
            <v>850000</v>
          </cell>
          <cell r="AN47">
            <v>1.0277941176470589</v>
          </cell>
          <cell r="AO47">
            <v>8944225</v>
          </cell>
          <cell r="AP47">
            <v>7600000</v>
          </cell>
          <cell r="AQ47">
            <v>1.1768717105263158</v>
          </cell>
        </row>
        <row r="48">
          <cell r="B48" t="str">
            <v>1ST MEGA SAVER URDANETA</v>
          </cell>
          <cell r="C48" t="str">
            <v>CARIG, MARK ANTHONY</v>
          </cell>
          <cell r="D48">
            <v>44903</v>
          </cell>
          <cell r="E48">
            <v>121985</v>
          </cell>
          <cell r="F48">
            <v>500000</v>
          </cell>
          <cell r="G48">
            <v>0.24396999999999999</v>
          </cell>
          <cell r="H48">
            <v>71000</v>
          </cell>
          <cell r="I48">
            <v>500000</v>
          </cell>
          <cell r="J48">
            <v>0.14199999999999999</v>
          </cell>
          <cell r="K48">
            <v>181165</v>
          </cell>
          <cell r="L48">
            <v>550000</v>
          </cell>
          <cell r="M48">
            <v>0.32939090909090907</v>
          </cell>
          <cell r="N48">
            <v>272760</v>
          </cell>
          <cell r="O48">
            <v>550000</v>
          </cell>
          <cell r="P48">
            <v>0.49592727272727272</v>
          </cell>
          <cell r="Q48">
            <v>708125</v>
          </cell>
          <cell r="R48">
            <v>550000</v>
          </cell>
          <cell r="S48">
            <v>1.2875000000000001</v>
          </cell>
          <cell r="T48">
            <v>117835</v>
          </cell>
          <cell r="U48">
            <v>750000</v>
          </cell>
          <cell r="V48">
            <v>0.15711333333333333</v>
          </cell>
          <cell r="W48">
            <v>286155</v>
          </cell>
          <cell r="X48">
            <v>550000</v>
          </cell>
          <cell r="Y48">
            <v>0.52028181818181818</v>
          </cell>
          <cell r="Z48">
            <v>179265</v>
          </cell>
          <cell r="AA48">
            <v>500000</v>
          </cell>
          <cell r="AB48">
            <v>0.35853000000000002</v>
          </cell>
          <cell r="AC48">
            <v>361455</v>
          </cell>
          <cell r="AD48">
            <v>500000</v>
          </cell>
          <cell r="AE48">
            <v>0.72291000000000005</v>
          </cell>
          <cell r="AF48">
            <v>38690</v>
          </cell>
          <cell r="AG48">
            <v>500000</v>
          </cell>
          <cell r="AH48">
            <v>7.7380000000000004E-2</v>
          </cell>
          <cell r="AI48">
            <v>72210</v>
          </cell>
          <cell r="AJ48">
            <v>500000</v>
          </cell>
          <cell r="AK48">
            <v>0.14441999999999999</v>
          </cell>
          <cell r="AL48">
            <v>108485</v>
          </cell>
          <cell r="AM48">
            <v>500000</v>
          </cell>
          <cell r="AN48">
            <v>0.21697</v>
          </cell>
          <cell r="AO48">
            <v>2519130</v>
          </cell>
          <cell r="AP48">
            <v>6450000</v>
          </cell>
          <cell r="AQ48">
            <v>0.39056279069767441</v>
          </cell>
        </row>
        <row r="49">
          <cell r="B49" t="str">
            <v>1ST MEGA SAVER VALENZUELA</v>
          </cell>
          <cell r="C49" t="str">
            <v>DELA LUNA, ERVIN MATTHEW</v>
          </cell>
          <cell r="D49">
            <v>45121</v>
          </cell>
          <cell r="G49" t="e">
            <v>#DIV/0!</v>
          </cell>
          <cell r="J49" t="e">
            <v>#DIV/0!</v>
          </cell>
          <cell r="M49" t="e">
            <v>#DIV/0!</v>
          </cell>
          <cell r="P49" t="e">
            <v>#DIV/0!</v>
          </cell>
          <cell r="S49" t="e">
            <v>#DIV/0!</v>
          </cell>
          <cell r="V49" t="e">
            <v>#DIV/0!</v>
          </cell>
          <cell r="W49">
            <v>0</v>
          </cell>
          <cell r="X49">
            <v>232258</v>
          </cell>
          <cell r="Y49">
            <v>0</v>
          </cell>
          <cell r="Z49">
            <v>225260</v>
          </cell>
          <cell r="AA49">
            <v>500000</v>
          </cell>
          <cell r="AB49">
            <v>0.45051999999999998</v>
          </cell>
          <cell r="AC49">
            <v>158475</v>
          </cell>
          <cell r="AD49">
            <v>500000</v>
          </cell>
          <cell r="AE49">
            <v>0.31695000000000001</v>
          </cell>
          <cell r="AF49">
            <v>865650</v>
          </cell>
          <cell r="AG49">
            <v>500000</v>
          </cell>
          <cell r="AH49">
            <v>1.7313000000000001</v>
          </cell>
          <cell r="AI49">
            <v>630205</v>
          </cell>
          <cell r="AJ49">
            <v>500000</v>
          </cell>
          <cell r="AK49">
            <v>1.26041</v>
          </cell>
          <cell r="AL49">
            <v>137370</v>
          </cell>
          <cell r="AM49">
            <v>500000</v>
          </cell>
          <cell r="AN49">
            <v>0.27473999999999998</v>
          </cell>
          <cell r="AO49">
            <v>2016960</v>
          </cell>
          <cell r="AP49">
            <v>2732258</v>
          </cell>
          <cell r="AQ49">
            <v>0.73820261483359184</v>
          </cell>
        </row>
        <row r="50">
          <cell r="B50" t="str">
            <v>1ST MEGA SAVER VIGAN</v>
          </cell>
          <cell r="C50" t="str">
            <v>PETALVER, CHRISTOVAL</v>
          </cell>
          <cell r="D50">
            <v>44958</v>
          </cell>
          <cell r="G50" t="e">
            <v>#DIV/0!</v>
          </cell>
          <cell r="H50">
            <v>349195</v>
          </cell>
          <cell r="I50">
            <v>400000</v>
          </cell>
          <cell r="J50">
            <v>0.87298750000000003</v>
          </cell>
          <cell r="K50">
            <v>58125</v>
          </cell>
          <cell r="L50">
            <v>550000</v>
          </cell>
          <cell r="M50">
            <v>0.10568181818181818</v>
          </cell>
          <cell r="P50" t="e">
            <v>#DIV/0!</v>
          </cell>
          <cell r="S50" t="e">
            <v>#DIV/0!</v>
          </cell>
          <cell r="V50" t="e">
            <v>#DIV/0!</v>
          </cell>
          <cell r="Y50" t="e">
            <v>#DIV/0!</v>
          </cell>
          <cell r="AB50" t="e">
            <v>#DIV/0!</v>
          </cell>
          <cell r="AE50" t="e">
            <v>#DIV/0!</v>
          </cell>
          <cell r="AH50" t="e">
            <v>#DIV/0!</v>
          </cell>
          <cell r="AK50" t="e">
            <v>#DIV/0!</v>
          </cell>
          <cell r="AN50" t="e">
            <v>#DIV/0!</v>
          </cell>
          <cell r="AO50">
            <v>407320</v>
          </cell>
          <cell r="AP50">
            <v>950000</v>
          </cell>
          <cell r="AQ50">
            <v>0.42875789473684212</v>
          </cell>
        </row>
        <row r="51">
          <cell r="C51" t="str">
            <v>DE GUSMAN, KRIZELE IMARE</v>
          </cell>
          <cell r="D51">
            <v>45086</v>
          </cell>
          <cell r="G51" t="e">
            <v>#DIV/0!</v>
          </cell>
          <cell r="J51" t="e">
            <v>#DIV/0!</v>
          </cell>
          <cell r="M51" t="e">
            <v>#DIV/0!</v>
          </cell>
          <cell r="P51" t="e">
            <v>#DIV/0!</v>
          </cell>
          <cell r="S51" t="e">
            <v>#DIV/0!</v>
          </cell>
          <cell r="T51">
            <v>230115</v>
          </cell>
          <cell r="U51">
            <v>293333</v>
          </cell>
          <cell r="V51">
            <v>0.78448384600437049</v>
          </cell>
          <cell r="X51">
            <v>550000</v>
          </cell>
          <cell r="Y51">
            <v>0</v>
          </cell>
          <cell r="Z51">
            <v>0</v>
          </cell>
          <cell r="AA51">
            <v>500000</v>
          </cell>
          <cell r="AB51">
            <v>0</v>
          </cell>
          <cell r="AE51" t="e">
            <v>#DIV/0!</v>
          </cell>
          <cell r="AH51" t="e">
            <v>#DIV/0!</v>
          </cell>
          <cell r="AK51" t="e">
            <v>#DIV/0!</v>
          </cell>
          <cell r="AN51" t="e">
            <v>#DIV/0!</v>
          </cell>
          <cell r="AO51">
            <v>230115</v>
          </cell>
          <cell r="AP51">
            <v>1343333</v>
          </cell>
          <cell r="AQ51">
            <v>0.17130153134033035</v>
          </cell>
        </row>
        <row r="52">
          <cell r="C52" t="str">
            <v>HABON, REDENTOR</v>
          </cell>
          <cell r="D52">
            <v>45187</v>
          </cell>
          <cell r="G52" t="e">
            <v>#DIV/0!</v>
          </cell>
          <cell r="J52" t="e">
            <v>#DIV/0!</v>
          </cell>
          <cell r="M52" t="e">
            <v>#DIV/0!</v>
          </cell>
          <cell r="P52" t="e">
            <v>#DIV/0!</v>
          </cell>
          <cell r="S52" t="e">
            <v>#DIV/0!</v>
          </cell>
          <cell r="V52" t="e">
            <v>#DIV/0!</v>
          </cell>
          <cell r="Y52" t="e">
            <v>#DIV/0!</v>
          </cell>
          <cell r="AB52" t="e">
            <v>#DIV/0!</v>
          </cell>
          <cell r="AD52">
            <v>173333</v>
          </cell>
          <cell r="AE52">
            <v>0</v>
          </cell>
          <cell r="AH52" t="e">
            <v>#DIV/0!</v>
          </cell>
          <cell r="AK52" t="e">
            <v>#DIV/0!</v>
          </cell>
          <cell r="AN52" t="e">
            <v>#DIV/0!</v>
          </cell>
          <cell r="AO52">
            <v>0</v>
          </cell>
          <cell r="AP52">
            <v>173333</v>
          </cell>
          <cell r="AQ52">
            <v>0</v>
          </cell>
        </row>
        <row r="53">
          <cell r="C53" t="str">
            <v>CLARO, EDMELYN</v>
          </cell>
          <cell r="D53">
            <v>45246</v>
          </cell>
          <cell r="G53" t="e">
            <v>#DIV/0!</v>
          </cell>
          <cell r="J53" t="e">
            <v>#DIV/0!</v>
          </cell>
          <cell r="M53" t="e">
            <v>#DIV/0!</v>
          </cell>
          <cell r="P53" t="e">
            <v>#DIV/0!</v>
          </cell>
          <cell r="S53" t="e">
            <v>#DIV/0!</v>
          </cell>
          <cell r="V53" t="e">
            <v>#DIV/0!</v>
          </cell>
          <cell r="Y53" t="e">
            <v>#DIV/0!</v>
          </cell>
          <cell r="AB53" t="e">
            <v>#DIV/0!</v>
          </cell>
          <cell r="AE53" t="e">
            <v>#DIV/0!</v>
          </cell>
          <cell r="AH53" t="e">
            <v>#DIV/0!</v>
          </cell>
          <cell r="AI53">
            <v>0</v>
          </cell>
          <cell r="AJ53">
            <v>199999</v>
          </cell>
          <cell r="AK53">
            <v>0</v>
          </cell>
          <cell r="AM53">
            <v>500000</v>
          </cell>
          <cell r="AN53">
            <v>0</v>
          </cell>
          <cell r="AO53">
            <v>0</v>
          </cell>
          <cell r="AP53">
            <v>699999</v>
          </cell>
          <cell r="AQ53">
            <v>0</v>
          </cell>
        </row>
      </sheetData>
      <sheetData sheetId="4">
        <row r="9">
          <cell r="B9" t="str">
            <v>SAVERS ANTIPOLO</v>
          </cell>
        </row>
      </sheetData>
      <sheetData sheetId="5">
        <row r="10">
          <cell r="B10" t="str">
            <v>ASIAN HOME AYALA CEBU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BENSON"/>
      <sheetName val="ANSON"/>
      <sheetName val="BINONDO"/>
      <sheetName val="BINONDO (2)"/>
      <sheetName val="ABENSON (2)"/>
      <sheetName val="ALLHOME (2)"/>
      <sheetName val="ROBINSON"/>
      <sheetName val="WESTERN"/>
      <sheetName val="ALLHOME"/>
    </sheetNames>
    <sheetDataSet>
      <sheetData sheetId="0">
        <row r="8">
          <cell r="B8" t="str">
            <v>ABE Q.AVE (NEW BRANCH)</v>
          </cell>
          <cell r="C8" t="str">
            <v>RALPH LORENZ BERNAL</v>
          </cell>
          <cell r="D8">
            <v>44530</v>
          </cell>
          <cell r="E8">
            <v>1233465</v>
          </cell>
          <cell r="F8">
            <v>1600000</v>
          </cell>
          <cell r="G8">
            <v>0.77091562499999999</v>
          </cell>
          <cell r="H8">
            <v>1072620</v>
          </cell>
          <cell r="I8">
            <v>1500000</v>
          </cell>
          <cell r="J8">
            <v>0.71508000000000005</v>
          </cell>
          <cell r="K8">
            <v>1602750</v>
          </cell>
          <cell r="L8">
            <v>2150000</v>
          </cell>
          <cell r="M8">
            <v>0.74546511627906975</v>
          </cell>
          <cell r="N8">
            <v>1666995</v>
          </cell>
          <cell r="O8">
            <v>2750000</v>
          </cell>
          <cell r="P8">
            <v>0.60618000000000005</v>
          </cell>
          <cell r="Q8">
            <v>3421826</v>
          </cell>
          <cell r="R8">
            <v>2750000</v>
          </cell>
          <cell r="S8">
            <v>1.2443003636363636</v>
          </cell>
          <cell r="T8">
            <v>2062020</v>
          </cell>
          <cell r="U8">
            <v>2000000</v>
          </cell>
          <cell r="V8">
            <v>1.03101</v>
          </cell>
          <cell r="W8">
            <v>2651150</v>
          </cell>
          <cell r="X8">
            <v>2000000</v>
          </cell>
          <cell r="Y8">
            <v>1.3255749999999999</v>
          </cell>
          <cell r="Z8">
            <v>1270395</v>
          </cell>
          <cell r="AA8">
            <v>2000000</v>
          </cell>
          <cell r="AB8">
            <v>0.63519749999999997</v>
          </cell>
          <cell r="AC8">
            <v>1400400</v>
          </cell>
          <cell r="AD8">
            <v>2000000</v>
          </cell>
          <cell r="AE8">
            <v>0.70020000000000004</v>
          </cell>
          <cell r="AF8">
            <v>1257015</v>
          </cell>
          <cell r="AG8">
            <v>2000000</v>
          </cell>
          <cell r="AH8">
            <v>0.6285075</v>
          </cell>
          <cell r="AI8">
            <v>1231025</v>
          </cell>
          <cell r="AJ8">
            <v>2000000</v>
          </cell>
          <cell r="AK8">
            <v>0.61551250000000002</v>
          </cell>
          <cell r="AL8">
            <v>2122915</v>
          </cell>
          <cell r="AM8">
            <v>2000000</v>
          </cell>
          <cell r="AN8">
            <v>1.0614574999999999</v>
          </cell>
          <cell r="AO8">
            <v>20992576</v>
          </cell>
          <cell r="AP8">
            <v>24750000</v>
          </cell>
          <cell r="AQ8">
            <v>0.84818488888888888</v>
          </cell>
        </row>
        <row r="9">
          <cell r="B9" t="str">
            <v>ABE SM NE</v>
          </cell>
          <cell r="C9" t="str">
            <v>CARCHA, JOHN ADAMS P.</v>
          </cell>
          <cell r="D9">
            <v>42614</v>
          </cell>
          <cell r="E9">
            <v>2093775</v>
          </cell>
          <cell r="F9">
            <v>1600000</v>
          </cell>
          <cell r="G9">
            <v>1.3086093750000001</v>
          </cell>
          <cell r="H9">
            <v>2022810</v>
          </cell>
          <cell r="I9">
            <v>1500000</v>
          </cell>
          <cell r="J9">
            <v>1.3485400000000001</v>
          </cell>
          <cell r="K9">
            <v>3562425</v>
          </cell>
          <cell r="L9">
            <v>2700000</v>
          </cell>
          <cell r="M9">
            <v>1.3194166666666667</v>
          </cell>
          <cell r="N9">
            <v>3787735</v>
          </cell>
          <cell r="O9">
            <v>2750000</v>
          </cell>
          <cell r="P9">
            <v>1.3773581818181819</v>
          </cell>
          <cell r="Q9">
            <v>4131875</v>
          </cell>
          <cell r="R9">
            <v>3000000</v>
          </cell>
          <cell r="S9">
            <v>1.3772916666666666</v>
          </cell>
          <cell r="T9">
            <v>4447850</v>
          </cell>
          <cell r="U9">
            <v>3000000</v>
          </cell>
          <cell r="V9">
            <v>1.4826166666666667</v>
          </cell>
          <cell r="W9">
            <v>4011595</v>
          </cell>
          <cell r="X9">
            <v>3000000</v>
          </cell>
          <cell r="Y9">
            <v>1.3371983333333333</v>
          </cell>
          <cell r="Z9">
            <v>2372210</v>
          </cell>
          <cell r="AA9">
            <v>2300000</v>
          </cell>
          <cell r="AB9">
            <v>1.0313956521739129</v>
          </cell>
          <cell r="AC9">
            <v>3341100</v>
          </cell>
          <cell r="AD9">
            <v>2500000</v>
          </cell>
          <cell r="AE9">
            <v>1.3364400000000001</v>
          </cell>
          <cell r="AF9">
            <v>2589475</v>
          </cell>
          <cell r="AG9">
            <v>2500000</v>
          </cell>
          <cell r="AH9">
            <v>1.03579</v>
          </cell>
          <cell r="AI9">
            <v>3318290</v>
          </cell>
          <cell r="AJ9">
            <v>2500000</v>
          </cell>
          <cell r="AK9">
            <v>1.3273159999999999</v>
          </cell>
          <cell r="AL9">
            <v>2533095</v>
          </cell>
          <cell r="AM9">
            <v>2500000</v>
          </cell>
          <cell r="AN9">
            <v>1.0132380000000001</v>
          </cell>
          <cell r="AO9">
            <v>38212235</v>
          </cell>
          <cell r="AP9">
            <v>29850000</v>
          </cell>
          <cell r="AQ9">
            <v>1.2801418760469012</v>
          </cell>
        </row>
        <row r="10">
          <cell r="B10" t="str">
            <v>ABENSON ALABANG</v>
          </cell>
          <cell r="C10" t="str">
            <v xml:space="preserve">FRISCO, ALDRIN A. </v>
          </cell>
          <cell r="D10">
            <v>42404</v>
          </cell>
          <cell r="E10">
            <v>834475</v>
          </cell>
          <cell r="F10">
            <v>1200000</v>
          </cell>
          <cell r="G10">
            <v>0.69539583333333332</v>
          </cell>
          <cell r="H10">
            <v>511615</v>
          </cell>
          <cell r="I10">
            <v>1100000</v>
          </cell>
          <cell r="J10">
            <v>0.46510454545454544</v>
          </cell>
          <cell r="K10">
            <v>690300</v>
          </cell>
          <cell r="L10">
            <v>2100000</v>
          </cell>
          <cell r="M10">
            <v>0.32871428571428574</v>
          </cell>
          <cell r="N10">
            <v>2026645</v>
          </cell>
          <cell r="O10">
            <v>2000000</v>
          </cell>
          <cell r="P10">
            <v>1.0133224999999999</v>
          </cell>
          <cell r="Q10">
            <v>2702210</v>
          </cell>
          <cell r="R10">
            <v>2000000</v>
          </cell>
          <cell r="S10">
            <v>1.351105</v>
          </cell>
          <cell r="T10">
            <v>2353310</v>
          </cell>
          <cell r="U10">
            <v>1550000</v>
          </cell>
          <cell r="V10">
            <v>1.5182645161290322</v>
          </cell>
          <cell r="W10">
            <v>1259530</v>
          </cell>
          <cell r="X10">
            <v>1550000</v>
          </cell>
          <cell r="Y10">
            <v>0.81259999999999999</v>
          </cell>
          <cell r="Z10">
            <v>976880</v>
          </cell>
          <cell r="AA10">
            <v>1500000</v>
          </cell>
          <cell r="AB10">
            <v>0.65125333333333335</v>
          </cell>
          <cell r="AC10">
            <v>929680</v>
          </cell>
          <cell r="AD10">
            <v>1500000</v>
          </cell>
          <cell r="AE10">
            <v>0.61978666666666671</v>
          </cell>
          <cell r="AF10">
            <v>417240</v>
          </cell>
          <cell r="AG10">
            <v>1500000</v>
          </cell>
          <cell r="AH10">
            <v>0.27816000000000002</v>
          </cell>
          <cell r="AI10">
            <v>2148185</v>
          </cell>
          <cell r="AJ10">
            <v>1500000</v>
          </cell>
          <cell r="AK10">
            <v>1.4321233333333334</v>
          </cell>
          <cell r="AL10">
            <v>1093195</v>
          </cell>
          <cell r="AM10">
            <v>1400000</v>
          </cell>
          <cell r="AN10">
            <v>0.78085357142857148</v>
          </cell>
          <cell r="AO10">
            <v>15943265</v>
          </cell>
          <cell r="AP10">
            <v>18900000</v>
          </cell>
          <cell r="AQ10">
            <v>0.84355899470899476</v>
          </cell>
        </row>
        <row r="11">
          <cell r="B11" t="str">
            <v>ABENSON ARVO-MARIKINA</v>
          </cell>
          <cell r="C11" t="str">
            <v>JOSHUA GO</v>
          </cell>
          <cell r="D11">
            <v>44492</v>
          </cell>
          <cell r="E11">
            <v>621100</v>
          </cell>
          <cell r="F11">
            <v>1000000</v>
          </cell>
          <cell r="G11">
            <v>0.62109999999999999</v>
          </cell>
          <cell r="H11">
            <v>768700</v>
          </cell>
          <cell r="I11">
            <v>1350000</v>
          </cell>
          <cell r="J11">
            <v>0.56940740740740736</v>
          </cell>
          <cell r="K11">
            <v>1935970</v>
          </cell>
          <cell r="L11">
            <v>1450000</v>
          </cell>
          <cell r="M11">
            <v>1.3351517241379309</v>
          </cell>
          <cell r="N11">
            <v>2243610</v>
          </cell>
          <cell r="O11">
            <v>1450000</v>
          </cell>
          <cell r="P11">
            <v>1.5473172413793104</v>
          </cell>
          <cell r="Q11">
            <v>3316730</v>
          </cell>
          <cell r="R11">
            <v>2350000</v>
          </cell>
          <cell r="S11">
            <v>1.4113744680851064</v>
          </cell>
          <cell r="T11">
            <v>1905275</v>
          </cell>
          <cell r="U11">
            <v>1300000</v>
          </cell>
          <cell r="V11">
            <v>1.4655961538461539</v>
          </cell>
          <cell r="Y11" t="e">
            <v>#DIV/0!</v>
          </cell>
          <cell r="AB11" t="e">
            <v>#DIV/0!</v>
          </cell>
          <cell r="AE11" t="e">
            <v>#DIV/0!</v>
          </cell>
          <cell r="AH11" t="e">
            <v>#DIV/0!</v>
          </cell>
          <cell r="AK11" t="e">
            <v>#DIV/0!</v>
          </cell>
          <cell r="AN11" t="e">
            <v>#DIV/0!</v>
          </cell>
          <cell r="AO11">
            <v>10791385</v>
          </cell>
          <cell r="AP11">
            <v>8900000</v>
          </cell>
          <cell r="AQ11">
            <v>1.2125151685393258</v>
          </cell>
        </row>
        <row r="12">
          <cell r="C12" t="str">
            <v>ELMER JOHN MAKAHILIG</v>
          </cell>
          <cell r="D12">
            <v>44655</v>
          </cell>
          <cell r="AC12">
            <v>2328125</v>
          </cell>
          <cell r="AD12">
            <v>800000</v>
          </cell>
          <cell r="AE12">
            <v>2.91015625</v>
          </cell>
          <cell r="AF12">
            <v>606495</v>
          </cell>
          <cell r="AG12">
            <v>1200000</v>
          </cell>
          <cell r="AH12">
            <v>0.50541250000000004</v>
          </cell>
          <cell r="AI12">
            <v>916670</v>
          </cell>
          <cell r="AJ12">
            <v>1200000</v>
          </cell>
          <cell r="AK12">
            <v>0.76389166666666664</v>
          </cell>
          <cell r="AL12">
            <v>1209195</v>
          </cell>
          <cell r="AM12">
            <v>1100000</v>
          </cell>
          <cell r="AN12">
            <v>1.0992681818181818</v>
          </cell>
          <cell r="AO12">
            <v>5060485</v>
          </cell>
          <cell r="AP12">
            <v>4300000</v>
          </cell>
          <cell r="AQ12">
            <v>1.1768569767441861</v>
          </cell>
        </row>
        <row r="13">
          <cell r="B13" t="str">
            <v>ABENSON ASCOTT</v>
          </cell>
          <cell r="C13" t="str">
            <v>ROBERT PADRON</v>
          </cell>
          <cell r="D13">
            <v>43884</v>
          </cell>
          <cell r="E13">
            <v>2344950</v>
          </cell>
          <cell r="F13">
            <v>1600000</v>
          </cell>
          <cell r="G13">
            <v>1.46559375</v>
          </cell>
          <cell r="H13">
            <v>2447820</v>
          </cell>
          <cell r="I13">
            <v>1750000</v>
          </cell>
          <cell r="J13">
            <v>1.3987542857142856</v>
          </cell>
          <cell r="K13">
            <v>3471250</v>
          </cell>
          <cell r="L13">
            <v>2000000</v>
          </cell>
          <cell r="M13">
            <v>1.735625</v>
          </cell>
          <cell r="N13">
            <v>2837471</v>
          </cell>
          <cell r="O13">
            <v>2750000</v>
          </cell>
          <cell r="P13">
            <v>1.0318076363636364</v>
          </cell>
          <cell r="Q13">
            <v>3109295</v>
          </cell>
          <cell r="R13">
            <v>2750000</v>
          </cell>
          <cell r="S13">
            <v>1.1306527272727274</v>
          </cell>
          <cell r="T13">
            <v>3771630</v>
          </cell>
          <cell r="U13">
            <v>2700000</v>
          </cell>
          <cell r="V13">
            <v>1.3969</v>
          </cell>
          <cell r="W13">
            <v>2197690</v>
          </cell>
          <cell r="X13">
            <v>2700000</v>
          </cell>
          <cell r="Y13">
            <v>0.81395925925925927</v>
          </cell>
          <cell r="Z13">
            <v>2321135</v>
          </cell>
          <cell r="AA13">
            <v>2000000</v>
          </cell>
          <cell r="AB13">
            <v>1.1605675</v>
          </cell>
          <cell r="AC13">
            <v>3209260</v>
          </cell>
          <cell r="AD13">
            <v>2000000</v>
          </cell>
          <cell r="AE13">
            <v>1.60463</v>
          </cell>
          <cell r="AF13">
            <v>3980150</v>
          </cell>
          <cell r="AG13">
            <v>2250000</v>
          </cell>
          <cell r="AH13">
            <v>1.7689555555555556</v>
          </cell>
          <cell r="AI13">
            <v>3428155</v>
          </cell>
          <cell r="AJ13">
            <v>2250000</v>
          </cell>
          <cell r="AK13">
            <v>1.5236244444444444</v>
          </cell>
          <cell r="AL13">
            <v>3319300</v>
          </cell>
          <cell r="AM13">
            <v>2350000</v>
          </cell>
          <cell r="AN13">
            <v>1.4124680851063829</v>
          </cell>
          <cell r="AO13">
            <v>36438106</v>
          </cell>
          <cell r="AP13">
            <v>27100000</v>
          </cell>
          <cell r="AQ13">
            <v>1.3445795571955719</v>
          </cell>
        </row>
        <row r="14">
          <cell r="B14" t="str">
            <v>ABENSON ATC</v>
          </cell>
          <cell r="C14" t="str">
            <v>RAY MATTHEW B. AURE (PROBY)</v>
          </cell>
          <cell r="D14">
            <v>44875</v>
          </cell>
          <cell r="E14">
            <v>53690</v>
          </cell>
          <cell r="F14">
            <v>600000</v>
          </cell>
          <cell r="G14">
            <v>8.9483333333333331E-2</v>
          </cell>
          <cell r="H14">
            <v>616435</v>
          </cell>
          <cell r="I14">
            <v>550000</v>
          </cell>
          <cell r="J14">
            <v>1.1207909090909092</v>
          </cell>
          <cell r="K14">
            <v>639800</v>
          </cell>
          <cell r="L14">
            <v>650000</v>
          </cell>
          <cell r="M14">
            <v>0.98430769230769233</v>
          </cell>
          <cell r="N14">
            <v>893825</v>
          </cell>
          <cell r="O14">
            <v>800000</v>
          </cell>
          <cell r="P14">
            <v>1.11728125</v>
          </cell>
          <cell r="Q14">
            <v>1925400</v>
          </cell>
          <cell r="R14">
            <v>900000</v>
          </cell>
          <cell r="S14">
            <v>2.1393333333333335</v>
          </cell>
          <cell r="V14" t="e">
            <v>#DIV/0!</v>
          </cell>
          <cell r="Y14" t="e">
            <v>#DIV/0!</v>
          </cell>
          <cell r="AB14" t="e">
            <v>#DIV/0!</v>
          </cell>
          <cell r="AE14" t="e">
            <v>#DIV/0!</v>
          </cell>
          <cell r="AH14" t="e">
            <v>#DIV/0!</v>
          </cell>
          <cell r="AK14" t="e">
            <v>#DIV/0!</v>
          </cell>
          <cell r="AN14" t="e">
            <v>#DIV/0!</v>
          </cell>
          <cell r="AO14">
            <v>4129150</v>
          </cell>
          <cell r="AP14">
            <v>3500000</v>
          </cell>
          <cell r="AQ14">
            <v>1.1797571428571429</v>
          </cell>
        </row>
        <row r="15">
          <cell r="C15" t="str">
            <v xml:space="preserve">PATROCINIO MONTOYA III </v>
          </cell>
          <cell r="D15">
            <v>44471</v>
          </cell>
          <cell r="T15">
            <v>711090</v>
          </cell>
          <cell r="U15">
            <v>750000</v>
          </cell>
          <cell r="V15">
            <v>0.94811999999999996</v>
          </cell>
          <cell r="Y15" t="e">
            <v>#DIV/0!</v>
          </cell>
          <cell r="AB15" t="e">
            <v>#DIV/0!</v>
          </cell>
          <cell r="AE15" t="e">
            <v>#DIV/0!</v>
          </cell>
          <cell r="AH15" t="e">
            <v>#DIV/0!</v>
          </cell>
          <cell r="AK15" t="e">
            <v>#DIV/0!</v>
          </cell>
          <cell r="AN15" t="e">
            <v>#DIV/0!</v>
          </cell>
          <cell r="AO15">
            <v>711090</v>
          </cell>
          <cell r="AP15">
            <v>750000</v>
          </cell>
          <cell r="AQ15">
            <v>0.94811999999999996</v>
          </cell>
        </row>
        <row r="16">
          <cell r="C16" t="str">
            <v>ERIC ESTOPACE (PROBY)</v>
          </cell>
          <cell r="D16">
            <v>45132</v>
          </cell>
          <cell r="W16">
            <v>246755</v>
          </cell>
          <cell r="X16">
            <v>101613</v>
          </cell>
          <cell r="Y16">
            <v>2.4283802269394665</v>
          </cell>
          <cell r="Z16">
            <v>417535</v>
          </cell>
          <cell r="AA16">
            <v>450000</v>
          </cell>
          <cell r="AB16">
            <v>0.92785555555555554</v>
          </cell>
          <cell r="AC16">
            <v>449035</v>
          </cell>
          <cell r="AD16">
            <v>550000</v>
          </cell>
          <cell r="AE16">
            <v>0.81642727272727278</v>
          </cell>
          <cell r="AF16">
            <v>370745</v>
          </cell>
          <cell r="AG16">
            <v>550000</v>
          </cell>
          <cell r="AH16">
            <v>0.67408181818181823</v>
          </cell>
          <cell r="AI16">
            <v>511405</v>
          </cell>
          <cell r="AJ16">
            <v>550000</v>
          </cell>
          <cell r="AK16">
            <v>0.92982727272727272</v>
          </cell>
          <cell r="AL16">
            <v>211470</v>
          </cell>
          <cell r="AM16">
            <v>550000</v>
          </cell>
          <cell r="AN16">
            <v>0.38449090909090911</v>
          </cell>
          <cell r="AO16">
            <v>2206945</v>
          </cell>
          <cell r="AP16">
            <v>2751613</v>
          </cell>
          <cell r="AQ16">
            <v>0.80205501282338754</v>
          </cell>
        </row>
        <row r="17">
          <cell r="B17" t="str">
            <v>ABENSON AVANT TRINOMA</v>
          </cell>
          <cell r="C17" t="str">
            <v>JHONREY MAURICIO</v>
          </cell>
          <cell r="D17">
            <v>44337</v>
          </cell>
          <cell r="E17">
            <v>1278905</v>
          </cell>
          <cell r="F17">
            <v>1200000</v>
          </cell>
          <cell r="G17">
            <v>1.0657541666666666</v>
          </cell>
          <cell r="H17">
            <v>1423790</v>
          </cell>
          <cell r="I17">
            <v>1250000</v>
          </cell>
          <cell r="J17">
            <v>1.139032</v>
          </cell>
          <cell r="K17">
            <v>1394445</v>
          </cell>
          <cell r="L17">
            <v>1350000</v>
          </cell>
          <cell r="M17">
            <v>1.0329222222222223</v>
          </cell>
          <cell r="N17">
            <v>2026130</v>
          </cell>
          <cell r="O17">
            <v>1500000</v>
          </cell>
          <cell r="P17">
            <v>1.3507533333333333</v>
          </cell>
          <cell r="Q17">
            <v>2169975</v>
          </cell>
          <cell r="R17">
            <v>2050000</v>
          </cell>
          <cell r="S17">
            <v>1.0585243902439025</v>
          </cell>
          <cell r="T17">
            <v>922665</v>
          </cell>
          <cell r="U17">
            <v>1800000</v>
          </cell>
          <cell r="V17">
            <v>0.51259166666666667</v>
          </cell>
          <cell r="W17">
            <v>1457280</v>
          </cell>
          <cell r="X17">
            <v>1700000</v>
          </cell>
          <cell r="Y17">
            <v>0.85722352941176472</v>
          </cell>
          <cell r="Z17">
            <v>1445765</v>
          </cell>
          <cell r="AA17">
            <v>1300000</v>
          </cell>
          <cell r="AB17">
            <v>1.1121269230769231</v>
          </cell>
          <cell r="AC17">
            <v>1308615</v>
          </cell>
          <cell r="AD17">
            <v>1300000</v>
          </cell>
          <cell r="AE17">
            <v>1.0066269230769231</v>
          </cell>
          <cell r="AF17">
            <v>1474705</v>
          </cell>
          <cell r="AG17">
            <v>1300000</v>
          </cell>
          <cell r="AH17">
            <v>1.1343884615384616</v>
          </cell>
          <cell r="AI17">
            <v>947065</v>
          </cell>
          <cell r="AJ17">
            <v>1300000</v>
          </cell>
          <cell r="AK17">
            <v>0.72851153846153849</v>
          </cell>
          <cell r="AL17">
            <v>753895</v>
          </cell>
          <cell r="AM17">
            <v>1300000</v>
          </cell>
          <cell r="AN17">
            <v>0.5799192307692308</v>
          </cell>
          <cell r="AO17">
            <v>16603235</v>
          </cell>
          <cell r="AP17">
            <v>17350000</v>
          </cell>
          <cell r="AQ17">
            <v>0.95695878962536018</v>
          </cell>
        </row>
        <row r="18">
          <cell r="B18" t="str">
            <v>ABENSON AYALA TERRACES</v>
          </cell>
          <cell r="C18" t="str">
            <v>LOUIL JEAGREY MARAGUINOT</v>
          </cell>
          <cell r="D18">
            <v>44602</v>
          </cell>
          <cell r="E18">
            <v>475025</v>
          </cell>
          <cell r="F18">
            <v>800000</v>
          </cell>
          <cell r="G18">
            <v>0.59378125000000004</v>
          </cell>
          <cell r="H18">
            <v>550380</v>
          </cell>
          <cell r="I18">
            <v>700000</v>
          </cell>
          <cell r="J18">
            <v>0.78625714285714288</v>
          </cell>
          <cell r="K18">
            <v>926930</v>
          </cell>
          <cell r="L18">
            <v>1250000</v>
          </cell>
          <cell r="M18">
            <v>0.74154399999999998</v>
          </cell>
          <cell r="N18">
            <v>1592345</v>
          </cell>
          <cell r="O18">
            <v>1300000</v>
          </cell>
          <cell r="P18">
            <v>1.2248807692307693</v>
          </cell>
          <cell r="Q18">
            <v>2260470</v>
          </cell>
          <cell r="R18">
            <v>1300000</v>
          </cell>
          <cell r="S18">
            <v>1.738823076923077</v>
          </cell>
          <cell r="T18">
            <v>1248715</v>
          </cell>
          <cell r="U18">
            <v>1000000</v>
          </cell>
          <cell r="V18">
            <v>1.248715</v>
          </cell>
          <cell r="W18">
            <v>1049135</v>
          </cell>
          <cell r="X18">
            <v>1000000</v>
          </cell>
          <cell r="Y18">
            <v>1.0491349999999999</v>
          </cell>
          <cell r="Z18">
            <v>1158465</v>
          </cell>
          <cell r="AA18">
            <v>1000000</v>
          </cell>
          <cell r="AB18">
            <v>1.1584650000000001</v>
          </cell>
          <cell r="AC18">
            <v>1254970</v>
          </cell>
          <cell r="AD18">
            <v>1000000</v>
          </cell>
          <cell r="AE18">
            <v>1.2549699999999999</v>
          </cell>
          <cell r="AF18">
            <v>738405</v>
          </cell>
          <cell r="AG18">
            <v>1100000</v>
          </cell>
          <cell r="AH18">
            <v>0.67127727272727278</v>
          </cell>
          <cell r="AI18">
            <v>898475</v>
          </cell>
          <cell r="AJ18">
            <v>1100000</v>
          </cell>
          <cell r="AK18">
            <v>0.81679545454545455</v>
          </cell>
          <cell r="AL18">
            <v>705695</v>
          </cell>
          <cell r="AM18">
            <v>1100000</v>
          </cell>
          <cell r="AN18">
            <v>0.64154090909090911</v>
          </cell>
          <cell r="AO18">
            <v>12859010</v>
          </cell>
          <cell r="AP18">
            <v>12650000</v>
          </cell>
          <cell r="AQ18">
            <v>1.0165225296442688</v>
          </cell>
        </row>
        <row r="19">
          <cell r="B19" t="str">
            <v>ABENSON BACOLOD</v>
          </cell>
          <cell r="C19" t="str">
            <v>ROLLY TONGQUA JR (PROBY)</v>
          </cell>
          <cell r="D19">
            <v>45108</v>
          </cell>
          <cell r="W19">
            <v>0</v>
          </cell>
          <cell r="X19">
            <v>450000</v>
          </cell>
          <cell r="Y19">
            <v>0</v>
          </cell>
          <cell r="Z19">
            <v>856625</v>
          </cell>
          <cell r="AA19">
            <v>500000</v>
          </cell>
          <cell r="AB19">
            <v>1.7132499999999999</v>
          </cell>
          <cell r="AC19">
            <v>398220</v>
          </cell>
          <cell r="AD19">
            <v>600000</v>
          </cell>
          <cell r="AE19">
            <v>0.66369999999999996</v>
          </cell>
          <cell r="AF19">
            <v>356030</v>
          </cell>
          <cell r="AG19">
            <v>600000</v>
          </cell>
          <cell r="AH19">
            <v>0.59338333333333337</v>
          </cell>
          <cell r="AI19">
            <v>364825</v>
          </cell>
          <cell r="AJ19">
            <v>600000</v>
          </cell>
          <cell r="AK19">
            <v>0.6080416666666667</v>
          </cell>
          <cell r="AL19">
            <v>1011945</v>
          </cell>
          <cell r="AM19">
            <v>550000</v>
          </cell>
          <cell r="AN19">
            <v>1.8399000000000001</v>
          </cell>
          <cell r="AO19">
            <v>2987645</v>
          </cell>
          <cell r="AP19">
            <v>3300000</v>
          </cell>
          <cell r="AQ19">
            <v>0.90534696969696971</v>
          </cell>
        </row>
        <row r="20">
          <cell r="B20" t="str">
            <v>ABENSON BACOOR</v>
          </cell>
          <cell r="C20" t="str">
            <v>MARC KEIVEN VITOR (PROBY)</v>
          </cell>
          <cell r="D20">
            <v>45193</v>
          </cell>
          <cell r="AC20">
            <v>74285</v>
          </cell>
          <cell r="AD20">
            <v>105000</v>
          </cell>
          <cell r="AE20">
            <v>0.70747619047619048</v>
          </cell>
          <cell r="AF20">
            <v>737855</v>
          </cell>
          <cell r="AG20">
            <v>600000</v>
          </cell>
          <cell r="AH20">
            <v>1.2297583333333333</v>
          </cell>
          <cell r="AJ20">
            <v>600000</v>
          </cell>
          <cell r="AK20">
            <v>0</v>
          </cell>
          <cell r="AN20" t="e">
            <v>#DIV/0!</v>
          </cell>
          <cell r="AO20">
            <v>812140</v>
          </cell>
          <cell r="AP20">
            <v>1305000</v>
          </cell>
          <cell r="AQ20">
            <v>0.62232950191570879</v>
          </cell>
        </row>
        <row r="21">
          <cell r="B21" t="str">
            <v>ABENSON BALIWAG</v>
          </cell>
          <cell r="C21" t="str">
            <v>QRIZ JAY PINEDA (PROBY)</v>
          </cell>
          <cell r="D21">
            <v>44868</v>
          </cell>
          <cell r="E21">
            <v>433935</v>
          </cell>
          <cell r="F21">
            <v>600000</v>
          </cell>
          <cell r="G21">
            <v>0.72322500000000001</v>
          </cell>
          <cell r="H21">
            <v>357730</v>
          </cell>
          <cell r="I21">
            <v>500000</v>
          </cell>
          <cell r="J21">
            <v>0.71545999999999998</v>
          </cell>
          <cell r="K21">
            <v>927400</v>
          </cell>
          <cell r="L21">
            <v>600000</v>
          </cell>
          <cell r="M21">
            <v>1.5456666666666667</v>
          </cell>
          <cell r="N21">
            <v>1749780</v>
          </cell>
          <cell r="O21">
            <v>900000</v>
          </cell>
          <cell r="P21">
            <v>1.9441999999999999</v>
          </cell>
          <cell r="Q21">
            <v>1744805</v>
          </cell>
          <cell r="R21">
            <v>1700000</v>
          </cell>
          <cell r="S21">
            <v>1.0263558823529413</v>
          </cell>
          <cell r="T21">
            <v>819345</v>
          </cell>
          <cell r="U21">
            <v>1000000</v>
          </cell>
          <cell r="V21">
            <v>0.81934499999999999</v>
          </cell>
          <cell r="W21">
            <v>939999</v>
          </cell>
          <cell r="X21">
            <v>1000000</v>
          </cell>
          <cell r="Y21">
            <v>0.93999900000000003</v>
          </cell>
          <cell r="Z21">
            <v>669485</v>
          </cell>
          <cell r="AA21">
            <v>1000000</v>
          </cell>
          <cell r="AB21">
            <v>0.669485</v>
          </cell>
          <cell r="AC21">
            <v>700975</v>
          </cell>
          <cell r="AD21">
            <v>900000</v>
          </cell>
          <cell r="AE21">
            <v>0.77886111111111112</v>
          </cell>
          <cell r="AF21">
            <v>388210</v>
          </cell>
          <cell r="AG21">
            <v>900000</v>
          </cell>
          <cell r="AH21">
            <v>0.43134444444444442</v>
          </cell>
          <cell r="AI21">
            <v>246650</v>
          </cell>
          <cell r="AJ21">
            <v>800000</v>
          </cell>
          <cell r="AK21">
            <v>0.30831249999999999</v>
          </cell>
          <cell r="AL21">
            <v>335840</v>
          </cell>
          <cell r="AM21">
            <v>700000</v>
          </cell>
          <cell r="AN21">
            <v>0.47977142857142857</v>
          </cell>
          <cell r="AO21">
            <v>9314154</v>
          </cell>
          <cell r="AP21">
            <v>10600000</v>
          </cell>
          <cell r="AQ21">
            <v>0.87869377358490564</v>
          </cell>
        </row>
        <row r="22">
          <cell r="B22" t="str">
            <v>ABENSON BATAAN</v>
          </cell>
          <cell r="C22" t="str">
            <v>SOLOMON, JOEBER (POBY)</v>
          </cell>
          <cell r="D22">
            <v>45008</v>
          </cell>
          <cell r="K22">
            <v>60275</v>
          </cell>
          <cell r="L22">
            <v>116129</v>
          </cell>
          <cell r="M22">
            <v>0.51903486639857399</v>
          </cell>
          <cell r="N22">
            <v>1692120</v>
          </cell>
          <cell r="O22">
            <v>550000</v>
          </cell>
          <cell r="P22">
            <v>3.0765818181818183</v>
          </cell>
          <cell r="Q22">
            <v>1308410</v>
          </cell>
          <cell r="R22">
            <v>1000000</v>
          </cell>
          <cell r="S22">
            <v>1.3084100000000001</v>
          </cell>
          <cell r="U22">
            <v>800000</v>
          </cell>
          <cell r="V22">
            <v>0</v>
          </cell>
          <cell r="X22">
            <v>750000</v>
          </cell>
          <cell r="Y22">
            <v>0</v>
          </cell>
          <cell r="AB22" t="e">
            <v>#DIV/0!</v>
          </cell>
          <cell r="AE22" t="e">
            <v>#DIV/0!</v>
          </cell>
          <cell r="AH22" t="e">
            <v>#DIV/0!</v>
          </cell>
          <cell r="AK22" t="e">
            <v>#DIV/0!</v>
          </cell>
          <cell r="AN22" t="e">
            <v>#DIV/0!</v>
          </cell>
          <cell r="AO22">
            <v>3060805</v>
          </cell>
          <cell r="AP22">
            <v>3216129</v>
          </cell>
          <cell r="AQ22">
            <v>0.95170467353765975</v>
          </cell>
        </row>
        <row r="23">
          <cell r="C23" t="str">
            <v>RODEL JOSEPH ATIENZA (PROBY)</v>
          </cell>
          <cell r="D23">
            <v>45186</v>
          </cell>
          <cell r="AC23">
            <v>76385</v>
          </cell>
          <cell r="AD23">
            <v>210000</v>
          </cell>
          <cell r="AE23">
            <v>0.36373809523809525</v>
          </cell>
          <cell r="AF23">
            <v>267845</v>
          </cell>
          <cell r="AG23">
            <v>500000</v>
          </cell>
          <cell r="AH23">
            <v>0.53569</v>
          </cell>
          <cell r="AI23">
            <v>393220</v>
          </cell>
          <cell r="AJ23">
            <v>500000</v>
          </cell>
          <cell r="AK23">
            <v>0.78644000000000003</v>
          </cell>
          <cell r="AL23">
            <v>621680</v>
          </cell>
          <cell r="AM23">
            <v>500000</v>
          </cell>
          <cell r="AN23">
            <v>1.24336</v>
          </cell>
          <cell r="AO23">
            <v>1359130</v>
          </cell>
          <cell r="AP23">
            <v>1710000</v>
          </cell>
          <cell r="AQ23">
            <v>0.79481286549707597</v>
          </cell>
        </row>
        <row r="24">
          <cell r="B24" t="str">
            <v>ABENSON BICUTAN</v>
          </cell>
          <cell r="C24" t="str">
            <v>HEINZ EXEQUIEL DEOCAMPO</v>
          </cell>
          <cell r="D24" t="str">
            <v>19/20/2021</v>
          </cell>
          <cell r="F24">
            <v>750000</v>
          </cell>
          <cell r="G24">
            <v>0</v>
          </cell>
          <cell r="J24" t="e">
            <v>#DIV/0!</v>
          </cell>
          <cell r="M24" t="e">
            <v>#DIV/0!</v>
          </cell>
          <cell r="P24" t="e">
            <v>#DIV/0!</v>
          </cell>
          <cell r="S24" t="e">
            <v>#DIV/0!</v>
          </cell>
          <cell r="V24" t="e">
            <v>#DIV/0!</v>
          </cell>
          <cell r="Y24" t="e">
            <v>#DIV/0!</v>
          </cell>
          <cell r="AB24" t="e">
            <v>#DIV/0!</v>
          </cell>
          <cell r="AE24" t="e">
            <v>#DIV/0!</v>
          </cell>
          <cell r="AH24" t="e">
            <v>#DIV/0!</v>
          </cell>
          <cell r="AK24" t="e">
            <v>#DIV/0!</v>
          </cell>
          <cell r="AN24" t="e">
            <v>#DIV/0!</v>
          </cell>
          <cell r="AO24">
            <v>0</v>
          </cell>
          <cell r="AP24">
            <v>750000</v>
          </cell>
          <cell r="AQ24">
            <v>0</v>
          </cell>
        </row>
        <row r="25">
          <cell r="C25" t="str">
            <v>KEVIN CARL PAGUINTO (PROBY)</v>
          </cell>
          <cell r="D25">
            <v>44971</v>
          </cell>
          <cell r="I25">
            <v>224999</v>
          </cell>
          <cell r="J25">
            <v>0</v>
          </cell>
          <cell r="K25">
            <v>347025</v>
          </cell>
          <cell r="L25">
            <v>1050000</v>
          </cell>
          <cell r="M25">
            <v>0.33050000000000002</v>
          </cell>
          <cell r="N25">
            <v>791340</v>
          </cell>
          <cell r="O25">
            <v>1500000</v>
          </cell>
          <cell r="P25">
            <v>0.52756000000000003</v>
          </cell>
          <cell r="Q25">
            <v>693650</v>
          </cell>
          <cell r="R25">
            <v>2500000</v>
          </cell>
          <cell r="S25">
            <v>0.27745999999999998</v>
          </cell>
          <cell r="U25">
            <v>1200000</v>
          </cell>
          <cell r="V25">
            <v>0</v>
          </cell>
          <cell r="W25">
            <v>225044</v>
          </cell>
          <cell r="X25">
            <v>1200000</v>
          </cell>
          <cell r="Y25">
            <v>0.18753666666666666</v>
          </cell>
          <cell r="Z25">
            <v>468635</v>
          </cell>
          <cell r="AA25">
            <v>750000</v>
          </cell>
          <cell r="AB25">
            <v>0.62484666666666666</v>
          </cell>
          <cell r="AD25">
            <v>750000</v>
          </cell>
          <cell r="AE25">
            <v>0</v>
          </cell>
          <cell r="AH25" t="e">
            <v>#DIV/0!</v>
          </cell>
          <cell r="AK25" t="e">
            <v>#DIV/0!</v>
          </cell>
          <cell r="AN25" t="e">
            <v>#DIV/0!</v>
          </cell>
          <cell r="AO25">
            <v>2525694</v>
          </cell>
          <cell r="AP25">
            <v>9174999</v>
          </cell>
          <cell r="AQ25">
            <v>0.275280030003273</v>
          </cell>
        </row>
        <row r="26">
          <cell r="B26" t="str">
            <v>ABENSON BIÑAN</v>
          </cell>
          <cell r="C26" t="str">
            <v>REY BALUYA</v>
          </cell>
          <cell r="D26">
            <v>45037</v>
          </cell>
          <cell r="N26">
            <v>752295</v>
          </cell>
          <cell r="O26">
            <v>150000</v>
          </cell>
          <cell r="P26">
            <v>5.0152999999999999</v>
          </cell>
          <cell r="Q26">
            <v>2004640</v>
          </cell>
          <cell r="R26">
            <v>1000000</v>
          </cell>
          <cell r="S26">
            <v>2.0046400000000002</v>
          </cell>
          <cell r="T26">
            <v>862605</v>
          </cell>
          <cell r="U26">
            <v>1250000</v>
          </cell>
          <cell r="V26">
            <v>0.69008400000000003</v>
          </cell>
          <cell r="W26">
            <v>1403080</v>
          </cell>
          <cell r="X26">
            <v>800000</v>
          </cell>
          <cell r="Y26">
            <v>1.7538499999999999</v>
          </cell>
          <cell r="Z26">
            <v>740165</v>
          </cell>
          <cell r="AA26">
            <v>1000000</v>
          </cell>
          <cell r="AB26">
            <v>0.74016499999999996</v>
          </cell>
          <cell r="AC26">
            <v>611990</v>
          </cell>
          <cell r="AD26">
            <v>850000</v>
          </cell>
          <cell r="AE26">
            <v>0.7199882352941176</v>
          </cell>
          <cell r="AF26">
            <v>584705</v>
          </cell>
          <cell r="AG26">
            <v>850000</v>
          </cell>
          <cell r="AH26">
            <v>0.68788823529411769</v>
          </cell>
          <cell r="AI26">
            <v>511415</v>
          </cell>
          <cell r="AJ26">
            <v>850000</v>
          </cell>
          <cell r="AK26">
            <v>0.60166470588235299</v>
          </cell>
          <cell r="AL26">
            <v>619580</v>
          </cell>
          <cell r="AM26">
            <v>850000</v>
          </cell>
          <cell r="AN26">
            <v>0.72891764705882356</v>
          </cell>
          <cell r="AO26">
            <v>8090475</v>
          </cell>
          <cell r="AP26">
            <v>7600000</v>
          </cell>
          <cell r="AQ26">
            <v>1.0645361842105263</v>
          </cell>
        </row>
        <row r="27">
          <cell r="B27" t="str">
            <v>ABENSON BOCAUE</v>
          </cell>
          <cell r="C27" t="str">
            <v>ANTONIO BACCAR II (PROBY)</v>
          </cell>
          <cell r="D27">
            <v>44870</v>
          </cell>
          <cell r="E27">
            <v>121270</v>
          </cell>
          <cell r="F27">
            <v>600000</v>
          </cell>
          <cell r="G27">
            <v>0.20211666666666667</v>
          </cell>
          <cell r="H27">
            <v>56980</v>
          </cell>
          <cell r="I27">
            <v>500000</v>
          </cell>
          <cell r="J27">
            <v>0.11396000000000001</v>
          </cell>
          <cell r="K27">
            <v>352845</v>
          </cell>
          <cell r="L27">
            <v>600000</v>
          </cell>
          <cell r="M27">
            <v>0.58807500000000001</v>
          </cell>
          <cell r="O27">
            <v>600000</v>
          </cell>
          <cell r="P27">
            <v>0</v>
          </cell>
          <cell r="S27" t="e">
            <v>#DIV/0!</v>
          </cell>
          <cell r="V27" t="e">
            <v>#DIV/0!</v>
          </cell>
          <cell r="Y27" t="e">
            <v>#DIV/0!</v>
          </cell>
          <cell r="AB27" t="e">
            <v>#DIV/0!</v>
          </cell>
          <cell r="AE27" t="e">
            <v>#DIV/0!</v>
          </cell>
          <cell r="AH27" t="e">
            <v>#DIV/0!</v>
          </cell>
          <cell r="AK27" t="e">
            <v>#DIV/0!</v>
          </cell>
          <cell r="AN27" t="e">
            <v>#DIV/0!</v>
          </cell>
          <cell r="AO27">
            <v>531095</v>
          </cell>
          <cell r="AP27">
            <v>2300000</v>
          </cell>
          <cell r="AQ27">
            <v>0.23091086956521739</v>
          </cell>
        </row>
        <row r="28">
          <cell r="C28" t="str">
            <v>PAULO BARCENAS (PROBY)</v>
          </cell>
          <cell r="D28">
            <v>45069</v>
          </cell>
          <cell r="Q28">
            <v>0</v>
          </cell>
          <cell r="R28">
            <v>130645</v>
          </cell>
          <cell r="S28">
            <v>0</v>
          </cell>
          <cell r="T28">
            <v>147360</v>
          </cell>
          <cell r="U28">
            <v>500000</v>
          </cell>
          <cell r="V28">
            <v>0.29471999999999998</v>
          </cell>
          <cell r="W28">
            <v>253450</v>
          </cell>
          <cell r="X28">
            <v>600000</v>
          </cell>
          <cell r="Y28">
            <v>0.42241666666666666</v>
          </cell>
          <cell r="Z28">
            <v>253145</v>
          </cell>
          <cell r="AA28">
            <v>500000</v>
          </cell>
          <cell r="AB28">
            <v>0.50629000000000002</v>
          </cell>
          <cell r="AC28">
            <v>278690</v>
          </cell>
          <cell r="AD28">
            <v>500000</v>
          </cell>
          <cell r="AE28">
            <v>0.55737999999999999</v>
          </cell>
          <cell r="AF28">
            <v>202865</v>
          </cell>
          <cell r="AG28">
            <v>500000</v>
          </cell>
          <cell r="AH28">
            <v>0.40572999999999998</v>
          </cell>
          <cell r="AI28">
            <v>317195</v>
          </cell>
          <cell r="AJ28">
            <v>500000</v>
          </cell>
          <cell r="AK28">
            <v>0.63439000000000001</v>
          </cell>
          <cell r="AL28">
            <v>346330</v>
          </cell>
          <cell r="AM28">
            <v>500000</v>
          </cell>
          <cell r="AN28">
            <v>0.69266000000000005</v>
          </cell>
          <cell r="AO28">
            <v>1799035</v>
          </cell>
          <cell r="AP28">
            <v>3730645</v>
          </cell>
          <cell r="AQ28">
            <v>0.48223162482626997</v>
          </cell>
        </row>
        <row r="29">
          <cell r="B29" t="str">
            <v>ABENSON BUTING (PASIG)</v>
          </cell>
          <cell r="C29" t="str">
            <v>ELMER JOHN MAKAHILIG</v>
          </cell>
          <cell r="D29">
            <v>44655</v>
          </cell>
          <cell r="E29">
            <v>314825</v>
          </cell>
          <cell r="F29">
            <v>600000</v>
          </cell>
          <cell r="G29">
            <v>0.52470833333333333</v>
          </cell>
          <cell r="H29">
            <v>336925</v>
          </cell>
          <cell r="I29">
            <v>600000</v>
          </cell>
          <cell r="J29">
            <v>0.56154166666666672</v>
          </cell>
          <cell r="K29">
            <v>687950</v>
          </cell>
          <cell r="L29">
            <v>600000</v>
          </cell>
          <cell r="M29">
            <v>1.1465833333333333</v>
          </cell>
          <cell r="N29">
            <v>1042260</v>
          </cell>
          <cell r="O29">
            <v>850000</v>
          </cell>
          <cell r="P29">
            <v>1.2261882352941176</v>
          </cell>
          <cell r="Q29">
            <v>1463010</v>
          </cell>
          <cell r="R29">
            <v>950000</v>
          </cell>
          <cell r="S29">
            <v>1.5400105263157895</v>
          </cell>
          <cell r="T29">
            <v>747135</v>
          </cell>
          <cell r="U29">
            <v>800000</v>
          </cell>
          <cell r="V29">
            <v>0.93391875000000002</v>
          </cell>
          <cell r="W29">
            <v>532390</v>
          </cell>
          <cell r="X29">
            <v>800000</v>
          </cell>
          <cell r="Y29">
            <v>0.66548750000000001</v>
          </cell>
          <cell r="Z29">
            <v>348910</v>
          </cell>
          <cell r="AA29">
            <v>800000</v>
          </cell>
          <cell r="AB29">
            <v>0.43613750000000001</v>
          </cell>
          <cell r="AE29" t="e">
            <v>#DIV/0!</v>
          </cell>
          <cell r="AH29" t="e">
            <v>#DIV/0!</v>
          </cell>
          <cell r="AK29" t="e">
            <v>#DIV/0!</v>
          </cell>
          <cell r="AN29" t="e">
            <v>#DIV/0!</v>
          </cell>
          <cell r="AO29">
            <v>5473405</v>
          </cell>
          <cell r="AP29">
            <v>6000000</v>
          </cell>
          <cell r="AQ29">
            <v>0.91223416666666668</v>
          </cell>
        </row>
        <row r="30">
          <cell r="C30" t="str">
            <v>JOHN CARLO PEREZ (PROBY)</v>
          </cell>
          <cell r="D30">
            <v>45174</v>
          </cell>
          <cell r="AC30">
            <v>359125</v>
          </cell>
          <cell r="AD30">
            <v>390000</v>
          </cell>
          <cell r="AE30">
            <v>0.92083333333333328</v>
          </cell>
          <cell r="AF30">
            <v>371450</v>
          </cell>
          <cell r="AG30">
            <v>500000</v>
          </cell>
          <cell r="AH30">
            <v>0.7429</v>
          </cell>
          <cell r="AI30">
            <v>290130</v>
          </cell>
          <cell r="AJ30">
            <v>500000</v>
          </cell>
          <cell r="AK30">
            <v>0.58026</v>
          </cell>
          <cell r="AL30">
            <v>582270</v>
          </cell>
          <cell r="AM30">
            <v>500000</v>
          </cell>
          <cell r="AN30">
            <v>1.1645399999999999</v>
          </cell>
          <cell r="AO30">
            <v>1602975</v>
          </cell>
          <cell r="AP30">
            <v>1890000</v>
          </cell>
          <cell r="AQ30">
            <v>0.84813492063492069</v>
          </cell>
        </row>
        <row r="31">
          <cell r="B31" t="str">
            <v>ABENSON CABANATUAN</v>
          </cell>
          <cell r="C31" t="str">
            <v>ABEZON REGUYAL (PROBY)</v>
          </cell>
          <cell r="D31">
            <v>45083</v>
          </cell>
          <cell r="T31">
            <v>503410</v>
          </cell>
          <cell r="U31">
            <v>375000</v>
          </cell>
          <cell r="V31">
            <v>1.3424266666666667</v>
          </cell>
          <cell r="W31">
            <v>545600</v>
          </cell>
          <cell r="X31">
            <v>550000</v>
          </cell>
          <cell r="Y31">
            <v>0.99199999999999999</v>
          </cell>
          <cell r="Z31">
            <v>562395</v>
          </cell>
          <cell r="AA31">
            <v>550000</v>
          </cell>
          <cell r="AB31">
            <v>1.0225363636363636</v>
          </cell>
          <cell r="AC31">
            <v>268260</v>
          </cell>
          <cell r="AD31">
            <v>550000</v>
          </cell>
          <cell r="AE31">
            <v>0.48774545454545454</v>
          </cell>
          <cell r="AF31">
            <v>359658</v>
          </cell>
          <cell r="AG31">
            <v>550000</v>
          </cell>
          <cell r="AH31">
            <v>0.65392363636363637</v>
          </cell>
          <cell r="AI31">
            <v>398275</v>
          </cell>
          <cell r="AJ31">
            <v>550000</v>
          </cell>
          <cell r="AK31">
            <v>0.72413636363636369</v>
          </cell>
          <cell r="AL31">
            <v>311145</v>
          </cell>
          <cell r="AM31">
            <v>550000</v>
          </cell>
          <cell r="AN31">
            <v>0.56571818181818179</v>
          </cell>
          <cell r="AO31">
            <v>2948743</v>
          </cell>
          <cell r="AP31">
            <v>3675000</v>
          </cell>
          <cell r="AQ31">
            <v>0.80237904761904766</v>
          </cell>
        </row>
        <row r="32">
          <cell r="B32" t="str">
            <v>ABENSON CAINTA 2</v>
          </cell>
          <cell r="C32" t="str">
            <v>ROLANDO FACURA</v>
          </cell>
          <cell r="D32">
            <v>44835</v>
          </cell>
          <cell r="E32">
            <v>507605</v>
          </cell>
          <cell r="F32">
            <v>600000</v>
          </cell>
          <cell r="G32">
            <v>0.84600833333333336</v>
          </cell>
          <cell r="H32">
            <v>878965</v>
          </cell>
          <cell r="I32">
            <v>550000</v>
          </cell>
          <cell r="J32">
            <v>1.5981181818181818</v>
          </cell>
          <cell r="K32">
            <v>1207695</v>
          </cell>
          <cell r="L32">
            <v>800000</v>
          </cell>
          <cell r="M32">
            <v>1.50961875</v>
          </cell>
          <cell r="N32">
            <v>1671190</v>
          </cell>
          <cell r="O32">
            <v>1200000</v>
          </cell>
          <cell r="P32">
            <v>1.3926583333333333</v>
          </cell>
          <cell r="Q32">
            <v>2093630</v>
          </cell>
          <cell r="R32">
            <v>1750000</v>
          </cell>
          <cell r="S32">
            <v>1.1963600000000001</v>
          </cell>
          <cell r="T32">
            <v>948760</v>
          </cell>
          <cell r="U32">
            <v>750000</v>
          </cell>
          <cell r="V32">
            <v>1.2650133333333333</v>
          </cell>
          <cell r="W32">
            <v>1470985</v>
          </cell>
          <cell r="X32">
            <v>750000</v>
          </cell>
          <cell r="Y32">
            <v>1.9613133333333332</v>
          </cell>
          <cell r="Z32">
            <v>1273210</v>
          </cell>
          <cell r="AA32">
            <v>900000</v>
          </cell>
          <cell r="AB32">
            <v>1.4146777777777777</v>
          </cell>
          <cell r="AC32">
            <v>749560</v>
          </cell>
          <cell r="AD32">
            <v>1000000</v>
          </cell>
          <cell r="AE32">
            <v>0.74956</v>
          </cell>
          <cell r="AF32">
            <v>1010175</v>
          </cell>
          <cell r="AG32">
            <v>1000000</v>
          </cell>
          <cell r="AH32">
            <v>1.010175</v>
          </cell>
          <cell r="AI32">
            <v>773655</v>
          </cell>
          <cell r="AJ32">
            <v>1000000</v>
          </cell>
          <cell r="AK32">
            <v>0.77365499999999998</v>
          </cell>
          <cell r="AL32">
            <v>938130</v>
          </cell>
          <cell r="AM32">
            <v>1000000</v>
          </cell>
          <cell r="AN32">
            <v>0.93813000000000002</v>
          </cell>
          <cell r="AO32">
            <v>13523560</v>
          </cell>
          <cell r="AP32">
            <v>11300000</v>
          </cell>
          <cell r="AQ32">
            <v>1.196775221238938</v>
          </cell>
        </row>
        <row r="33">
          <cell r="B33" t="str">
            <v>ABENSON CALOOCAN</v>
          </cell>
          <cell r="C33" t="str">
            <v>NICO G. CRUZ</v>
          </cell>
          <cell r="D33">
            <v>44259</v>
          </cell>
          <cell r="T33">
            <v>356530</v>
          </cell>
          <cell r="U33">
            <v>360000</v>
          </cell>
          <cell r="V33">
            <v>0.99036111111111114</v>
          </cell>
          <cell r="W33">
            <v>709065</v>
          </cell>
          <cell r="X33">
            <v>900000</v>
          </cell>
          <cell r="Y33">
            <v>0.78785000000000005</v>
          </cell>
          <cell r="Z33">
            <v>776850</v>
          </cell>
          <cell r="AA33">
            <v>700000</v>
          </cell>
          <cell r="AB33">
            <v>1.1097857142857144</v>
          </cell>
          <cell r="AC33">
            <v>766685</v>
          </cell>
          <cell r="AD33">
            <v>700000</v>
          </cell>
          <cell r="AE33">
            <v>1.0952642857142858</v>
          </cell>
          <cell r="AF33">
            <v>501920</v>
          </cell>
          <cell r="AG33">
            <v>700000</v>
          </cell>
          <cell r="AH33">
            <v>0.71702857142857146</v>
          </cell>
          <cell r="AI33">
            <v>703295</v>
          </cell>
          <cell r="AJ33">
            <v>700000</v>
          </cell>
          <cell r="AK33">
            <v>1.0047071428571428</v>
          </cell>
          <cell r="AL33">
            <v>429005</v>
          </cell>
          <cell r="AM33">
            <v>700000</v>
          </cell>
          <cell r="AN33">
            <v>0.61286428571428575</v>
          </cell>
          <cell r="AO33">
            <v>4243350</v>
          </cell>
          <cell r="AP33">
            <v>4760000</v>
          </cell>
          <cell r="AQ33">
            <v>0.89146008403361343</v>
          </cell>
        </row>
        <row r="34">
          <cell r="B34" t="str">
            <v>ABENSON CAPAS</v>
          </cell>
          <cell r="C34" t="str">
            <v>IAN JULIUS CARANGUIAN</v>
          </cell>
          <cell r="D34">
            <v>45111</v>
          </cell>
          <cell r="X34">
            <v>391932</v>
          </cell>
          <cell r="Y34">
            <v>0</v>
          </cell>
          <cell r="AB34" t="e">
            <v>#DIV/0!</v>
          </cell>
          <cell r="AE34" t="e">
            <v>#DIV/0!</v>
          </cell>
          <cell r="AH34" t="e">
            <v>#DIV/0!</v>
          </cell>
          <cell r="AK34" t="e">
            <v>#DIV/0!</v>
          </cell>
          <cell r="AN34" t="e">
            <v>#DIV/0!</v>
          </cell>
          <cell r="AO34">
            <v>0</v>
          </cell>
          <cell r="AP34">
            <v>391932</v>
          </cell>
          <cell r="AQ34">
            <v>0</v>
          </cell>
        </row>
        <row r="35">
          <cell r="C35" t="str">
            <v>MICHAEL ANGELO ABAD (PROBY)</v>
          </cell>
          <cell r="D35">
            <v>45186</v>
          </cell>
          <cell r="AC35">
            <v>10495</v>
          </cell>
          <cell r="AD35">
            <v>210000</v>
          </cell>
          <cell r="AE35">
            <v>4.997619047619048E-2</v>
          </cell>
          <cell r="AF35">
            <v>291030</v>
          </cell>
          <cell r="AG35">
            <v>500000</v>
          </cell>
          <cell r="AH35">
            <v>0.58206000000000002</v>
          </cell>
          <cell r="AI35">
            <v>378215</v>
          </cell>
          <cell r="AJ35">
            <v>500000</v>
          </cell>
          <cell r="AK35">
            <v>0.75643000000000005</v>
          </cell>
          <cell r="AM35">
            <v>500000</v>
          </cell>
          <cell r="AN35">
            <v>0</v>
          </cell>
          <cell r="AO35">
            <v>679740</v>
          </cell>
          <cell r="AP35">
            <v>1710000</v>
          </cell>
          <cell r="AQ35">
            <v>0.39750877192982453</v>
          </cell>
        </row>
        <row r="36">
          <cell r="B36" t="str">
            <v>ABENSON CARMONA</v>
          </cell>
          <cell r="C36" t="str">
            <v>JOHN PAUL CALBAYAR (PROBY)</v>
          </cell>
          <cell r="D36">
            <v>45101</v>
          </cell>
          <cell r="U36">
            <v>90000</v>
          </cell>
          <cell r="V36">
            <v>0</v>
          </cell>
          <cell r="Y36" t="e">
            <v>#DIV/0!</v>
          </cell>
          <cell r="AB36" t="e">
            <v>#DIV/0!</v>
          </cell>
          <cell r="AE36" t="e">
            <v>#DIV/0!</v>
          </cell>
          <cell r="AH36" t="e">
            <v>#DIV/0!</v>
          </cell>
          <cell r="AK36" t="e">
            <v>#DIV/0!</v>
          </cell>
          <cell r="AN36" t="e">
            <v>#DIV/0!</v>
          </cell>
          <cell r="AO36">
            <v>0</v>
          </cell>
          <cell r="AP36">
            <v>90000</v>
          </cell>
          <cell r="AQ36">
            <v>0</v>
          </cell>
        </row>
        <row r="37">
          <cell r="B37" t="str">
            <v xml:space="preserve">ABENSON COLLONADE </v>
          </cell>
          <cell r="C37" t="str">
            <v>ANJUNLOU BACLUHAN (PROBY)</v>
          </cell>
          <cell r="D37">
            <v>45146</v>
          </cell>
          <cell r="Z37">
            <v>10495</v>
          </cell>
          <cell r="AA37">
            <v>232256</v>
          </cell>
          <cell r="AB37">
            <v>4.5187207219619732E-2</v>
          </cell>
          <cell r="AC37">
            <v>24890</v>
          </cell>
          <cell r="AD37">
            <v>500000</v>
          </cell>
          <cell r="AE37">
            <v>4.9779999999999998E-2</v>
          </cell>
          <cell r="AF37">
            <v>90475</v>
          </cell>
          <cell r="AG37">
            <v>500000</v>
          </cell>
          <cell r="AH37">
            <v>0.18095</v>
          </cell>
          <cell r="AI37">
            <v>110975</v>
          </cell>
          <cell r="AJ37">
            <v>500000</v>
          </cell>
          <cell r="AK37">
            <v>0.22195000000000001</v>
          </cell>
          <cell r="AL37">
            <v>141755</v>
          </cell>
          <cell r="AM37">
            <v>500000</v>
          </cell>
          <cell r="AN37">
            <v>0.28350999999999998</v>
          </cell>
          <cell r="AO37">
            <v>378590</v>
          </cell>
          <cell r="AP37">
            <v>2232256</v>
          </cell>
          <cell r="AQ37">
            <v>0.16959972332922388</v>
          </cell>
        </row>
        <row r="38">
          <cell r="B38" t="str">
            <v>ABENSON COMMONWEALTH</v>
          </cell>
          <cell r="C38" t="str">
            <v>JAN CENT SONGALIA</v>
          </cell>
          <cell r="D38">
            <v>44525</v>
          </cell>
          <cell r="E38">
            <v>969125</v>
          </cell>
          <cell r="F38">
            <v>900000</v>
          </cell>
          <cell r="G38">
            <v>1.0768055555555556</v>
          </cell>
          <cell r="H38">
            <v>860330</v>
          </cell>
          <cell r="I38">
            <v>800000</v>
          </cell>
          <cell r="J38">
            <v>1.0754125000000001</v>
          </cell>
          <cell r="K38">
            <v>1303650</v>
          </cell>
          <cell r="L38">
            <v>1250000</v>
          </cell>
          <cell r="M38">
            <v>1.0429200000000001</v>
          </cell>
          <cell r="N38">
            <v>1948480</v>
          </cell>
          <cell r="O38">
            <v>1300000</v>
          </cell>
          <cell r="P38">
            <v>1.4988307692307692</v>
          </cell>
          <cell r="Q38">
            <v>2520340</v>
          </cell>
          <cell r="R38">
            <v>1900000</v>
          </cell>
          <cell r="S38">
            <v>1.3264947368421052</v>
          </cell>
          <cell r="T38">
            <v>1745935</v>
          </cell>
          <cell r="U38">
            <v>1300000</v>
          </cell>
          <cell r="V38">
            <v>1.3430269230769232</v>
          </cell>
          <cell r="W38">
            <v>1514515</v>
          </cell>
          <cell r="X38">
            <v>1100000</v>
          </cell>
          <cell r="Y38">
            <v>1.3768318181818182</v>
          </cell>
          <cell r="Z38">
            <v>1235305</v>
          </cell>
          <cell r="AA38">
            <v>1200000</v>
          </cell>
          <cell r="AB38">
            <v>1.0294208333333332</v>
          </cell>
          <cell r="AC38">
            <v>911225</v>
          </cell>
          <cell r="AD38">
            <v>1200000</v>
          </cell>
          <cell r="AE38">
            <v>0.75935416666666666</v>
          </cell>
          <cell r="AF38">
            <v>1212205</v>
          </cell>
          <cell r="AG38">
            <v>1200000</v>
          </cell>
          <cell r="AH38">
            <v>1.0101708333333332</v>
          </cell>
          <cell r="AI38">
            <v>812335</v>
          </cell>
          <cell r="AJ38">
            <v>1100000</v>
          </cell>
          <cell r="AK38">
            <v>0.73848636363636366</v>
          </cell>
          <cell r="AL38">
            <v>1106770</v>
          </cell>
          <cell r="AM38">
            <v>1100000</v>
          </cell>
          <cell r="AN38">
            <v>1.0061545454545455</v>
          </cell>
          <cell r="AO38">
            <v>16140215</v>
          </cell>
          <cell r="AP38">
            <v>14350000</v>
          </cell>
          <cell r="AQ38">
            <v>1.1247536585365854</v>
          </cell>
        </row>
        <row r="39">
          <cell r="B39" t="str">
            <v>ABENSON DASMA</v>
          </cell>
          <cell r="C39" t="str">
            <v>NOPRADA, NHEIL JHON</v>
          </cell>
          <cell r="D39">
            <v>43755</v>
          </cell>
          <cell r="E39">
            <v>515400</v>
          </cell>
          <cell r="F39">
            <v>800000</v>
          </cell>
          <cell r="G39">
            <v>0.64424999999999999</v>
          </cell>
          <cell r="H39">
            <v>714780</v>
          </cell>
          <cell r="I39">
            <v>700000</v>
          </cell>
          <cell r="J39">
            <v>1.0211142857142856</v>
          </cell>
          <cell r="K39">
            <v>2047630</v>
          </cell>
          <cell r="L39">
            <v>1500000</v>
          </cell>
          <cell r="M39">
            <v>1.3650866666666666</v>
          </cell>
          <cell r="N39">
            <v>1480820</v>
          </cell>
          <cell r="O39">
            <v>1500000</v>
          </cell>
          <cell r="P39">
            <v>0.98721333333333339</v>
          </cell>
          <cell r="Q39">
            <v>1516545</v>
          </cell>
          <cell r="R39">
            <v>1500000</v>
          </cell>
          <cell r="S39">
            <v>1.0110300000000001</v>
          </cell>
          <cell r="T39">
            <v>894530</v>
          </cell>
          <cell r="U39">
            <v>900000</v>
          </cell>
          <cell r="V39">
            <v>0.99392222222222226</v>
          </cell>
          <cell r="W39">
            <v>702770</v>
          </cell>
          <cell r="X39">
            <v>900000</v>
          </cell>
          <cell r="Y39">
            <v>0.78085555555555552</v>
          </cell>
          <cell r="AA39">
            <v>1000000</v>
          </cell>
          <cell r="AB39">
            <v>0</v>
          </cell>
          <cell r="AE39" t="e">
            <v>#DIV/0!</v>
          </cell>
          <cell r="AH39" t="e">
            <v>#DIV/0!</v>
          </cell>
          <cell r="AK39" t="e">
            <v>#DIV/0!</v>
          </cell>
          <cell r="AN39" t="e">
            <v>#DIV/0!</v>
          </cell>
          <cell r="AO39">
            <v>7872475</v>
          </cell>
          <cell r="AP39">
            <v>8800000</v>
          </cell>
          <cell r="AQ39">
            <v>0.8945994318181818</v>
          </cell>
        </row>
        <row r="40">
          <cell r="C40" t="str">
            <v>FELIX ASPI (PROBY)</v>
          </cell>
          <cell r="D40">
            <v>45191</v>
          </cell>
          <cell r="AC40">
            <v>215970</v>
          </cell>
          <cell r="AD40">
            <v>135000</v>
          </cell>
          <cell r="AE40">
            <v>1.5997777777777777</v>
          </cell>
          <cell r="AF40">
            <v>425825</v>
          </cell>
          <cell r="AG40">
            <v>600000</v>
          </cell>
          <cell r="AH40">
            <v>0.70970833333333339</v>
          </cell>
          <cell r="AI40">
            <v>703770</v>
          </cell>
          <cell r="AJ40">
            <v>600000</v>
          </cell>
          <cell r="AK40">
            <v>1.1729499999999999</v>
          </cell>
          <cell r="AL40">
            <v>850340</v>
          </cell>
          <cell r="AM40">
            <v>600000</v>
          </cell>
          <cell r="AN40">
            <v>1.4172333333333333</v>
          </cell>
          <cell r="AO40">
            <v>2195905</v>
          </cell>
          <cell r="AP40">
            <v>1935000</v>
          </cell>
          <cell r="AQ40">
            <v>1.1348346253229975</v>
          </cell>
        </row>
        <row r="41">
          <cell r="B41" t="str">
            <v>ABENSON EAST ORTIGAS</v>
          </cell>
          <cell r="C41" t="str">
            <v>MARK NACARIO</v>
          </cell>
          <cell r="D41">
            <v>43205</v>
          </cell>
          <cell r="E41">
            <v>592475</v>
          </cell>
          <cell r="F41">
            <v>1200000</v>
          </cell>
          <cell r="G41">
            <v>0.49372916666666666</v>
          </cell>
          <cell r="H41">
            <v>1018897</v>
          </cell>
          <cell r="I41">
            <v>1100000</v>
          </cell>
          <cell r="J41">
            <v>0.92627000000000004</v>
          </cell>
          <cell r="K41">
            <v>1808345</v>
          </cell>
          <cell r="L41">
            <v>1600000</v>
          </cell>
          <cell r="M41">
            <v>1.1302156249999999</v>
          </cell>
          <cell r="N41">
            <v>3015040</v>
          </cell>
          <cell r="O41">
            <v>1600000</v>
          </cell>
          <cell r="P41">
            <v>1.8844000000000001</v>
          </cell>
          <cell r="Q41">
            <v>3238090</v>
          </cell>
          <cell r="R41">
            <v>2400000</v>
          </cell>
          <cell r="S41">
            <v>1.3492041666666668</v>
          </cell>
          <cell r="T41">
            <v>1594475</v>
          </cell>
          <cell r="U41">
            <v>2000000</v>
          </cell>
          <cell r="V41">
            <v>0.79723750000000004</v>
          </cell>
          <cell r="W41">
            <v>1571695</v>
          </cell>
          <cell r="X41">
            <v>1500000</v>
          </cell>
          <cell r="Y41">
            <v>1.0477966666666667</v>
          </cell>
          <cell r="Z41">
            <v>1632115</v>
          </cell>
          <cell r="AA41">
            <v>1500000</v>
          </cell>
          <cell r="AB41">
            <v>1.0880766666666666</v>
          </cell>
          <cell r="AC41">
            <v>1018490</v>
          </cell>
          <cell r="AD41">
            <v>1500000</v>
          </cell>
          <cell r="AE41">
            <v>0.67899333333333334</v>
          </cell>
          <cell r="AF41">
            <v>1624725</v>
          </cell>
          <cell r="AG41">
            <v>1500000</v>
          </cell>
          <cell r="AH41">
            <v>1.0831500000000001</v>
          </cell>
          <cell r="AI41">
            <v>1533430</v>
          </cell>
          <cell r="AJ41">
            <v>1500000</v>
          </cell>
          <cell r="AK41">
            <v>1.0222866666666666</v>
          </cell>
          <cell r="AL41">
            <v>1973660</v>
          </cell>
          <cell r="AM41">
            <v>1500000</v>
          </cell>
          <cell r="AN41">
            <v>1.3157733333333332</v>
          </cell>
          <cell r="AO41">
            <v>20621437</v>
          </cell>
          <cell r="AP41">
            <v>18900000</v>
          </cell>
          <cell r="AQ41">
            <v>1.0910813227513227</v>
          </cell>
        </row>
        <row r="42">
          <cell r="B42" t="str">
            <v>ABENSON ERMITA</v>
          </cell>
          <cell r="C42" t="str">
            <v>JAZMER MAGPANTAY</v>
          </cell>
          <cell r="D42">
            <v>44477</v>
          </cell>
          <cell r="E42">
            <v>1671310</v>
          </cell>
          <cell r="F42">
            <v>1500000</v>
          </cell>
          <cell r="G42">
            <v>1.1142066666666666</v>
          </cell>
          <cell r="H42">
            <v>1560815</v>
          </cell>
          <cell r="I42">
            <v>1500000</v>
          </cell>
          <cell r="J42">
            <v>1.0405433333333334</v>
          </cell>
          <cell r="K42">
            <v>1850695</v>
          </cell>
          <cell r="L42">
            <v>2750000</v>
          </cell>
          <cell r="M42">
            <v>0.67298000000000002</v>
          </cell>
          <cell r="N42">
            <v>4085450</v>
          </cell>
          <cell r="O42">
            <v>2750000</v>
          </cell>
          <cell r="P42">
            <v>1.4856181818181817</v>
          </cell>
          <cell r="Q42">
            <v>4876915</v>
          </cell>
          <cell r="R42">
            <v>3500000</v>
          </cell>
          <cell r="S42">
            <v>1.3934042857142857</v>
          </cell>
          <cell r="T42">
            <v>2730420</v>
          </cell>
          <cell r="U42">
            <v>2500000</v>
          </cell>
          <cell r="V42">
            <v>1.092168</v>
          </cell>
          <cell r="W42">
            <v>2427850</v>
          </cell>
          <cell r="X42">
            <v>2200000</v>
          </cell>
          <cell r="Y42">
            <v>1.1035681818181817</v>
          </cell>
          <cell r="Z42">
            <v>2320930</v>
          </cell>
          <cell r="AA42">
            <v>2300000</v>
          </cell>
          <cell r="AB42">
            <v>1.0091000000000001</v>
          </cell>
          <cell r="AC42">
            <v>1420120</v>
          </cell>
          <cell r="AD42">
            <v>2300000</v>
          </cell>
          <cell r="AE42">
            <v>0.61744347826086954</v>
          </cell>
          <cell r="AF42">
            <v>3017800</v>
          </cell>
          <cell r="AG42">
            <v>2300000</v>
          </cell>
          <cell r="AH42">
            <v>1.3120869565217392</v>
          </cell>
          <cell r="AI42">
            <v>2123840</v>
          </cell>
          <cell r="AJ42">
            <v>2100000</v>
          </cell>
          <cell r="AK42">
            <v>1.011352380952381</v>
          </cell>
          <cell r="AL42">
            <v>2226060</v>
          </cell>
          <cell r="AM42">
            <v>2100000</v>
          </cell>
          <cell r="AN42">
            <v>1.0600285714285713</v>
          </cell>
          <cell r="AO42">
            <v>30312205</v>
          </cell>
          <cell r="AP42">
            <v>27800000</v>
          </cell>
          <cell r="AQ42">
            <v>1.0903670863309352</v>
          </cell>
        </row>
        <row r="43">
          <cell r="B43" t="str">
            <v>ABENSON FARMERS</v>
          </cell>
          <cell r="C43" t="str">
            <v>JOSEPH PESIGAN</v>
          </cell>
          <cell r="D43">
            <v>44320</v>
          </cell>
          <cell r="E43">
            <v>723070</v>
          </cell>
          <cell r="F43">
            <v>1000000</v>
          </cell>
          <cell r="G43">
            <v>0.72306999999999999</v>
          </cell>
          <cell r="H43">
            <v>951940</v>
          </cell>
          <cell r="I43">
            <v>900000</v>
          </cell>
          <cell r="J43">
            <v>1.057711111111111</v>
          </cell>
          <cell r="K43">
            <v>1553050</v>
          </cell>
          <cell r="L43">
            <v>1050000</v>
          </cell>
          <cell r="M43">
            <v>1.479095238095238</v>
          </cell>
          <cell r="N43">
            <v>1957560</v>
          </cell>
          <cell r="O43">
            <v>1300000</v>
          </cell>
          <cell r="P43">
            <v>1.5058153846153846</v>
          </cell>
          <cell r="Q43">
            <v>1855760</v>
          </cell>
          <cell r="R43">
            <v>1700000</v>
          </cell>
          <cell r="S43">
            <v>1.0916235294117647</v>
          </cell>
          <cell r="T43">
            <v>1513845</v>
          </cell>
          <cell r="U43">
            <v>1500000</v>
          </cell>
          <cell r="V43">
            <v>1.0092300000000001</v>
          </cell>
          <cell r="W43">
            <v>1089615</v>
          </cell>
          <cell r="X43">
            <v>1400000</v>
          </cell>
          <cell r="Y43">
            <v>0.77829642857142856</v>
          </cell>
          <cell r="Z43">
            <v>816570</v>
          </cell>
          <cell r="AA43">
            <v>1300000</v>
          </cell>
          <cell r="AB43">
            <v>0.62813076923076927</v>
          </cell>
          <cell r="AC43">
            <v>1293400</v>
          </cell>
          <cell r="AD43">
            <v>1200000</v>
          </cell>
          <cell r="AE43">
            <v>1.0778333333333334</v>
          </cell>
          <cell r="AF43">
            <v>774675</v>
          </cell>
          <cell r="AG43">
            <v>1250000</v>
          </cell>
          <cell r="AH43">
            <v>0.61973999999999996</v>
          </cell>
          <cell r="AI43">
            <v>1121420</v>
          </cell>
          <cell r="AJ43">
            <v>1100000</v>
          </cell>
          <cell r="AK43">
            <v>1.0194727272727273</v>
          </cell>
          <cell r="AL43">
            <v>1455075</v>
          </cell>
          <cell r="AM43">
            <v>1100000</v>
          </cell>
          <cell r="AN43">
            <v>1.3227954545454546</v>
          </cell>
          <cell r="AO43">
            <v>15105980</v>
          </cell>
          <cell r="AP43">
            <v>14800000</v>
          </cell>
          <cell r="AQ43">
            <v>1.0206743243243244</v>
          </cell>
        </row>
        <row r="44">
          <cell r="B44" t="str">
            <v>ABENSON FILINVEST</v>
          </cell>
          <cell r="C44" t="str">
            <v xml:space="preserve">PATROCINIO MONTOYA III </v>
          </cell>
          <cell r="D44">
            <v>44471</v>
          </cell>
          <cell r="E44">
            <v>642095</v>
          </cell>
          <cell r="F44">
            <v>1000000</v>
          </cell>
          <cell r="G44">
            <v>0.64209499999999997</v>
          </cell>
          <cell r="H44">
            <v>1018255</v>
          </cell>
          <cell r="I44">
            <v>900000</v>
          </cell>
          <cell r="J44">
            <v>1.1313944444444444</v>
          </cell>
          <cell r="K44">
            <v>364225</v>
          </cell>
          <cell r="L44">
            <v>900000</v>
          </cell>
          <cell r="M44">
            <v>0.40469444444444447</v>
          </cell>
          <cell r="N44">
            <v>1102155</v>
          </cell>
          <cell r="O44">
            <v>1000000</v>
          </cell>
          <cell r="P44">
            <v>1.102155</v>
          </cell>
          <cell r="Q44">
            <v>1251710</v>
          </cell>
          <cell r="R44">
            <v>900000</v>
          </cell>
          <cell r="S44">
            <v>1.3907888888888889</v>
          </cell>
          <cell r="V44" t="e">
            <v>#DIV/0!</v>
          </cell>
          <cell r="Y44" t="e">
            <v>#DIV/0!</v>
          </cell>
          <cell r="AB44" t="e">
            <v>#DIV/0!</v>
          </cell>
          <cell r="AE44" t="e">
            <v>#DIV/0!</v>
          </cell>
          <cell r="AH44" t="e">
            <v>#DIV/0!</v>
          </cell>
          <cell r="AK44" t="e">
            <v>#DIV/0!</v>
          </cell>
          <cell r="AN44" t="e">
            <v>#DIV/0!</v>
          </cell>
          <cell r="AO44">
            <v>4378440</v>
          </cell>
          <cell r="AP44">
            <v>4700000</v>
          </cell>
          <cell r="AQ44">
            <v>0.93158297872340423</v>
          </cell>
        </row>
        <row r="45">
          <cell r="C45" t="str">
            <v>RAY MATTHEW B. AURE</v>
          </cell>
          <cell r="D45">
            <v>44875</v>
          </cell>
          <cell r="T45">
            <v>763980</v>
          </cell>
          <cell r="U45">
            <v>1000000</v>
          </cell>
          <cell r="V45">
            <v>0.76397999999999999</v>
          </cell>
          <cell r="W45">
            <v>742684</v>
          </cell>
          <cell r="X45">
            <v>900000</v>
          </cell>
          <cell r="Y45">
            <v>0.82520444444444441</v>
          </cell>
          <cell r="Z45">
            <v>1112945</v>
          </cell>
          <cell r="AA45">
            <v>900000</v>
          </cell>
          <cell r="AB45">
            <v>1.2366055555555555</v>
          </cell>
          <cell r="AC45">
            <v>1019815</v>
          </cell>
          <cell r="AD45">
            <v>900000</v>
          </cell>
          <cell r="AE45">
            <v>1.1331277777777777</v>
          </cell>
          <cell r="AF45">
            <v>907355</v>
          </cell>
          <cell r="AG45">
            <v>900000</v>
          </cell>
          <cell r="AH45">
            <v>1.0081722222222222</v>
          </cell>
          <cell r="AI45">
            <v>1240115</v>
          </cell>
          <cell r="AJ45">
            <v>900000</v>
          </cell>
          <cell r="AK45">
            <v>1.3779055555555555</v>
          </cell>
          <cell r="AL45">
            <v>669290</v>
          </cell>
          <cell r="AM45">
            <v>900000</v>
          </cell>
          <cell r="AN45">
            <v>0.74365555555555551</v>
          </cell>
          <cell r="AO45">
            <v>6456184</v>
          </cell>
          <cell r="AP45">
            <v>6400000</v>
          </cell>
          <cell r="AQ45">
            <v>1.0087787500000001</v>
          </cell>
        </row>
        <row r="46">
          <cell r="B46" t="str">
            <v>ABENSON GALLERIA</v>
          </cell>
          <cell r="C46" t="str">
            <v>ERWIN C. FERMANES JR</v>
          </cell>
          <cell r="D46">
            <v>45097</v>
          </cell>
          <cell r="U46">
            <v>180000</v>
          </cell>
          <cell r="V46">
            <v>0</v>
          </cell>
          <cell r="W46">
            <v>1217383</v>
          </cell>
          <cell r="X46">
            <v>600000</v>
          </cell>
          <cell r="Y46">
            <v>2.0289716666666666</v>
          </cell>
          <cell r="Z46">
            <v>876437</v>
          </cell>
          <cell r="AA46">
            <v>600000</v>
          </cell>
          <cell r="AB46">
            <v>1.4607283333333334</v>
          </cell>
          <cell r="AC46">
            <v>953550</v>
          </cell>
          <cell r="AD46">
            <v>650000</v>
          </cell>
          <cell r="AE46">
            <v>1.4670000000000001</v>
          </cell>
          <cell r="AF46">
            <v>672395</v>
          </cell>
          <cell r="AG46">
            <v>750000</v>
          </cell>
          <cell r="AH46">
            <v>0.89652666666666669</v>
          </cell>
          <cell r="AI46">
            <v>284955</v>
          </cell>
          <cell r="AJ46">
            <v>750000</v>
          </cell>
          <cell r="AK46">
            <v>0.37994</v>
          </cell>
          <cell r="AL46">
            <v>553910</v>
          </cell>
          <cell r="AM46">
            <v>700000</v>
          </cell>
          <cell r="AN46">
            <v>0.7913</v>
          </cell>
          <cell r="AO46">
            <v>4558630</v>
          </cell>
          <cell r="AP46">
            <v>4230000</v>
          </cell>
          <cell r="AQ46">
            <v>1.0776903073286053</v>
          </cell>
        </row>
        <row r="47">
          <cell r="B47" t="str">
            <v>ABENSON GAPAN</v>
          </cell>
          <cell r="C47" t="str">
            <v>MAGANA, JOSEPH</v>
          </cell>
          <cell r="D47">
            <v>44609</v>
          </cell>
          <cell r="E47">
            <v>298450</v>
          </cell>
          <cell r="F47">
            <v>900000</v>
          </cell>
          <cell r="G47">
            <v>0.33161111111111113</v>
          </cell>
          <cell r="H47">
            <v>822870</v>
          </cell>
          <cell r="I47">
            <v>800000</v>
          </cell>
          <cell r="J47">
            <v>1.0285875</v>
          </cell>
          <cell r="K47">
            <v>1272675</v>
          </cell>
          <cell r="L47">
            <v>900000</v>
          </cell>
          <cell r="M47">
            <v>1.4140833333333334</v>
          </cell>
          <cell r="N47">
            <v>2391315</v>
          </cell>
          <cell r="O47">
            <v>1300000</v>
          </cell>
          <cell r="P47">
            <v>1.8394730769230769</v>
          </cell>
          <cell r="Q47">
            <v>2261290</v>
          </cell>
          <cell r="R47">
            <v>2250000</v>
          </cell>
          <cell r="S47">
            <v>1.0050177777777778</v>
          </cell>
          <cell r="T47">
            <v>1287790</v>
          </cell>
          <cell r="U47">
            <v>1200000</v>
          </cell>
          <cell r="V47">
            <v>1.0731583333333334</v>
          </cell>
          <cell r="W47">
            <v>926555</v>
          </cell>
          <cell r="X47">
            <v>1200000</v>
          </cell>
          <cell r="Y47">
            <v>0.77212916666666664</v>
          </cell>
          <cell r="Z47">
            <v>979245</v>
          </cell>
          <cell r="AA47">
            <v>1200000</v>
          </cell>
          <cell r="AB47">
            <v>0.81603749999999997</v>
          </cell>
          <cell r="AC47">
            <v>268955</v>
          </cell>
          <cell r="AD47">
            <v>1200000</v>
          </cell>
          <cell r="AE47">
            <v>0.22412916666666666</v>
          </cell>
          <cell r="AF47">
            <v>1103550</v>
          </cell>
          <cell r="AG47">
            <v>1100000</v>
          </cell>
          <cell r="AH47">
            <v>1.0032272727272726</v>
          </cell>
          <cell r="AI47">
            <v>378040</v>
          </cell>
          <cell r="AJ47">
            <v>900000</v>
          </cell>
          <cell r="AK47">
            <v>0.42004444444444444</v>
          </cell>
          <cell r="AM47">
            <v>900000</v>
          </cell>
          <cell r="AN47">
            <v>0</v>
          </cell>
          <cell r="AO47">
            <v>11990735</v>
          </cell>
          <cell r="AP47">
            <v>13850000</v>
          </cell>
          <cell r="AQ47">
            <v>0.86575703971119133</v>
          </cell>
        </row>
        <row r="48">
          <cell r="B48" t="str">
            <v>ABENSON GAISANO BACOLOD</v>
          </cell>
          <cell r="C48" t="str">
            <v>RALPH DAVID HINLO</v>
          </cell>
          <cell r="D48">
            <v>45265</v>
          </cell>
          <cell r="AL48">
            <v>97375</v>
          </cell>
          <cell r="AM48">
            <v>391936</v>
          </cell>
          <cell r="AN48">
            <v>0.24844617488569562</v>
          </cell>
          <cell r="AO48">
            <v>97375</v>
          </cell>
          <cell r="AP48">
            <v>900000</v>
          </cell>
          <cell r="AQ48">
            <v>0.10819444444444444</v>
          </cell>
        </row>
        <row r="49">
          <cell r="B49" t="str">
            <v>ABENSON GENERAL TRIAS</v>
          </cell>
          <cell r="C49" t="str">
            <v xml:space="preserve">MARC ADRIAN JIMENEZ </v>
          </cell>
          <cell r="D49">
            <v>44810</v>
          </cell>
          <cell r="E49">
            <v>407225</v>
          </cell>
          <cell r="F49">
            <v>600000</v>
          </cell>
          <cell r="G49">
            <v>0.67870833333333336</v>
          </cell>
          <cell r="H49">
            <v>751545</v>
          </cell>
          <cell r="I49">
            <v>550000</v>
          </cell>
          <cell r="J49">
            <v>1.3664454545454545</v>
          </cell>
          <cell r="K49">
            <v>1018120</v>
          </cell>
          <cell r="L49">
            <v>650000</v>
          </cell>
          <cell r="M49">
            <v>1.5663384615384615</v>
          </cell>
          <cell r="N49">
            <v>1372060</v>
          </cell>
          <cell r="O49">
            <v>800000</v>
          </cell>
          <cell r="P49">
            <v>1.7150749999999999</v>
          </cell>
          <cell r="Q49">
            <v>1420610</v>
          </cell>
          <cell r="R49">
            <v>1300000</v>
          </cell>
          <cell r="S49">
            <v>1.0927769230769231</v>
          </cell>
          <cell r="T49">
            <v>918605</v>
          </cell>
          <cell r="U49">
            <v>1100000</v>
          </cell>
          <cell r="V49">
            <v>0.83509545454545453</v>
          </cell>
          <cell r="W49">
            <v>922810</v>
          </cell>
          <cell r="X49">
            <v>1000000</v>
          </cell>
          <cell r="Y49">
            <v>0.92281000000000002</v>
          </cell>
          <cell r="Z49">
            <v>1009515</v>
          </cell>
          <cell r="AA49">
            <v>1000000</v>
          </cell>
          <cell r="AB49">
            <v>1.0095149999999999</v>
          </cell>
          <cell r="AC49">
            <v>909630</v>
          </cell>
          <cell r="AD49">
            <v>1000000</v>
          </cell>
          <cell r="AE49">
            <v>0.90963000000000005</v>
          </cell>
          <cell r="AF49">
            <v>574680</v>
          </cell>
          <cell r="AG49">
            <v>950000</v>
          </cell>
          <cell r="AH49">
            <v>0.60492631578947365</v>
          </cell>
          <cell r="AI49">
            <v>689455</v>
          </cell>
          <cell r="AJ49">
            <v>950000</v>
          </cell>
          <cell r="AK49">
            <v>0.72574210526315786</v>
          </cell>
          <cell r="AL49">
            <v>1383480</v>
          </cell>
          <cell r="AM49">
            <v>900000</v>
          </cell>
          <cell r="AN49">
            <v>1.5371999999999999</v>
          </cell>
          <cell r="AO49">
            <v>11377735</v>
          </cell>
          <cell r="AP49">
            <v>9900000</v>
          </cell>
          <cell r="AQ49">
            <v>1.1492661616161617</v>
          </cell>
        </row>
        <row r="50">
          <cell r="B50" t="str">
            <v>ABENSON GLORIETTA 1</v>
          </cell>
          <cell r="C50" t="str">
            <v xml:space="preserve">SILVESTRE GUARIN </v>
          </cell>
          <cell r="D50">
            <v>44523</v>
          </cell>
          <cell r="E50">
            <v>665285</v>
          </cell>
          <cell r="F50">
            <v>900000</v>
          </cell>
          <cell r="G50">
            <v>0.73920555555555556</v>
          </cell>
          <cell r="H50">
            <v>1033695</v>
          </cell>
          <cell r="I50">
            <v>800000</v>
          </cell>
          <cell r="J50">
            <v>1.29211875</v>
          </cell>
          <cell r="K50">
            <v>1693220</v>
          </cell>
          <cell r="L50">
            <v>850000</v>
          </cell>
          <cell r="M50">
            <v>1.9920235294117647</v>
          </cell>
          <cell r="O50">
            <v>1050000</v>
          </cell>
          <cell r="P50">
            <v>0</v>
          </cell>
          <cell r="Q50">
            <v>1720705</v>
          </cell>
          <cell r="R50">
            <v>1250000</v>
          </cell>
          <cell r="S50">
            <v>1.3765639999999999</v>
          </cell>
          <cell r="T50">
            <v>472425</v>
          </cell>
          <cell r="U50">
            <v>900000</v>
          </cell>
          <cell r="V50">
            <v>0.5249166666666667</v>
          </cell>
          <cell r="W50">
            <v>714570</v>
          </cell>
          <cell r="X50">
            <v>900000</v>
          </cell>
          <cell r="Y50">
            <v>0.79396666666666671</v>
          </cell>
          <cell r="Z50">
            <v>907000</v>
          </cell>
          <cell r="AA50">
            <v>900000</v>
          </cell>
          <cell r="AB50">
            <v>1.0077777777777779</v>
          </cell>
          <cell r="AD50">
            <v>850000</v>
          </cell>
          <cell r="AE50">
            <v>0</v>
          </cell>
          <cell r="AH50" t="e">
            <v>#DIV/0!</v>
          </cell>
          <cell r="AK50" t="e">
            <v>#DIV/0!</v>
          </cell>
          <cell r="AN50" t="e">
            <v>#DIV/0!</v>
          </cell>
          <cell r="AO50">
            <v>7206900</v>
          </cell>
          <cell r="AP50">
            <v>8400000</v>
          </cell>
          <cell r="AQ50">
            <v>0.85796428571428573</v>
          </cell>
        </row>
        <row r="51">
          <cell r="C51" t="str">
            <v>JONEL SUÑAZ (PROBY)</v>
          </cell>
          <cell r="D51">
            <v>45241</v>
          </cell>
          <cell r="AI51">
            <v>908080</v>
          </cell>
          <cell r="AJ51">
            <v>300000</v>
          </cell>
          <cell r="AK51">
            <v>3.0269333333333335</v>
          </cell>
          <cell r="AL51">
            <v>1100140</v>
          </cell>
          <cell r="AM51">
            <v>550000</v>
          </cell>
          <cell r="AN51">
            <v>2.0002545454545455</v>
          </cell>
          <cell r="AO51">
            <v>2008220</v>
          </cell>
          <cell r="AP51">
            <v>850000</v>
          </cell>
          <cell r="AQ51">
            <v>2.3626117647058824</v>
          </cell>
        </row>
        <row r="52">
          <cell r="B52" t="str">
            <v>ABENSON HARBOUR POINT</v>
          </cell>
          <cell r="C52" t="str">
            <v>ARABEJO, ALDRIDGE (PROBY)</v>
          </cell>
          <cell r="D52">
            <v>44856</v>
          </cell>
          <cell r="F52">
            <v>550000</v>
          </cell>
          <cell r="G52">
            <v>0</v>
          </cell>
          <cell r="H52">
            <v>612405</v>
          </cell>
          <cell r="I52">
            <v>550000</v>
          </cell>
          <cell r="J52">
            <v>1.1134636363636363</v>
          </cell>
          <cell r="K52">
            <v>724470</v>
          </cell>
          <cell r="L52">
            <v>550000</v>
          </cell>
          <cell r="M52">
            <v>1.3172181818181818</v>
          </cell>
          <cell r="N52">
            <v>700040</v>
          </cell>
          <cell r="O52">
            <v>700000</v>
          </cell>
          <cell r="P52">
            <v>1.0000571428571428</v>
          </cell>
          <cell r="R52">
            <v>700000</v>
          </cell>
          <cell r="S52">
            <v>0</v>
          </cell>
          <cell r="U52">
            <v>2300000</v>
          </cell>
          <cell r="V52">
            <v>0</v>
          </cell>
          <cell r="Y52" t="e">
            <v>#DIV/0!</v>
          </cell>
          <cell r="AB52" t="e">
            <v>#DIV/0!</v>
          </cell>
          <cell r="AE52" t="e">
            <v>#DIV/0!</v>
          </cell>
          <cell r="AH52" t="e">
            <v>#DIV/0!</v>
          </cell>
          <cell r="AK52" t="e">
            <v>#DIV/0!</v>
          </cell>
          <cell r="AN52" t="e">
            <v>#DIV/0!</v>
          </cell>
          <cell r="AO52">
            <v>2036915</v>
          </cell>
          <cell r="AP52">
            <v>5350000</v>
          </cell>
          <cell r="AQ52">
            <v>0.38073177570093458</v>
          </cell>
        </row>
        <row r="53">
          <cell r="C53" t="str">
            <v>NEIL ARCA (PROBY)</v>
          </cell>
          <cell r="D53">
            <v>45139</v>
          </cell>
          <cell r="Z53">
            <v>929880</v>
          </cell>
          <cell r="AA53">
            <v>450000</v>
          </cell>
          <cell r="AB53">
            <v>2.0663999999999998</v>
          </cell>
          <cell r="AC53">
            <v>308640</v>
          </cell>
          <cell r="AD53">
            <v>500000</v>
          </cell>
          <cell r="AE53">
            <v>0.61728000000000005</v>
          </cell>
          <cell r="AF53">
            <v>297025</v>
          </cell>
          <cell r="AG53">
            <v>500000</v>
          </cell>
          <cell r="AH53">
            <v>0.59404999999999997</v>
          </cell>
          <cell r="AI53">
            <v>680350</v>
          </cell>
          <cell r="AJ53">
            <v>500000</v>
          </cell>
          <cell r="AK53">
            <v>1.3607</v>
          </cell>
          <cell r="AL53">
            <v>682745</v>
          </cell>
          <cell r="AM53">
            <v>500000</v>
          </cell>
          <cell r="AN53">
            <v>1.3654900000000001</v>
          </cell>
          <cell r="AO53">
            <v>2898640</v>
          </cell>
          <cell r="AP53">
            <v>2450000</v>
          </cell>
          <cell r="AQ53">
            <v>1.1831183673469388</v>
          </cell>
        </row>
        <row r="54">
          <cell r="B54" t="str">
            <v>ABENSON JAKA</v>
          </cell>
          <cell r="C54" t="str">
            <v>TOMMY STA.ANA</v>
          </cell>
          <cell r="D54">
            <v>45010</v>
          </cell>
          <cell r="L54">
            <v>101613</v>
          </cell>
          <cell r="M54">
            <v>0</v>
          </cell>
          <cell r="N54">
            <v>781640</v>
          </cell>
          <cell r="O54">
            <v>650000</v>
          </cell>
          <cell r="P54">
            <v>1.202523076923077</v>
          </cell>
          <cell r="Q54">
            <v>979595</v>
          </cell>
          <cell r="R54">
            <v>650000</v>
          </cell>
          <cell r="S54">
            <v>1.5070692307692308</v>
          </cell>
          <cell r="T54">
            <v>981710</v>
          </cell>
          <cell r="U54">
            <v>650000</v>
          </cell>
          <cell r="V54">
            <v>1.5103230769230769</v>
          </cell>
          <cell r="W54">
            <v>421920</v>
          </cell>
          <cell r="X54">
            <v>600000</v>
          </cell>
          <cell r="Y54">
            <v>0.70320000000000005</v>
          </cell>
          <cell r="Z54">
            <v>299940</v>
          </cell>
          <cell r="AA54">
            <v>600000</v>
          </cell>
          <cell r="AB54">
            <v>0.49990000000000001</v>
          </cell>
          <cell r="AC54">
            <v>546175</v>
          </cell>
          <cell r="AD54">
            <v>600000</v>
          </cell>
          <cell r="AE54">
            <v>0.91029166666666672</v>
          </cell>
          <cell r="AF54">
            <v>541495</v>
          </cell>
          <cell r="AG54">
            <v>600000</v>
          </cell>
          <cell r="AH54">
            <v>0.90249166666666669</v>
          </cell>
          <cell r="AI54">
            <v>586600</v>
          </cell>
          <cell r="AJ54">
            <v>550000</v>
          </cell>
          <cell r="AK54">
            <v>1.0665454545454545</v>
          </cell>
          <cell r="AL54">
            <v>198060</v>
          </cell>
          <cell r="AM54">
            <v>550000</v>
          </cell>
          <cell r="AN54">
            <v>0.36010909090909093</v>
          </cell>
          <cell r="AO54">
            <v>5337135</v>
          </cell>
          <cell r="AP54">
            <v>5551613</v>
          </cell>
          <cell r="AQ54">
            <v>0.96136654338117589</v>
          </cell>
        </row>
        <row r="55">
          <cell r="B55" t="str">
            <v>ABENSON KAI MALL</v>
          </cell>
          <cell r="C55" t="str">
            <v>JOHN JOBER BALIBALOS (PROBY)</v>
          </cell>
          <cell r="D55">
            <v>44992</v>
          </cell>
          <cell r="G55" t="e">
            <v>#DIV/0!</v>
          </cell>
          <cell r="J55" t="e">
            <v>#DIV/0!</v>
          </cell>
          <cell r="L55">
            <v>348387</v>
          </cell>
          <cell r="M55">
            <v>0</v>
          </cell>
          <cell r="N55">
            <v>450720</v>
          </cell>
          <cell r="O55">
            <v>650000</v>
          </cell>
          <cell r="P55">
            <v>0.69341538461538466</v>
          </cell>
          <cell r="Q55">
            <v>717480</v>
          </cell>
          <cell r="R55">
            <v>650000</v>
          </cell>
          <cell r="S55">
            <v>1.1038153846153846</v>
          </cell>
          <cell r="T55">
            <v>264245</v>
          </cell>
          <cell r="U55">
            <v>650000</v>
          </cell>
          <cell r="V55">
            <v>0.40653076923076925</v>
          </cell>
          <cell r="W55">
            <v>373835</v>
          </cell>
          <cell r="X55">
            <v>600000</v>
          </cell>
          <cell r="Y55">
            <v>0.62305833333333338</v>
          </cell>
          <cell r="Z55">
            <v>302845</v>
          </cell>
          <cell r="AA55">
            <v>600000</v>
          </cell>
          <cell r="AB55">
            <v>0.50474166666666664</v>
          </cell>
          <cell r="AC55">
            <v>360245</v>
          </cell>
          <cell r="AD55">
            <v>600000</v>
          </cell>
          <cell r="AE55">
            <v>0.60040833333333332</v>
          </cell>
          <cell r="AF55">
            <v>329145</v>
          </cell>
          <cell r="AG55">
            <v>600000</v>
          </cell>
          <cell r="AH55">
            <v>0.54857500000000003</v>
          </cell>
          <cell r="AI55">
            <v>213465</v>
          </cell>
          <cell r="AJ55">
            <v>550000</v>
          </cell>
          <cell r="AK55">
            <v>0.38811818181818181</v>
          </cell>
          <cell r="AL55">
            <v>337440</v>
          </cell>
          <cell r="AM55">
            <v>550000</v>
          </cell>
          <cell r="AN55">
            <v>0.6135272727272727</v>
          </cell>
          <cell r="AO55">
            <v>3349420</v>
          </cell>
          <cell r="AP55">
            <v>5798387</v>
          </cell>
          <cell r="AQ55">
            <v>0.57764685247811154</v>
          </cell>
        </row>
        <row r="56">
          <cell r="B56" t="str">
            <v>ABENSON LAS PIÑAS</v>
          </cell>
          <cell r="C56" t="str">
            <v xml:space="preserve">ANGELO NAVARRO </v>
          </cell>
          <cell r="D56">
            <v>44751</v>
          </cell>
          <cell r="E56">
            <v>1727545</v>
          </cell>
          <cell r="F56">
            <v>1700000</v>
          </cell>
          <cell r="G56">
            <v>1.0162029411764706</v>
          </cell>
          <cell r="H56">
            <v>2252365</v>
          </cell>
          <cell r="I56">
            <v>1500000</v>
          </cell>
          <cell r="J56">
            <v>1.5015766666666666</v>
          </cell>
          <cell r="K56">
            <v>3852505</v>
          </cell>
          <cell r="L56">
            <v>1500000</v>
          </cell>
          <cell r="M56">
            <v>2.5683366666666667</v>
          </cell>
          <cell r="N56">
            <v>5167860</v>
          </cell>
          <cell r="O56">
            <v>2750000</v>
          </cell>
          <cell r="P56">
            <v>1.8792218181818181</v>
          </cell>
          <cell r="Q56">
            <v>5735250</v>
          </cell>
          <cell r="R56">
            <v>4000000</v>
          </cell>
          <cell r="S56">
            <v>1.4338124999999999</v>
          </cell>
          <cell r="T56">
            <v>3693175</v>
          </cell>
          <cell r="U56">
            <v>3000000</v>
          </cell>
          <cell r="V56">
            <v>1.2310583333333334</v>
          </cell>
          <cell r="W56">
            <v>3636045</v>
          </cell>
          <cell r="X56">
            <v>3000000</v>
          </cell>
          <cell r="Y56">
            <v>1.2120150000000001</v>
          </cell>
          <cell r="Z56">
            <v>3662600</v>
          </cell>
          <cell r="AA56">
            <v>2300000</v>
          </cell>
          <cell r="AB56">
            <v>1.5924347826086958</v>
          </cell>
          <cell r="AC56">
            <v>2249585</v>
          </cell>
          <cell r="AD56">
            <v>3000000</v>
          </cell>
          <cell r="AE56">
            <v>0.74986166666666665</v>
          </cell>
          <cell r="AF56">
            <v>2654040</v>
          </cell>
          <cell r="AG56">
            <v>2800000</v>
          </cell>
          <cell r="AH56">
            <v>0.94787142857142859</v>
          </cell>
          <cell r="AI56">
            <v>2784620</v>
          </cell>
          <cell r="AJ56">
            <v>2600000</v>
          </cell>
          <cell r="AK56">
            <v>1.0710076923076923</v>
          </cell>
          <cell r="AL56">
            <v>3115935</v>
          </cell>
          <cell r="AM56">
            <v>2600000</v>
          </cell>
          <cell r="AN56">
            <v>1.1984365384615385</v>
          </cell>
          <cell r="AO56">
            <v>40531525</v>
          </cell>
          <cell r="AP56">
            <v>30750000</v>
          </cell>
          <cell r="AQ56">
            <v>1.3180983739837397</v>
          </cell>
        </row>
        <row r="57">
          <cell r="B57" t="str">
            <v>ABENSON LIPA</v>
          </cell>
          <cell r="C57" t="str">
            <v xml:space="preserve">RICKY GAJANO </v>
          </cell>
          <cell r="D57">
            <v>44475</v>
          </cell>
          <cell r="E57">
            <v>1594685</v>
          </cell>
          <cell r="F57">
            <v>750000</v>
          </cell>
          <cell r="G57">
            <v>2.1262466666666668</v>
          </cell>
          <cell r="H57">
            <v>960640</v>
          </cell>
          <cell r="I57">
            <v>650000</v>
          </cell>
          <cell r="J57">
            <v>1.4779076923076924</v>
          </cell>
          <cell r="K57">
            <v>1652815</v>
          </cell>
          <cell r="L57">
            <v>1600000</v>
          </cell>
          <cell r="M57">
            <v>1.033009375</v>
          </cell>
          <cell r="N57">
            <v>2577925</v>
          </cell>
          <cell r="O57">
            <v>1500000</v>
          </cell>
          <cell r="P57">
            <v>1.7186166666666667</v>
          </cell>
          <cell r="Q57">
            <v>2508640</v>
          </cell>
          <cell r="R57">
            <v>1950000</v>
          </cell>
          <cell r="S57">
            <v>1.2864820512820512</v>
          </cell>
          <cell r="T57">
            <v>1803300</v>
          </cell>
          <cell r="U57">
            <v>1800000</v>
          </cell>
          <cell r="V57">
            <v>1.0018333333333334</v>
          </cell>
          <cell r="W57">
            <v>2130200</v>
          </cell>
          <cell r="X57">
            <v>1800000</v>
          </cell>
          <cell r="Y57">
            <v>1.1834444444444445</v>
          </cell>
          <cell r="Z57">
            <v>1620000</v>
          </cell>
          <cell r="AA57">
            <v>1500000</v>
          </cell>
          <cell r="AB57">
            <v>1.08</v>
          </cell>
          <cell r="AC57">
            <v>1235910</v>
          </cell>
          <cell r="AD57">
            <v>1500000</v>
          </cell>
          <cell r="AE57">
            <v>0.82394000000000001</v>
          </cell>
          <cell r="AF57">
            <v>1940975</v>
          </cell>
          <cell r="AG57">
            <v>1500000</v>
          </cell>
          <cell r="AH57">
            <v>1.2939833333333333</v>
          </cell>
          <cell r="AI57">
            <v>1382500</v>
          </cell>
          <cell r="AJ57">
            <v>1300000</v>
          </cell>
          <cell r="AK57">
            <v>1.0634615384615385</v>
          </cell>
          <cell r="AL57">
            <v>1142135</v>
          </cell>
          <cell r="AM57">
            <v>1300000</v>
          </cell>
          <cell r="AN57">
            <v>0.87856538461538458</v>
          </cell>
          <cell r="AO57">
            <v>20549725</v>
          </cell>
          <cell r="AP57">
            <v>17150000</v>
          </cell>
          <cell r="AQ57">
            <v>1.198234693877551</v>
          </cell>
        </row>
        <row r="58">
          <cell r="B58" t="str">
            <v>ABENSON LOS BANOS</v>
          </cell>
          <cell r="C58" t="str">
            <v>JHUNLY ALVAREZ</v>
          </cell>
          <cell r="D58">
            <v>44336</v>
          </cell>
          <cell r="E58">
            <v>583520</v>
          </cell>
          <cell r="F58">
            <v>550000</v>
          </cell>
          <cell r="G58">
            <v>1.0609454545454546</v>
          </cell>
          <cell r="H58">
            <v>691885</v>
          </cell>
          <cell r="I58">
            <v>550000</v>
          </cell>
          <cell r="J58">
            <v>1.2579727272727272</v>
          </cell>
          <cell r="K58">
            <v>375220</v>
          </cell>
          <cell r="L58">
            <v>1050000</v>
          </cell>
          <cell r="M58">
            <v>0.35735238095238098</v>
          </cell>
          <cell r="N58">
            <v>1204455</v>
          </cell>
          <cell r="O58">
            <v>1050000</v>
          </cell>
          <cell r="P58">
            <v>1.1471</v>
          </cell>
          <cell r="Q58">
            <v>1806980</v>
          </cell>
          <cell r="R58">
            <v>1050000</v>
          </cell>
          <cell r="S58">
            <v>1.7209333333333334</v>
          </cell>
          <cell r="T58">
            <v>1604775</v>
          </cell>
          <cell r="U58">
            <v>800000</v>
          </cell>
          <cell r="V58">
            <v>2.0059687500000001</v>
          </cell>
          <cell r="W58">
            <v>1497960</v>
          </cell>
          <cell r="X58">
            <v>800000</v>
          </cell>
          <cell r="Y58">
            <v>1.8724499999999999</v>
          </cell>
          <cell r="Z58">
            <v>713145</v>
          </cell>
          <cell r="AA58">
            <v>900000</v>
          </cell>
          <cell r="AB58">
            <v>0.79238333333333333</v>
          </cell>
          <cell r="AC58">
            <v>1031715</v>
          </cell>
          <cell r="AD58">
            <v>900000</v>
          </cell>
          <cell r="AE58">
            <v>1.14635</v>
          </cell>
          <cell r="AF58">
            <v>904035</v>
          </cell>
          <cell r="AG58">
            <v>900000</v>
          </cell>
          <cell r="AH58">
            <v>1.0044833333333334</v>
          </cell>
          <cell r="AI58">
            <v>304840</v>
          </cell>
          <cell r="AJ58">
            <v>900000</v>
          </cell>
          <cell r="AK58">
            <v>0.33871111111111113</v>
          </cell>
          <cell r="AL58">
            <v>590985</v>
          </cell>
          <cell r="AM58">
            <v>800000</v>
          </cell>
          <cell r="AN58">
            <v>0.73873124999999995</v>
          </cell>
          <cell r="AO58">
            <v>11309515</v>
          </cell>
          <cell r="AP58">
            <v>10250000</v>
          </cell>
          <cell r="AQ58">
            <v>1.1033673170731708</v>
          </cell>
        </row>
        <row r="59">
          <cell r="B59" t="str">
            <v>ABENSON LUCKY CHINATOWN</v>
          </cell>
          <cell r="C59" t="str">
            <v>MARCELINO GARCIA (PROBY)</v>
          </cell>
          <cell r="D59">
            <v>45209</v>
          </cell>
          <cell r="AF59">
            <v>74990</v>
          </cell>
          <cell r="AG59">
            <v>72581</v>
          </cell>
          <cell r="AH59">
            <v>1.0331905044019785</v>
          </cell>
          <cell r="AI59">
            <v>302645</v>
          </cell>
          <cell r="AJ59">
            <v>500000</v>
          </cell>
          <cell r="AK59">
            <v>0.60528999999999999</v>
          </cell>
          <cell r="AL59">
            <v>42790</v>
          </cell>
          <cell r="AM59">
            <v>550000</v>
          </cell>
          <cell r="AN59">
            <v>7.7799999999999994E-2</v>
          </cell>
          <cell r="AO59">
            <v>420425</v>
          </cell>
          <cell r="AP59">
            <v>1122581</v>
          </cell>
          <cell r="AQ59">
            <v>0.37451640460688362</v>
          </cell>
        </row>
        <row r="60">
          <cell r="B60" t="str">
            <v>ABENSON MADISON</v>
          </cell>
          <cell r="C60" t="str">
            <v>JERENZ TAMBONG</v>
          </cell>
          <cell r="D60">
            <v>44943</v>
          </cell>
          <cell r="F60">
            <v>203224</v>
          </cell>
          <cell r="G60">
            <v>0</v>
          </cell>
          <cell r="H60">
            <v>146375</v>
          </cell>
          <cell r="I60">
            <v>500000</v>
          </cell>
          <cell r="J60">
            <v>0.29275000000000001</v>
          </cell>
          <cell r="K60">
            <v>684485</v>
          </cell>
          <cell r="L60">
            <v>650000</v>
          </cell>
          <cell r="M60">
            <v>1.0530538461538461</v>
          </cell>
          <cell r="O60">
            <v>850000</v>
          </cell>
          <cell r="P60">
            <v>0</v>
          </cell>
          <cell r="S60" t="e">
            <v>#DIV/0!</v>
          </cell>
          <cell r="V60" t="e">
            <v>#DIV/0!</v>
          </cell>
          <cell r="Y60" t="e">
            <v>#DIV/0!</v>
          </cell>
          <cell r="AB60" t="e">
            <v>#DIV/0!</v>
          </cell>
          <cell r="AE60" t="e">
            <v>#DIV/0!</v>
          </cell>
          <cell r="AH60" t="e">
            <v>#DIV/0!</v>
          </cell>
          <cell r="AK60" t="e">
            <v>#DIV/0!</v>
          </cell>
          <cell r="AN60" t="e">
            <v>#DIV/0!</v>
          </cell>
          <cell r="AO60">
            <v>830860</v>
          </cell>
          <cell r="AP60">
            <v>2203224</v>
          </cell>
          <cell r="AQ60">
            <v>0.37711099733844583</v>
          </cell>
        </row>
        <row r="61">
          <cell r="C61" t="str">
            <v>ROMNICK RACAB (PROBY)</v>
          </cell>
          <cell r="D61">
            <v>45083</v>
          </cell>
          <cell r="T61">
            <v>463245</v>
          </cell>
          <cell r="U61">
            <v>375000</v>
          </cell>
          <cell r="V61">
            <v>1.23532</v>
          </cell>
          <cell r="W61">
            <v>1123840</v>
          </cell>
          <cell r="X61">
            <v>600000</v>
          </cell>
          <cell r="Y61">
            <v>1.8730666666666667</v>
          </cell>
          <cell r="Z61">
            <v>980755</v>
          </cell>
          <cell r="AA61">
            <v>700000</v>
          </cell>
          <cell r="AB61">
            <v>1.4010785714285714</v>
          </cell>
          <cell r="AD61">
            <v>700000</v>
          </cell>
          <cell r="AE61">
            <v>0</v>
          </cell>
          <cell r="AH61" t="e">
            <v>#DIV/0!</v>
          </cell>
          <cell r="AK61" t="e">
            <v>#DIV/0!</v>
          </cell>
          <cell r="AN61" t="e">
            <v>#DIV/0!</v>
          </cell>
          <cell r="AO61">
            <v>2567840</v>
          </cell>
          <cell r="AP61">
            <v>2375000</v>
          </cell>
          <cell r="AQ61">
            <v>1.0811957894736841</v>
          </cell>
        </row>
        <row r="62">
          <cell r="C62" t="str">
            <v>CLEO EVANGELISTA (PROBY)</v>
          </cell>
          <cell r="D62">
            <v>45246</v>
          </cell>
          <cell r="AI62">
            <v>481040</v>
          </cell>
          <cell r="AJ62">
            <v>225000</v>
          </cell>
          <cell r="AK62">
            <v>2.1379555555555556</v>
          </cell>
          <cell r="AL62">
            <v>817280</v>
          </cell>
          <cell r="AM62">
            <v>550000</v>
          </cell>
          <cell r="AN62">
            <v>1.4859636363636364</v>
          </cell>
          <cell r="AO62">
            <v>1298320</v>
          </cell>
          <cell r="AP62">
            <v>775000</v>
          </cell>
          <cell r="AQ62">
            <v>1.6752516129032258</v>
          </cell>
        </row>
        <row r="63">
          <cell r="B63" t="str">
            <v>ABENSON MAKILING</v>
          </cell>
          <cell r="C63" t="str">
            <v>JHON PAUL RABINA (PROBY)</v>
          </cell>
          <cell r="D63">
            <v>45212</v>
          </cell>
          <cell r="AF63">
            <v>149570</v>
          </cell>
          <cell r="AG63">
            <v>275806</v>
          </cell>
          <cell r="AH63">
            <v>0.54230147277434138</v>
          </cell>
          <cell r="AI63">
            <v>127183</v>
          </cell>
          <cell r="AJ63">
            <v>550000</v>
          </cell>
          <cell r="AK63">
            <v>0.23124181818181819</v>
          </cell>
          <cell r="AL63">
            <v>206255</v>
          </cell>
          <cell r="AM63">
            <v>500000</v>
          </cell>
          <cell r="AN63">
            <v>0.41250999999999999</v>
          </cell>
          <cell r="AO63">
            <v>483008</v>
          </cell>
          <cell r="AP63">
            <v>1325806</v>
          </cell>
          <cell r="AQ63">
            <v>0.36431272750311888</v>
          </cell>
        </row>
        <row r="64">
          <cell r="B64" t="str">
            <v>ABENSON MALABON</v>
          </cell>
          <cell r="C64" t="str">
            <v xml:space="preserve">ALFIE BRAZAS </v>
          </cell>
          <cell r="D64">
            <v>44873</v>
          </cell>
          <cell r="E64">
            <v>458200</v>
          </cell>
          <cell r="F64">
            <v>1200000</v>
          </cell>
          <cell r="G64">
            <v>0.38183333333333336</v>
          </cell>
          <cell r="H64">
            <v>1068095</v>
          </cell>
          <cell r="I64">
            <v>1000000</v>
          </cell>
          <cell r="J64">
            <v>1.068095</v>
          </cell>
          <cell r="K64">
            <v>2242465</v>
          </cell>
          <cell r="L64">
            <v>1900000</v>
          </cell>
          <cell r="M64">
            <v>1.1802447368421052</v>
          </cell>
          <cell r="N64">
            <v>3074740</v>
          </cell>
          <cell r="O64">
            <v>2000000</v>
          </cell>
          <cell r="P64">
            <v>1.5373699999999999</v>
          </cell>
          <cell r="Q64">
            <v>3611860</v>
          </cell>
          <cell r="R64">
            <v>3000000</v>
          </cell>
          <cell r="S64">
            <v>1.2039533333333334</v>
          </cell>
          <cell r="T64">
            <v>2397905</v>
          </cell>
          <cell r="U64">
            <v>1650000</v>
          </cell>
          <cell r="V64">
            <v>1.4532757575757576</v>
          </cell>
          <cell r="W64">
            <v>1743885</v>
          </cell>
          <cell r="X64">
            <v>1650000</v>
          </cell>
          <cell r="Y64">
            <v>1.0569</v>
          </cell>
          <cell r="Z64">
            <v>2379815</v>
          </cell>
          <cell r="AA64">
            <v>1750000</v>
          </cell>
          <cell r="AB64">
            <v>1.3598942857142857</v>
          </cell>
          <cell r="AC64">
            <v>1215670</v>
          </cell>
          <cell r="AD64">
            <v>1900000</v>
          </cell>
          <cell r="AE64">
            <v>0.63982631578947369</v>
          </cell>
          <cell r="AF64">
            <v>1917675</v>
          </cell>
          <cell r="AG64">
            <v>1900000</v>
          </cell>
          <cell r="AH64">
            <v>1.0093026315789473</v>
          </cell>
          <cell r="AI64">
            <v>1312350</v>
          </cell>
          <cell r="AJ64">
            <v>1700000</v>
          </cell>
          <cell r="AK64">
            <v>0.77197058823529408</v>
          </cell>
          <cell r="AL64">
            <v>1965055</v>
          </cell>
          <cell r="AM64">
            <v>1800000</v>
          </cell>
          <cell r="AN64">
            <v>1.0916972222222223</v>
          </cell>
          <cell r="AO64">
            <v>23387715</v>
          </cell>
          <cell r="AP64">
            <v>21450000</v>
          </cell>
          <cell r="AQ64">
            <v>1.0903363636363637</v>
          </cell>
        </row>
        <row r="65">
          <cell r="B65" t="str">
            <v>ABENSON MALOLOS</v>
          </cell>
          <cell r="C65" t="str">
            <v xml:space="preserve">ALJON ESTILON </v>
          </cell>
          <cell r="D65">
            <v>43635</v>
          </cell>
          <cell r="E65">
            <v>962990</v>
          </cell>
          <cell r="F65">
            <v>900000</v>
          </cell>
          <cell r="G65">
            <v>1.0699888888888889</v>
          </cell>
          <cell r="H65">
            <v>936545</v>
          </cell>
          <cell r="I65">
            <v>950000</v>
          </cell>
          <cell r="J65">
            <v>0.98583684210526312</v>
          </cell>
          <cell r="K65">
            <v>1849745</v>
          </cell>
          <cell r="L65">
            <v>2100000</v>
          </cell>
          <cell r="M65">
            <v>0.88083095238095233</v>
          </cell>
          <cell r="N65">
            <v>2117820</v>
          </cell>
          <cell r="O65">
            <v>2000000</v>
          </cell>
          <cell r="P65">
            <v>1.05891</v>
          </cell>
          <cell r="Q65">
            <v>2217845</v>
          </cell>
          <cell r="R65">
            <v>2000000</v>
          </cell>
          <cell r="S65">
            <v>1.1089225</v>
          </cell>
          <cell r="T65">
            <v>1385995</v>
          </cell>
          <cell r="U65">
            <v>1700000</v>
          </cell>
          <cell r="V65">
            <v>0.81529117647058824</v>
          </cell>
          <cell r="W65">
            <v>954245</v>
          </cell>
          <cell r="X65">
            <v>1650000</v>
          </cell>
          <cell r="Y65">
            <v>0.57833030303030308</v>
          </cell>
          <cell r="Z65">
            <v>1091843</v>
          </cell>
          <cell r="AA65">
            <v>1500000</v>
          </cell>
          <cell r="AB65">
            <v>0.72789533333333334</v>
          </cell>
          <cell r="AC65">
            <v>727360</v>
          </cell>
          <cell r="AD65">
            <v>1300000</v>
          </cell>
          <cell r="AE65">
            <v>0.55950769230769226</v>
          </cell>
          <cell r="AF65">
            <v>605085</v>
          </cell>
          <cell r="AG65">
            <v>1200000</v>
          </cell>
          <cell r="AH65">
            <v>0.50423750000000001</v>
          </cell>
          <cell r="AI65">
            <v>775455</v>
          </cell>
          <cell r="AJ65">
            <v>1000000</v>
          </cell>
          <cell r="AK65">
            <v>0.77545500000000001</v>
          </cell>
          <cell r="AL65">
            <v>1425875</v>
          </cell>
          <cell r="AM65">
            <v>1000000</v>
          </cell>
          <cell r="AN65">
            <v>1.425875</v>
          </cell>
          <cell r="AO65">
            <v>15050803</v>
          </cell>
          <cell r="AP65">
            <v>17300000</v>
          </cell>
          <cell r="AQ65">
            <v>0.86998861271676298</v>
          </cell>
        </row>
        <row r="66">
          <cell r="B66" t="str">
            <v>ABENSON MARKET-MARKET</v>
          </cell>
          <cell r="C66" t="str">
            <v>JAYSON GABRIOLA</v>
          </cell>
          <cell r="D66">
            <v>44481</v>
          </cell>
          <cell r="E66">
            <v>746430</v>
          </cell>
          <cell r="F66">
            <v>900000</v>
          </cell>
          <cell r="G66">
            <v>0.8293666666666667</v>
          </cell>
          <cell r="H66">
            <v>1209480</v>
          </cell>
          <cell r="I66">
            <v>900000</v>
          </cell>
          <cell r="J66">
            <v>1.3438666666666668</v>
          </cell>
          <cell r="K66">
            <v>2127600</v>
          </cell>
          <cell r="L66">
            <v>1550000</v>
          </cell>
          <cell r="M66">
            <v>1.3726451612903225</v>
          </cell>
          <cell r="N66">
            <v>3207540</v>
          </cell>
          <cell r="O66">
            <v>1900000</v>
          </cell>
          <cell r="P66">
            <v>1.688178947368421</v>
          </cell>
          <cell r="Q66">
            <v>3985405</v>
          </cell>
          <cell r="R66">
            <v>2800000</v>
          </cell>
          <cell r="S66">
            <v>1.4233589285714285</v>
          </cell>
          <cell r="T66">
            <v>1793915</v>
          </cell>
          <cell r="U66">
            <v>1600000</v>
          </cell>
          <cell r="V66">
            <v>1.1211968750000001</v>
          </cell>
          <cell r="W66">
            <v>2069935</v>
          </cell>
          <cell r="X66">
            <v>1650000</v>
          </cell>
          <cell r="Y66">
            <v>1.2545060606060605</v>
          </cell>
          <cell r="Z66">
            <v>1676675</v>
          </cell>
          <cell r="AA66">
            <v>1650000</v>
          </cell>
          <cell r="AB66">
            <v>1.0161666666666667</v>
          </cell>
          <cell r="AC66">
            <v>1285905</v>
          </cell>
          <cell r="AD66">
            <v>1650000</v>
          </cell>
          <cell r="AE66">
            <v>0.7793363636363636</v>
          </cell>
          <cell r="AF66">
            <v>1037190</v>
          </cell>
          <cell r="AG66">
            <v>1650000</v>
          </cell>
          <cell r="AH66">
            <v>0.62860000000000005</v>
          </cell>
          <cell r="AI66">
            <v>1951455</v>
          </cell>
          <cell r="AJ66">
            <v>1650000</v>
          </cell>
          <cell r="AK66">
            <v>1.1827000000000001</v>
          </cell>
          <cell r="AL66">
            <v>1729725</v>
          </cell>
          <cell r="AM66">
            <v>1650000</v>
          </cell>
          <cell r="AN66">
            <v>1.0483181818181819</v>
          </cell>
          <cell r="AO66">
            <v>22821255</v>
          </cell>
          <cell r="AP66">
            <v>19550000</v>
          </cell>
          <cell r="AQ66">
            <v>1.1673276214833759</v>
          </cell>
        </row>
        <row r="67">
          <cell r="B67" t="str">
            <v>ABENSON MISSOURI</v>
          </cell>
          <cell r="C67" t="str">
            <v>RAFFY DELOS SANTOS</v>
          </cell>
          <cell r="D67">
            <v>44873</v>
          </cell>
          <cell r="E67">
            <v>161275</v>
          </cell>
          <cell r="F67">
            <v>700000</v>
          </cell>
          <cell r="G67">
            <v>0.23039285714285715</v>
          </cell>
          <cell r="H67">
            <v>826205</v>
          </cell>
          <cell r="I67">
            <v>650000</v>
          </cell>
          <cell r="J67">
            <v>1.2710846153846154</v>
          </cell>
          <cell r="K67">
            <v>554300</v>
          </cell>
          <cell r="L67">
            <v>1000000</v>
          </cell>
          <cell r="M67">
            <v>0.55430000000000001</v>
          </cell>
          <cell r="N67">
            <v>1510155</v>
          </cell>
          <cell r="O67">
            <v>1000000</v>
          </cell>
          <cell r="P67">
            <v>1.5101549999999999</v>
          </cell>
          <cell r="Q67">
            <v>1111025</v>
          </cell>
          <cell r="R67">
            <v>1000000</v>
          </cell>
          <cell r="S67">
            <v>1.1110249999999999</v>
          </cell>
          <cell r="T67">
            <v>354735</v>
          </cell>
          <cell r="U67">
            <v>1000000</v>
          </cell>
          <cell r="V67">
            <v>0.35473500000000002</v>
          </cell>
          <cell r="W67">
            <v>1737085</v>
          </cell>
          <cell r="X67">
            <v>950000</v>
          </cell>
          <cell r="Y67">
            <v>1.8285105263157895</v>
          </cell>
          <cell r="Z67">
            <v>1148305</v>
          </cell>
          <cell r="AA67">
            <v>850000</v>
          </cell>
          <cell r="AB67">
            <v>1.3509470588235295</v>
          </cell>
          <cell r="AC67">
            <v>517315</v>
          </cell>
          <cell r="AD67">
            <v>900000</v>
          </cell>
          <cell r="AE67">
            <v>0.5747944444444445</v>
          </cell>
          <cell r="AF67">
            <v>753595</v>
          </cell>
          <cell r="AG67">
            <v>900000</v>
          </cell>
          <cell r="AH67">
            <v>0.83732777777777778</v>
          </cell>
          <cell r="AI67">
            <v>1194640</v>
          </cell>
          <cell r="AJ67">
            <v>900000</v>
          </cell>
          <cell r="AK67">
            <v>1.3273777777777778</v>
          </cell>
          <cell r="AL67">
            <v>937670</v>
          </cell>
          <cell r="AM67">
            <v>900000</v>
          </cell>
          <cell r="AN67">
            <v>1.0418555555555555</v>
          </cell>
          <cell r="AO67">
            <v>10806305</v>
          </cell>
          <cell r="AP67">
            <v>10750000</v>
          </cell>
          <cell r="AQ67">
            <v>1.0052376744186047</v>
          </cell>
        </row>
        <row r="68">
          <cell r="B68" t="str">
            <v>ABENSON MONTALBAN</v>
          </cell>
          <cell r="C68" t="str">
            <v>AARON M GURADILLO (PROBY)</v>
          </cell>
          <cell r="D68">
            <v>45100</v>
          </cell>
          <cell r="R68">
            <v>130645</v>
          </cell>
          <cell r="S68">
            <v>0</v>
          </cell>
          <cell r="T68">
            <v>754555</v>
          </cell>
          <cell r="U68">
            <v>500000</v>
          </cell>
          <cell r="V68">
            <v>1.50911</v>
          </cell>
          <cell r="W68">
            <v>691310</v>
          </cell>
          <cell r="X68">
            <v>600000</v>
          </cell>
          <cell r="Y68">
            <v>1.1521833333333333</v>
          </cell>
          <cell r="Z68">
            <v>935355</v>
          </cell>
          <cell r="AA68">
            <v>600000</v>
          </cell>
          <cell r="AB68">
            <v>1.5589249999999999</v>
          </cell>
          <cell r="AD68">
            <v>600000</v>
          </cell>
          <cell r="AE68">
            <v>0</v>
          </cell>
          <cell r="AH68" t="e">
            <v>#DIV/0!</v>
          </cell>
          <cell r="AK68" t="e">
            <v>#DIV/0!</v>
          </cell>
          <cell r="AN68" t="e">
            <v>#DIV/0!</v>
          </cell>
          <cell r="AO68">
            <v>2381220</v>
          </cell>
          <cell r="AP68">
            <v>2430645</v>
          </cell>
          <cell r="AQ68">
            <v>0.97966589115234848</v>
          </cell>
        </row>
        <row r="69">
          <cell r="B69" t="str">
            <v>ABENSON MUNTINLUPA</v>
          </cell>
          <cell r="C69" t="str">
            <v>JHON RAFAEL MORALES (PROBY)</v>
          </cell>
          <cell r="D69">
            <v>45132</v>
          </cell>
          <cell r="W69">
            <v>15795</v>
          </cell>
          <cell r="X69">
            <v>101613</v>
          </cell>
          <cell r="Y69">
            <v>0.1554427091021818</v>
          </cell>
          <cell r="Z69">
            <v>211460</v>
          </cell>
          <cell r="AA69">
            <v>550000</v>
          </cell>
          <cell r="AB69">
            <v>0.3844727272727273</v>
          </cell>
          <cell r="AC69">
            <v>262050</v>
          </cell>
          <cell r="AD69">
            <v>550000</v>
          </cell>
          <cell r="AE69">
            <v>0.47645454545454546</v>
          </cell>
          <cell r="AF69">
            <v>154275</v>
          </cell>
          <cell r="AG69">
            <v>550000</v>
          </cell>
          <cell r="AH69">
            <v>0.28050000000000003</v>
          </cell>
          <cell r="AI69">
            <v>76285</v>
          </cell>
          <cell r="AJ69">
            <v>550000</v>
          </cell>
          <cell r="AK69">
            <v>0.13869999999999999</v>
          </cell>
          <cell r="AL69">
            <v>394435</v>
          </cell>
          <cell r="AM69">
            <v>550000</v>
          </cell>
          <cell r="AN69">
            <v>0.71715454545454549</v>
          </cell>
          <cell r="AO69">
            <v>1114300</v>
          </cell>
          <cell r="AP69">
            <v>2851613</v>
          </cell>
          <cell r="AQ69">
            <v>0.39076129895606454</v>
          </cell>
        </row>
        <row r="70">
          <cell r="B70" t="str">
            <v>ABENSON NASUGBO</v>
          </cell>
          <cell r="C70" t="str">
            <v>JOSHUA ARTHUR JONSON (PROBY)</v>
          </cell>
          <cell r="D70">
            <v>44838</v>
          </cell>
          <cell r="E70">
            <v>160165</v>
          </cell>
          <cell r="F70">
            <v>550000</v>
          </cell>
          <cell r="G70">
            <v>0.29120909090909092</v>
          </cell>
          <cell r="H70">
            <v>612493</v>
          </cell>
          <cell r="I70">
            <v>550000</v>
          </cell>
          <cell r="J70">
            <v>1.1136236363636363</v>
          </cell>
          <cell r="K70">
            <v>902515</v>
          </cell>
          <cell r="L70">
            <v>600000</v>
          </cell>
          <cell r="M70">
            <v>1.5041916666666666</v>
          </cell>
          <cell r="N70">
            <v>921300</v>
          </cell>
          <cell r="O70">
            <v>800000</v>
          </cell>
          <cell r="P70">
            <v>1.1516249999999999</v>
          </cell>
          <cell r="Q70">
            <v>1627945</v>
          </cell>
          <cell r="R70">
            <v>800000</v>
          </cell>
          <cell r="S70">
            <v>2.0349312500000001</v>
          </cell>
          <cell r="T70">
            <v>726590</v>
          </cell>
          <cell r="U70">
            <v>800000</v>
          </cell>
          <cell r="V70">
            <v>0.90823750000000003</v>
          </cell>
          <cell r="W70">
            <v>763930</v>
          </cell>
          <cell r="X70">
            <v>900000</v>
          </cell>
          <cell r="Y70">
            <v>0.84881111111111107</v>
          </cell>
          <cell r="Z70">
            <v>386335</v>
          </cell>
          <cell r="AA70">
            <v>800000</v>
          </cell>
          <cell r="AB70">
            <v>0.48291875000000001</v>
          </cell>
          <cell r="AC70">
            <v>128560</v>
          </cell>
          <cell r="AD70">
            <v>800000</v>
          </cell>
          <cell r="AE70">
            <v>0.16070000000000001</v>
          </cell>
          <cell r="AF70">
            <v>752455</v>
          </cell>
          <cell r="AG70">
            <v>700000</v>
          </cell>
          <cell r="AH70">
            <v>1.0749357142857143</v>
          </cell>
          <cell r="AK70" t="e">
            <v>#DIV/0!</v>
          </cell>
          <cell r="AN70" t="e">
            <v>#DIV/0!</v>
          </cell>
          <cell r="AO70">
            <v>6982288</v>
          </cell>
          <cell r="AP70">
            <v>7300000</v>
          </cell>
          <cell r="AQ70">
            <v>0.95647780821917805</v>
          </cell>
        </row>
        <row r="71">
          <cell r="C71" t="str">
            <v>DARYLL ULARTE (PROBY)</v>
          </cell>
          <cell r="D71">
            <v>45241</v>
          </cell>
          <cell r="AI71">
            <v>442550</v>
          </cell>
          <cell r="AJ71">
            <v>300000</v>
          </cell>
          <cell r="AK71">
            <v>1.4751666666666667</v>
          </cell>
          <cell r="AL71">
            <v>1138915</v>
          </cell>
          <cell r="AM71">
            <v>500000</v>
          </cell>
          <cell r="AN71">
            <v>2.2778299999999998</v>
          </cell>
          <cell r="AO71">
            <v>1581465</v>
          </cell>
          <cell r="AP71">
            <v>800000</v>
          </cell>
          <cell r="AQ71">
            <v>1.97683125</v>
          </cell>
        </row>
        <row r="72">
          <cell r="B72" t="str">
            <v>ABENSON NUCITI</v>
          </cell>
          <cell r="C72" t="str">
            <v>JERWIN ANDREW FLORES (PROBY)</v>
          </cell>
          <cell r="D72">
            <v>44961</v>
          </cell>
          <cell r="H72">
            <v>201550</v>
          </cell>
          <cell r="I72">
            <v>385714</v>
          </cell>
          <cell r="J72">
            <v>0.5225374241017956</v>
          </cell>
          <cell r="L72">
            <v>600000</v>
          </cell>
          <cell r="M72">
            <v>0</v>
          </cell>
          <cell r="P72" t="e">
            <v>#DIV/0!</v>
          </cell>
          <cell r="S72" t="e">
            <v>#DIV/0!</v>
          </cell>
          <cell r="V72" t="e">
            <v>#DIV/0!</v>
          </cell>
          <cell r="Y72" t="e">
            <v>#DIV/0!</v>
          </cell>
          <cell r="AB72" t="e">
            <v>#DIV/0!</v>
          </cell>
          <cell r="AE72" t="e">
            <v>#DIV/0!</v>
          </cell>
          <cell r="AH72" t="e">
            <v>#DIV/0!</v>
          </cell>
          <cell r="AK72" t="e">
            <v>#DIV/0!</v>
          </cell>
          <cell r="AN72" t="e">
            <v>#DIV/0!</v>
          </cell>
          <cell r="AO72">
            <v>755460</v>
          </cell>
          <cell r="AP72">
            <v>985714</v>
          </cell>
          <cell r="AQ72">
            <v>0.76640891779968634</v>
          </cell>
        </row>
        <row r="73">
          <cell r="C73" t="str">
            <v>WARREN DELIZO (PROBY)</v>
          </cell>
          <cell r="D73">
            <v>45125</v>
          </cell>
          <cell r="W73">
            <v>129480</v>
          </cell>
          <cell r="X73">
            <v>203226</v>
          </cell>
          <cell r="Y73">
            <v>0.63712320273980694</v>
          </cell>
          <cell r="Z73">
            <v>655360</v>
          </cell>
          <cell r="AA73">
            <v>500000</v>
          </cell>
          <cell r="AB73">
            <v>1.3107200000000001</v>
          </cell>
          <cell r="AC73">
            <v>197660</v>
          </cell>
          <cell r="AD73">
            <v>500000</v>
          </cell>
          <cell r="AE73">
            <v>0.39532</v>
          </cell>
          <cell r="AF73">
            <v>407725</v>
          </cell>
          <cell r="AG73">
            <v>550000</v>
          </cell>
          <cell r="AH73">
            <v>0.74131818181818177</v>
          </cell>
          <cell r="AI73">
            <v>319730</v>
          </cell>
          <cell r="AJ73">
            <v>550000</v>
          </cell>
          <cell r="AK73">
            <v>0.58132727272727269</v>
          </cell>
          <cell r="AL73">
            <v>412930</v>
          </cell>
          <cell r="AM73">
            <v>500000</v>
          </cell>
          <cell r="AN73">
            <v>0.82586000000000004</v>
          </cell>
          <cell r="AO73">
            <v>2122885</v>
          </cell>
          <cell r="AP73">
            <v>2803226</v>
          </cell>
          <cell r="AQ73">
            <v>0.75730069569845604</v>
          </cell>
        </row>
        <row r="74">
          <cell r="B74" t="str">
            <v>ABENSON  ONE AYALA</v>
          </cell>
          <cell r="C74" t="str">
            <v>JOHN RYAN  BECIRA (PROBY)</v>
          </cell>
          <cell r="D74">
            <v>45132</v>
          </cell>
          <cell r="W74">
            <v>0</v>
          </cell>
          <cell r="X74">
            <v>101613</v>
          </cell>
          <cell r="Y74">
            <v>0</v>
          </cell>
          <cell r="Z74">
            <v>387145</v>
          </cell>
          <cell r="AA74">
            <v>450000</v>
          </cell>
          <cell r="AB74">
            <v>0.86032222222222221</v>
          </cell>
          <cell r="AC74">
            <v>0</v>
          </cell>
          <cell r="AD74">
            <v>550000</v>
          </cell>
          <cell r="AE74">
            <v>0</v>
          </cell>
          <cell r="AF74">
            <v>25495</v>
          </cell>
          <cell r="AG74">
            <v>550000</v>
          </cell>
          <cell r="AH74">
            <v>4.6354545454545454E-2</v>
          </cell>
          <cell r="AI74">
            <v>106080</v>
          </cell>
          <cell r="AJ74">
            <v>550000</v>
          </cell>
          <cell r="AK74">
            <v>0.19287272727272728</v>
          </cell>
          <cell r="AL74">
            <v>136775</v>
          </cell>
          <cell r="AM74">
            <v>550000</v>
          </cell>
          <cell r="AN74">
            <v>0.24868181818181817</v>
          </cell>
          <cell r="AO74">
            <v>655495</v>
          </cell>
          <cell r="AP74">
            <v>2751613</v>
          </cell>
          <cell r="AQ74">
            <v>0.23822209009769907</v>
          </cell>
        </row>
        <row r="75">
          <cell r="B75" t="str">
            <v>ABENSON PAMPANGA</v>
          </cell>
          <cell r="C75" t="str">
            <v>NIVRAM LOCMAYON (PROBY)</v>
          </cell>
          <cell r="D75">
            <v>45265</v>
          </cell>
          <cell r="AL75">
            <v>141265</v>
          </cell>
          <cell r="AM75">
            <v>391936</v>
          </cell>
          <cell r="AN75">
            <v>0.36042874346832138</v>
          </cell>
          <cell r="AO75">
            <v>141265</v>
          </cell>
          <cell r="AP75">
            <v>391936</v>
          </cell>
          <cell r="AQ75">
            <v>0.36042874346832138</v>
          </cell>
        </row>
        <row r="76">
          <cell r="B76" t="str">
            <v>ABENSON PAVIA ILOILO</v>
          </cell>
          <cell r="C76" t="str">
            <v>ZARENE DAMASCO (PROBY)</v>
          </cell>
          <cell r="D76">
            <v>45092</v>
          </cell>
          <cell r="T76">
            <v>31485</v>
          </cell>
          <cell r="U76">
            <v>240000</v>
          </cell>
          <cell r="V76">
            <v>0.13118750000000001</v>
          </cell>
          <cell r="W76">
            <v>38690</v>
          </cell>
          <cell r="X76">
            <v>550000</v>
          </cell>
          <cell r="Y76">
            <v>7.0345454545454544E-2</v>
          </cell>
          <cell r="Z76">
            <v>451220</v>
          </cell>
          <cell r="AA76">
            <v>500000</v>
          </cell>
          <cell r="AB76">
            <v>0.90244000000000002</v>
          </cell>
          <cell r="AC76">
            <v>576225</v>
          </cell>
          <cell r="AD76">
            <v>500000</v>
          </cell>
          <cell r="AE76">
            <v>1.15245</v>
          </cell>
          <cell r="AF76">
            <v>323638</v>
          </cell>
          <cell r="AG76">
            <v>500000</v>
          </cell>
          <cell r="AH76">
            <v>0.64727599999999996</v>
          </cell>
          <cell r="AI76">
            <v>699195</v>
          </cell>
          <cell r="AJ76">
            <v>500000</v>
          </cell>
          <cell r="AK76">
            <v>1.39839</v>
          </cell>
          <cell r="AL76">
            <v>400925</v>
          </cell>
          <cell r="AM76">
            <v>500000</v>
          </cell>
          <cell r="AN76">
            <v>0.80184999999999995</v>
          </cell>
          <cell r="AO76">
            <v>2521378</v>
          </cell>
          <cell r="AP76">
            <v>3290000</v>
          </cell>
          <cell r="AQ76">
            <v>0.76637629179331312</v>
          </cell>
        </row>
        <row r="77">
          <cell r="B77" t="str">
            <v>ABENSON PG GUIGUINTO</v>
          </cell>
          <cell r="C77" t="str">
            <v xml:space="preserve">GIDEON YURICH MANUEL </v>
          </cell>
          <cell r="D77">
            <v>44341</v>
          </cell>
          <cell r="E77">
            <v>2838495</v>
          </cell>
          <cell r="F77">
            <v>1700000</v>
          </cell>
          <cell r="G77">
            <v>1.6697029411764706</v>
          </cell>
          <cell r="H77">
            <v>2496910</v>
          </cell>
          <cell r="I77">
            <v>2450000</v>
          </cell>
          <cell r="J77">
            <v>1.0191469387755101</v>
          </cell>
          <cell r="K77">
            <v>4122040</v>
          </cell>
          <cell r="L77">
            <v>2600000</v>
          </cell>
          <cell r="M77">
            <v>1.5853999999999999</v>
          </cell>
          <cell r="N77">
            <v>4794675</v>
          </cell>
          <cell r="O77">
            <v>2750000</v>
          </cell>
          <cell r="P77">
            <v>1.7435181818181817</v>
          </cell>
          <cell r="Q77">
            <v>5267045</v>
          </cell>
          <cell r="R77">
            <v>4000000</v>
          </cell>
          <cell r="S77">
            <v>1.3167612500000001</v>
          </cell>
          <cell r="T77">
            <v>3138715</v>
          </cell>
          <cell r="U77">
            <v>3000000</v>
          </cell>
          <cell r="V77">
            <v>1.0462383333333334</v>
          </cell>
          <cell r="Y77" t="e">
            <v>#DIV/0!</v>
          </cell>
          <cell r="AB77" t="e">
            <v>#DIV/0!</v>
          </cell>
          <cell r="AE77" t="e">
            <v>#DIV/0!</v>
          </cell>
          <cell r="AH77" t="e">
            <v>#DIV/0!</v>
          </cell>
          <cell r="AK77" t="e">
            <v>#DIV/0!</v>
          </cell>
          <cell r="AN77" t="e">
            <v>#DIV/0!</v>
          </cell>
          <cell r="AO77">
            <v>22657880</v>
          </cell>
          <cell r="AP77">
            <v>16500000</v>
          </cell>
          <cell r="AQ77">
            <v>1.3732048484848485</v>
          </cell>
        </row>
        <row r="78">
          <cell r="C78" t="str">
            <v>ANTONIO BACARRA II (PROBY)</v>
          </cell>
          <cell r="D78">
            <v>45125</v>
          </cell>
          <cell r="W78">
            <v>83800</v>
          </cell>
          <cell r="X78">
            <v>203226</v>
          </cell>
          <cell r="Y78">
            <v>0.41234881363605053</v>
          </cell>
          <cell r="Z78">
            <v>1445765</v>
          </cell>
          <cell r="AA78">
            <v>850000</v>
          </cell>
          <cell r="AB78">
            <v>1.7009000000000001</v>
          </cell>
          <cell r="AC78">
            <v>907970</v>
          </cell>
          <cell r="AD78">
            <v>1200000</v>
          </cell>
          <cell r="AE78">
            <v>0.75664166666666666</v>
          </cell>
          <cell r="AF78">
            <v>1733170</v>
          </cell>
          <cell r="AG78">
            <v>1200000</v>
          </cell>
          <cell r="AH78">
            <v>1.4443083333333333</v>
          </cell>
          <cell r="AI78">
            <v>1774070</v>
          </cell>
          <cell r="AJ78">
            <v>1300000</v>
          </cell>
          <cell r="AK78">
            <v>1.3646692307692307</v>
          </cell>
          <cell r="AL78">
            <v>1690340</v>
          </cell>
          <cell r="AM78">
            <v>1400000</v>
          </cell>
          <cell r="AN78">
            <v>1.2073857142857143</v>
          </cell>
          <cell r="AO78">
            <v>7635115</v>
          </cell>
          <cell r="AP78">
            <v>6153226</v>
          </cell>
          <cell r="AQ78">
            <v>1.2408312322674317</v>
          </cell>
        </row>
        <row r="79">
          <cell r="B79" t="str">
            <v>ABENSON PG MONUMENTO</v>
          </cell>
          <cell r="C79" t="str">
            <v>NICO G. CRUZ</v>
          </cell>
          <cell r="D79">
            <v>44259</v>
          </cell>
          <cell r="E79">
            <v>265350</v>
          </cell>
          <cell r="F79">
            <v>600000</v>
          </cell>
          <cell r="G79">
            <v>0.44224999999999998</v>
          </cell>
          <cell r="H79">
            <v>345125</v>
          </cell>
          <cell r="I79">
            <v>550000</v>
          </cell>
          <cell r="J79">
            <v>0.62749999999999995</v>
          </cell>
          <cell r="K79">
            <v>883115</v>
          </cell>
          <cell r="L79">
            <v>1000000</v>
          </cell>
          <cell r="M79">
            <v>0.88311499999999998</v>
          </cell>
          <cell r="N79">
            <v>1346540</v>
          </cell>
          <cell r="O79">
            <v>1000000</v>
          </cell>
          <cell r="P79">
            <v>1.3465400000000001</v>
          </cell>
          <cell r="Q79">
            <v>1409630</v>
          </cell>
          <cell r="R79">
            <v>1400000</v>
          </cell>
          <cell r="S79">
            <v>1.0068785714285715</v>
          </cell>
          <cell r="T79">
            <v>275560</v>
          </cell>
          <cell r="U79">
            <v>210000</v>
          </cell>
          <cell r="V79">
            <v>1.3121904761904761</v>
          </cell>
          <cell r="Y79" t="e">
            <v>#DIV/0!</v>
          </cell>
          <cell r="AB79" t="e">
            <v>#DIV/0!</v>
          </cell>
          <cell r="AE79" t="e">
            <v>#DIV/0!</v>
          </cell>
          <cell r="AH79" t="e">
            <v>#DIV/0!</v>
          </cell>
          <cell r="AK79" t="e">
            <v>#DIV/0!</v>
          </cell>
          <cell r="AN79" t="e">
            <v>#DIV/0!</v>
          </cell>
          <cell r="AO79">
            <v>4525320</v>
          </cell>
          <cell r="AP79">
            <v>4760000</v>
          </cell>
          <cell r="AQ79">
            <v>0.95069747899159662</v>
          </cell>
        </row>
        <row r="80">
          <cell r="C80" t="str">
            <v>ARMANDO CRUZ (PROBY)</v>
          </cell>
          <cell r="D80">
            <v>45111</v>
          </cell>
          <cell r="W80">
            <v>400110</v>
          </cell>
          <cell r="X80">
            <v>391932</v>
          </cell>
          <cell r="Y80">
            <v>1.0208658644866966</v>
          </cell>
          <cell r="Z80">
            <v>551215</v>
          </cell>
          <cell r="AA80">
            <v>700000</v>
          </cell>
          <cell r="AB80">
            <v>0.78744999999999998</v>
          </cell>
          <cell r="AC80">
            <v>274535</v>
          </cell>
          <cell r="AD80">
            <v>700000</v>
          </cell>
          <cell r="AE80">
            <v>0.39219285714285712</v>
          </cell>
          <cell r="AF80">
            <v>309840</v>
          </cell>
          <cell r="AG80">
            <v>700000</v>
          </cell>
          <cell r="AH80">
            <v>0.44262857142857143</v>
          </cell>
          <cell r="AI80">
            <v>561895</v>
          </cell>
          <cell r="AJ80">
            <v>700000</v>
          </cell>
          <cell r="AK80">
            <v>0.80270714285714284</v>
          </cell>
          <cell r="AL80">
            <v>520620</v>
          </cell>
          <cell r="AM80">
            <v>650000</v>
          </cell>
          <cell r="AN80">
            <v>0.80095384615384613</v>
          </cell>
          <cell r="AO80">
            <v>2618215</v>
          </cell>
          <cell r="AP80">
            <v>3841932</v>
          </cell>
          <cell r="AQ80">
            <v>0.68148395130366701</v>
          </cell>
        </row>
        <row r="81">
          <cell r="B81" t="str">
            <v>ABENSON PLARIDEL</v>
          </cell>
          <cell r="C81" t="str">
            <v>JHEFFREY CRUZ (PROBY)</v>
          </cell>
          <cell r="D81">
            <v>44964</v>
          </cell>
          <cell r="H81">
            <v>470000</v>
          </cell>
          <cell r="I81">
            <v>337512</v>
          </cell>
          <cell r="J81">
            <v>1.39254307994975</v>
          </cell>
          <cell r="L81">
            <v>1600000</v>
          </cell>
          <cell r="M81">
            <v>0</v>
          </cell>
          <cell r="P81" t="e">
            <v>#DIV/0!</v>
          </cell>
          <cell r="S81" t="e">
            <v>#DIV/0!</v>
          </cell>
          <cell r="V81" t="e">
            <v>#DIV/0!</v>
          </cell>
          <cell r="Y81" t="e">
            <v>#DIV/0!</v>
          </cell>
          <cell r="AB81" t="e">
            <v>#DIV/0!</v>
          </cell>
          <cell r="AE81" t="e">
            <v>#DIV/0!</v>
          </cell>
          <cell r="AH81" t="e">
            <v>#DIV/0!</v>
          </cell>
          <cell r="AK81" t="e">
            <v>#DIV/0!</v>
          </cell>
          <cell r="AN81" t="e">
            <v>#DIV/0!</v>
          </cell>
          <cell r="AO81">
            <v>470000</v>
          </cell>
          <cell r="AP81">
            <v>1937512</v>
          </cell>
          <cell r="AQ81">
            <v>0.24257914273563208</v>
          </cell>
        </row>
        <row r="82">
          <cell r="C82" t="str">
            <v>REYMART MENESES</v>
          </cell>
          <cell r="D82" t="str">
            <v>03/23/2023</v>
          </cell>
          <cell r="K82">
            <v>418810</v>
          </cell>
          <cell r="L82">
            <v>130645</v>
          </cell>
          <cell r="M82">
            <v>3.205710130506334</v>
          </cell>
          <cell r="N82">
            <v>2303115</v>
          </cell>
          <cell r="O82">
            <v>1000000</v>
          </cell>
          <cell r="P82">
            <v>2.303115</v>
          </cell>
          <cell r="Q82">
            <v>2341670</v>
          </cell>
          <cell r="R82">
            <v>2100000</v>
          </cell>
          <cell r="S82">
            <v>1.1150809523809524</v>
          </cell>
          <cell r="T82">
            <v>1129260</v>
          </cell>
          <cell r="U82">
            <v>1350000</v>
          </cell>
          <cell r="V82">
            <v>0.83648888888888884</v>
          </cell>
          <cell r="W82">
            <v>506010</v>
          </cell>
          <cell r="X82">
            <v>1300000</v>
          </cell>
          <cell r="Y82">
            <v>0.38923846153846153</v>
          </cell>
          <cell r="Z82">
            <v>1026820</v>
          </cell>
          <cell r="AA82">
            <v>1300000</v>
          </cell>
          <cell r="AB82">
            <v>0.7898615384615385</v>
          </cell>
          <cell r="AC82">
            <v>1117520</v>
          </cell>
          <cell r="AD82">
            <v>1100000</v>
          </cell>
          <cell r="AE82">
            <v>1.0159272727272728</v>
          </cell>
          <cell r="AF82">
            <v>848550</v>
          </cell>
          <cell r="AG82">
            <v>1100000</v>
          </cell>
          <cell r="AH82">
            <v>0.77140909090909093</v>
          </cell>
          <cell r="AI82">
            <v>1194230</v>
          </cell>
          <cell r="AJ82">
            <v>900000</v>
          </cell>
          <cell r="AK82">
            <v>1.3269222222222221</v>
          </cell>
          <cell r="AL82">
            <v>917050</v>
          </cell>
          <cell r="AM82">
            <v>900000</v>
          </cell>
          <cell r="AN82">
            <v>1.0189444444444444</v>
          </cell>
          <cell r="AO82">
            <v>11803035</v>
          </cell>
          <cell r="AP82">
            <v>11180645</v>
          </cell>
          <cell r="AQ82">
            <v>1.0556667347903452</v>
          </cell>
        </row>
        <row r="83">
          <cell r="B83" t="str">
            <v>ABENSON SAN FERNANDO</v>
          </cell>
          <cell r="C83" t="str">
            <v>HABLA, ARWIN</v>
          </cell>
          <cell r="D83">
            <v>44250</v>
          </cell>
          <cell r="E83">
            <v>428630</v>
          </cell>
          <cell r="F83">
            <v>1950000</v>
          </cell>
          <cell r="G83">
            <v>0.21981025641025642</v>
          </cell>
          <cell r="H83">
            <v>2612515</v>
          </cell>
          <cell r="I83">
            <v>1800000</v>
          </cell>
          <cell r="J83">
            <v>1.4513972222222222</v>
          </cell>
          <cell r="K83">
            <v>556630</v>
          </cell>
          <cell r="L83">
            <v>2900000</v>
          </cell>
          <cell r="M83">
            <v>0.19194137931034483</v>
          </cell>
          <cell r="N83">
            <v>4274870</v>
          </cell>
          <cell r="O83">
            <v>2800000</v>
          </cell>
          <cell r="P83">
            <v>1.5267392857142856</v>
          </cell>
          <cell r="Q83">
            <v>4065085</v>
          </cell>
          <cell r="R83">
            <v>3050000</v>
          </cell>
          <cell r="S83">
            <v>1.3328147540983606</v>
          </cell>
          <cell r="T83">
            <v>554455</v>
          </cell>
          <cell r="U83">
            <v>1500000</v>
          </cell>
          <cell r="V83">
            <v>0.36963666666666667</v>
          </cell>
          <cell r="W83">
            <v>2237195</v>
          </cell>
          <cell r="X83">
            <v>1500000</v>
          </cell>
          <cell r="Y83">
            <v>1.4914633333333334</v>
          </cell>
          <cell r="Z83">
            <v>1889320</v>
          </cell>
          <cell r="AA83">
            <v>1750000</v>
          </cell>
          <cell r="AB83">
            <v>1.0796114285714287</v>
          </cell>
          <cell r="AC83">
            <v>494205</v>
          </cell>
          <cell r="AD83">
            <v>1750000</v>
          </cell>
          <cell r="AE83">
            <v>0.28240285714285712</v>
          </cell>
          <cell r="AF83">
            <v>2286305</v>
          </cell>
          <cell r="AG83">
            <v>1500000</v>
          </cell>
          <cell r="AH83">
            <v>1.5242033333333334</v>
          </cell>
          <cell r="AI83">
            <v>2089520</v>
          </cell>
          <cell r="AJ83">
            <v>1500000</v>
          </cell>
          <cell r="AK83">
            <v>1.3930133333333334</v>
          </cell>
          <cell r="AL83">
            <v>1705825</v>
          </cell>
          <cell r="AM83">
            <v>1600000</v>
          </cell>
          <cell r="AN83">
            <v>1.0661406250000001</v>
          </cell>
          <cell r="AO83">
            <v>23194555</v>
          </cell>
          <cell r="AP83">
            <v>23600000</v>
          </cell>
          <cell r="AQ83">
            <v>0.98282012711864408</v>
          </cell>
        </row>
        <row r="84">
          <cell r="B84" t="str">
            <v>ABENSON WM SAN JOSE</v>
          </cell>
          <cell r="C84" t="str">
            <v>JOHN MICHAEL BANADA (PROBY)</v>
          </cell>
          <cell r="D84">
            <v>45141</v>
          </cell>
          <cell r="Z84">
            <v>163355</v>
          </cell>
          <cell r="AA84">
            <v>420968</v>
          </cell>
          <cell r="AB84">
            <v>0.38804612227057639</v>
          </cell>
          <cell r="AD84">
            <v>500000</v>
          </cell>
          <cell r="AE84">
            <v>0</v>
          </cell>
          <cell r="AH84" t="e">
            <v>#DIV/0!</v>
          </cell>
          <cell r="AK84" t="e">
            <v>#DIV/0!</v>
          </cell>
          <cell r="AN84" t="e">
            <v>#DIV/0!</v>
          </cell>
          <cell r="AO84">
            <v>163355</v>
          </cell>
          <cell r="AP84">
            <v>920968</v>
          </cell>
          <cell r="AQ84">
            <v>0.17737315520191799</v>
          </cell>
        </row>
        <row r="85">
          <cell r="B85" t="str">
            <v>ABENSON SAN NICOLAS</v>
          </cell>
          <cell r="C85" t="str">
            <v>MARC DOMINIC SIMON (PROBY)</v>
          </cell>
          <cell r="D85">
            <v>45255</v>
          </cell>
          <cell r="AI85">
            <v>0</v>
          </cell>
          <cell r="AJ85">
            <v>90000</v>
          </cell>
          <cell r="AK85">
            <v>0</v>
          </cell>
          <cell r="AL85">
            <v>787950</v>
          </cell>
          <cell r="AM85">
            <v>450000</v>
          </cell>
          <cell r="AN85">
            <v>1.7509999999999999</v>
          </cell>
          <cell r="AO85">
            <v>787950</v>
          </cell>
          <cell r="AP85">
            <v>540000</v>
          </cell>
          <cell r="AQ85">
            <v>1.4591666666666667</v>
          </cell>
        </row>
        <row r="86">
          <cell r="B86" t="str">
            <v>ABENSON SAN PASCUAL</v>
          </cell>
          <cell r="C86" t="str">
            <v>JOHN LEO DE CHAVEZ (PROBY)</v>
          </cell>
          <cell r="D86">
            <v>391935</v>
          </cell>
          <cell r="AM86">
            <v>391935</v>
          </cell>
          <cell r="AN86">
            <v>0</v>
          </cell>
          <cell r="AO86">
            <v>0</v>
          </cell>
          <cell r="AP86">
            <v>391935</v>
          </cell>
          <cell r="AQ86">
            <v>0</v>
          </cell>
        </row>
        <row r="87">
          <cell r="B87" t="str">
            <v>ABENSON SHANGRILA</v>
          </cell>
          <cell r="C87" t="str">
            <v>DOMASING, MARK DEO M.</v>
          </cell>
          <cell r="D87">
            <v>43635</v>
          </cell>
          <cell r="E87">
            <v>689795</v>
          </cell>
          <cell r="F87">
            <v>900000</v>
          </cell>
          <cell r="G87">
            <v>0.76643888888888889</v>
          </cell>
          <cell r="H87">
            <v>912170</v>
          </cell>
          <cell r="I87">
            <v>800000</v>
          </cell>
          <cell r="J87">
            <v>1.1402125000000001</v>
          </cell>
          <cell r="K87">
            <v>1399580</v>
          </cell>
          <cell r="L87">
            <v>1050000</v>
          </cell>
          <cell r="M87">
            <v>1.3329333333333333</v>
          </cell>
          <cell r="N87">
            <v>1566720</v>
          </cell>
          <cell r="O87">
            <v>1200000</v>
          </cell>
          <cell r="P87">
            <v>1.3056000000000001</v>
          </cell>
          <cell r="Q87">
            <v>1020220</v>
          </cell>
          <cell r="R87">
            <v>1300000</v>
          </cell>
          <cell r="S87">
            <v>0.78478461538461541</v>
          </cell>
          <cell r="T87">
            <v>1280330</v>
          </cell>
          <cell r="U87">
            <v>1200000</v>
          </cell>
          <cell r="V87">
            <v>1.0669416666666667</v>
          </cell>
          <cell r="W87">
            <v>1108740</v>
          </cell>
          <cell r="X87">
            <v>1100000</v>
          </cell>
          <cell r="Y87">
            <v>1.0079454545454545</v>
          </cell>
          <cell r="Z87">
            <v>1114135</v>
          </cell>
          <cell r="AA87">
            <v>1100000</v>
          </cell>
          <cell r="AB87">
            <v>1.01285</v>
          </cell>
          <cell r="AC87">
            <v>1502800</v>
          </cell>
          <cell r="AD87">
            <v>1100000</v>
          </cell>
          <cell r="AE87">
            <v>1.3661818181818182</v>
          </cell>
          <cell r="AF87">
            <v>1435620</v>
          </cell>
          <cell r="AG87">
            <v>1000000</v>
          </cell>
          <cell r="AH87">
            <v>1.4356199999999999</v>
          </cell>
          <cell r="AI87">
            <v>1020630</v>
          </cell>
          <cell r="AJ87">
            <v>1000000</v>
          </cell>
          <cell r="AK87">
            <v>1.0206299999999999</v>
          </cell>
          <cell r="AL87">
            <v>1297225</v>
          </cell>
          <cell r="AM87">
            <v>1050000</v>
          </cell>
          <cell r="AN87">
            <v>1.235452380952381</v>
          </cell>
          <cell r="AO87">
            <v>14347965</v>
          </cell>
          <cell r="AP87">
            <v>12800000</v>
          </cell>
          <cell r="AQ87">
            <v>1.1209347656249999</v>
          </cell>
        </row>
        <row r="88">
          <cell r="B88" t="str">
            <v>ABENSON STA.MARIA</v>
          </cell>
          <cell r="C88" t="str">
            <v>ROBERT CATANIAG</v>
          </cell>
          <cell r="D88">
            <v>42065</v>
          </cell>
          <cell r="E88">
            <v>1339570</v>
          </cell>
          <cell r="F88">
            <v>1400000</v>
          </cell>
          <cell r="G88">
            <v>0.95683571428571423</v>
          </cell>
          <cell r="H88">
            <v>1015910</v>
          </cell>
          <cell r="I88">
            <v>1600000</v>
          </cell>
          <cell r="J88">
            <v>0.63494375000000003</v>
          </cell>
          <cell r="K88">
            <v>2781220</v>
          </cell>
          <cell r="L88">
            <v>2650000</v>
          </cell>
          <cell r="M88">
            <v>1.0495169811320755</v>
          </cell>
          <cell r="N88">
            <v>3445935</v>
          </cell>
          <cell r="O88">
            <v>2500000</v>
          </cell>
          <cell r="P88">
            <v>1.378374</v>
          </cell>
          <cell r="Q88">
            <v>3371415</v>
          </cell>
          <cell r="R88">
            <v>3050000</v>
          </cell>
          <cell r="S88">
            <v>1.1053819672131147</v>
          </cell>
          <cell r="T88">
            <v>3117085</v>
          </cell>
          <cell r="U88">
            <v>2300000</v>
          </cell>
          <cell r="V88">
            <v>1.355254347826087</v>
          </cell>
          <cell r="W88">
            <v>1647700</v>
          </cell>
          <cell r="X88">
            <v>2250000</v>
          </cell>
          <cell r="Y88">
            <v>0.73231111111111113</v>
          </cell>
          <cell r="Z88">
            <v>2368240</v>
          </cell>
          <cell r="AA88">
            <v>2000000</v>
          </cell>
          <cell r="AB88">
            <v>1.1841200000000001</v>
          </cell>
          <cell r="AC88">
            <v>2054370</v>
          </cell>
          <cell r="AD88">
            <v>2000000</v>
          </cell>
          <cell r="AE88">
            <v>1.027185</v>
          </cell>
          <cell r="AF88">
            <v>2014795</v>
          </cell>
          <cell r="AG88">
            <v>2000000</v>
          </cell>
          <cell r="AH88">
            <v>1.0073974999999999</v>
          </cell>
          <cell r="AI88">
            <v>1592715</v>
          </cell>
          <cell r="AJ88">
            <v>2000000</v>
          </cell>
          <cell r="AK88">
            <v>0.79635750000000005</v>
          </cell>
          <cell r="AL88">
            <v>1440755</v>
          </cell>
          <cell r="AM88">
            <v>2000000</v>
          </cell>
          <cell r="AN88">
            <v>0.7203775</v>
          </cell>
          <cell r="AO88">
            <v>26189710</v>
          </cell>
          <cell r="AP88">
            <v>25750000</v>
          </cell>
          <cell r="AQ88">
            <v>1.0170761165048543</v>
          </cell>
        </row>
        <row r="89">
          <cell r="B89" t="str">
            <v>ABENSON STAROSA</v>
          </cell>
          <cell r="C89" t="str">
            <v>JESSER BALSA (PROBY)</v>
          </cell>
          <cell r="D89">
            <v>44964</v>
          </cell>
          <cell r="H89">
            <v>306000</v>
          </cell>
          <cell r="I89">
            <v>337512</v>
          </cell>
          <cell r="J89">
            <v>0.90663443077579464</v>
          </cell>
          <cell r="K89">
            <v>627715</v>
          </cell>
          <cell r="L89">
            <v>600000</v>
          </cell>
          <cell r="M89">
            <v>1.0461916666666666</v>
          </cell>
          <cell r="N89">
            <v>1053665</v>
          </cell>
          <cell r="O89">
            <v>800000</v>
          </cell>
          <cell r="P89">
            <v>1.31708125</v>
          </cell>
          <cell r="Q89">
            <v>770750</v>
          </cell>
          <cell r="R89">
            <v>1050000</v>
          </cell>
          <cell r="S89">
            <v>0.73404761904761906</v>
          </cell>
          <cell r="T89">
            <v>799055</v>
          </cell>
          <cell r="U89">
            <v>750000</v>
          </cell>
          <cell r="V89">
            <v>1.0654066666666666</v>
          </cell>
          <cell r="W89">
            <v>624990</v>
          </cell>
          <cell r="X89">
            <v>700000</v>
          </cell>
          <cell r="Y89">
            <v>0.89284285714285716</v>
          </cell>
          <cell r="AB89" t="e">
            <v>#DIV/0!</v>
          </cell>
          <cell r="AE89" t="e">
            <v>#DIV/0!</v>
          </cell>
          <cell r="AH89" t="e">
            <v>#DIV/0!</v>
          </cell>
          <cell r="AK89" t="e">
            <v>#DIV/0!</v>
          </cell>
          <cell r="AN89" t="e">
            <v>#DIV/0!</v>
          </cell>
          <cell r="AO89">
            <v>4182175</v>
          </cell>
          <cell r="AP89">
            <v>4237512</v>
          </cell>
          <cell r="AQ89">
            <v>0.98694115792474457</v>
          </cell>
        </row>
        <row r="90">
          <cell r="B90" t="str">
            <v>ABENSON TANAUAN</v>
          </cell>
          <cell r="C90" t="str">
            <v>EJAY ENDOZO (PROBY)</v>
          </cell>
          <cell r="D90">
            <v>45235</v>
          </cell>
          <cell r="G90" t="e">
            <v>#DIV/0!</v>
          </cell>
          <cell r="J90" t="e">
            <v>#DIV/0!</v>
          </cell>
          <cell r="M90" t="e">
            <v>#DIV/0!</v>
          </cell>
          <cell r="P90" t="e">
            <v>#DIV/0!</v>
          </cell>
          <cell r="Q90">
            <v>467730</v>
          </cell>
          <cell r="R90">
            <v>304839</v>
          </cell>
          <cell r="S90">
            <v>1.5343509196657907</v>
          </cell>
          <cell r="T90">
            <v>325735</v>
          </cell>
          <cell r="U90">
            <v>500000</v>
          </cell>
          <cell r="V90">
            <v>0.65146999999999999</v>
          </cell>
          <cell r="W90">
            <v>588975</v>
          </cell>
          <cell r="X90">
            <v>600000</v>
          </cell>
          <cell r="Y90">
            <v>0.98162499999999997</v>
          </cell>
          <cell r="AA90">
            <v>600000</v>
          </cell>
          <cell r="AB90">
            <v>0</v>
          </cell>
          <cell r="AE90" t="e">
            <v>#DIV/0!</v>
          </cell>
          <cell r="AH90" t="e">
            <v>#DIV/0!</v>
          </cell>
          <cell r="AK90" t="e">
            <v>#DIV/0!</v>
          </cell>
          <cell r="AN90" t="e">
            <v>#DIV/0!</v>
          </cell>
          <cell r="AO90">
            <v>1382440</v>
          </cell>
          <cell r="AP90">
            <v>2004839</v>
          </cell>
          <cell r="AQ90">
            <v>0.68955162983162244</v>
          </cell>
        </row>
        <row r="91">
          <cell r="B91" t="str">
            <v>ABENSON TAYUMAN</v>
          </cell>
          <cell r="C91" t="str">
            <v>ALDRIN CHIU</v>
          </cell>
          <cell r="D91">
            <v>44768</v>
          </cell>
          <cell r="E91">
            <v>611590</v>
          </cell>
          <cell r="F91">
            <v>600000</v>
          </cell>
          <cell r="G91">
            <v>1.0193166666666666</v>
          </cell>
          <cell r="H91">
            <v>689660</v>
          </cell>
          <cell r="I91">
            <v>600000</v>
          </cell>
          <cell r="J91">
            <v>1.1494333333333333</v>
          </cell>
          <cell r="K91">
            <v>992595</v>
          </cell>
          <cell r="L91">
            <v>750000</v>
          </cell>
          <cell r="M91">
            <v>1.3234600000000001</v>
          </cell>
          <cell r="N91">
            <v>1525395</v>
          </cell>
          <cell r="O91">
            <v>850000</v>
          </cell>
          <cell r="P91">
            <v>1.7945823529411764</v>
          </cell>
          <cell r="Q91">
            <v>1668750</v>
          </cell>
          <cell r="R91">
            <v>1400000</v>
          </cell>
          <cell r="S91">
            <v>1.1919642857142858</v>
          </cell>
          <cell r="T91">
            <v>1334585</v>
          </cell>
          <cell r="U91">
            <v>1050000</v>
          </cell>
          <cell r="V91">
            <v>1.2710333333333332</v>
          </cell>
          <cell r="W91">
            <v>627585</v>
          </cell>
          <cell r="X91">
            <v>1050000</v>
          </cell>
          <cell r="Y91">
            <v>0.59770000000000001</v>
          </cell>
          <cell r="Z91">
            <v>972015</v>
          </cell>
          <cell r="AA91">
            <v>1050000</v>
          </cell>
          <cell r="AB91">
            <v>0.92572857142857146</v>
          </cell>
          <cell r="AC91">
            <v>641465</v>
          </cell>
          <cell r="AD91">
            <v>1050000</v>
          </cell>
          <cell r="AE91">
            <v>0.61091904761904758</v>
          </cell>
          <cell r="AF91">
            <v>398430</v>
          </cell>
          <cell r="AG91">
            <v>900000</v>
          </cell>
          <cell r="AH91">
            <v>0.44269999999999998</v>
          </cell>
          <cell r="AI91">
            <v>736790</v>
          </cell>
          <cell r="AJ91">
            <v>800000</v>
          </cell>
          <cell r="AK91">
            <v>0.92098749999999996</v>
          </cell>
          <cell r="AL91">
            <v>606175</v>
          </cell>
          <cell r="AM91">
            <v>800000</v>
          </cell>
          <cell r="AN91">
            <v>0.75771875</v>
          </cell>
          <cell r="AO91">
            <v>10805035</v>
          </cell>
          <cell r="AP91">
            <v>10900000</v>
          </cell>
          <cell r="AQ91">
            <v>0.99128761467889903</v>
          </cell>
        </row>
        <row r="92">
          <cell r="B92" t="str">
            <v>ABENSON UPTC</v>
          </cell>
          <cell r="C92" t="str">
            <v>JAYSON VALERIO</v>
          </cell>
          <cell r="D92">
            <v>44938</v>
          </cell>
          <cell r="E92">
            <v>597510</v>
          </cell>
          <cell r="F92">
            <v>275804</v>
          </cell>
          <cell r="G92">
            <v>2.1664297834694204</v>
          </cell>
          <cell r="H92">
            <v>421225</v>
          </cell>
          <cell r="I92">
            <v>550000</v>
          </cell>
          <cell r="J92">
            <v>0.76586363636363641</v>
          </cell>
          <cell r="K92">
            <v>758840</v>
          </cell>
          <cell r="L92">
            <v>1000000</v>
          </cell>
          <cell r="M92">
            <v>0.75883999999999996</v>
          </cell>
          <cell r="N92">
            <v>1311770</v>
          </cell>
          <cell r="O92">
            <v>1000000</v>
          </cell>
          <cell r="P92">
            <v>1.3117700000000001</v>
          </cell>
          <cell r="Q92">
            <v>1558000</v>
          </cell>
          <cell r="R92">
            <v>1500000</v>
          </cell>
          <cell r="S92">
            <v>1.0386666666666666</v>
          </cell>
          <cell r="T92">
            <v>617790</v>
          </cell>
          <cell r="U92">
            <v>1050000</v>
          </cell>
          <cell r="V92">
            <v>0.58837142857142855</v>
          </cell>
          <cell r="W92">
            <v>721480</v>
          </cell>
          <cell r="X92">
            <v>1000000</v>
          </cell>
          <cell r="Y92">
            <v>0.72148000000000001</v>
          </cell>
          <cell r="Z92">
            <v>749775</v>
          </cell>
          <cell r="AA92">
            <v>900000</v>
          </cell>
          <cell r="AB92">
            <v>0.83308333333333329</v>
          </cell>
          <cell r="AC92">
            <v>827185</v>
          </cell>
          <cell r="AD92">
            <v>800000</v>
          </cell>
          <cell r="AE92">
            <v>1.0339812500000001</v>
          </cell>
          <cell r="AF92">
            <v>720190</v>
          </cell>
          <cell r="AG92">
            <v>800000</v>
          </cell>
          <cell r="AH92">
            <v>0.90023750000000002</v>
          </cell>
          <cell r="AI92">
            <v>503600</v>
          </cell>
          <cell r="AJ92">
            <v>700000</v>
          </cell>
          <cell r="AK92">
            <v>0.71942857142857142</v>
          </cell>
          <cell r="AL92">
            <v>610995</v>
          </cell>
          <cell r="AM92">
            <v>700000</v>
          </cell>
          <cell r="AN92">
            <v>0.87285000000000001</v>
          </cell>
          <cell r="AO92">
            <v>9398360</v>
          </cell>
          <cell r="AP92">
            <v>10275804</v>
          </cell>
          <cell r="AQ92">
            <v>0.91461067182674949</v>
          </cell>
        </row>
        <row r="93">
          <cell r="B93" t="str">
            <v>ABENSON WM MAKATI</v>
          </cell>
          <cell r="C93" t="str">
            <v xml:space="preserve">KENO SUBLAY </v>
          </cell>
          <cell r="D93">
            <v>44341</v>
          </cell>
          <cell r="E93">
            <v>1060035</v>
          </cell>
          <cell r="F93">
            <v>1300000</v>
          </cell>
          <cell r="G93">
            <v>0.81541153846153847</v>
          </cell>
          <cell r="H93">
            <v>1603825</v>
          </cell>
          <cell r="I93">
            <v>1100000</v>
          </cell>
          <cell r="J93">
            <v>1.4580227272727273</v>
          </cell>
          <cell r="K93">
            <v>2147450</v>
          </cell>
          <cell r="L93">
            <v>2100000</v>
          </cell>
          <cell r="M93">
            <v>1.0225952380952381</v>
          </cell>
          <cell r="N93">
            <v>2149730</v>
          </cell>
          <cell r="O93">
            <v>2300000</v>
          </cell>
          <cell r="P93">
            <v>0.93466521739130437</v>
          </cell>
          <cell r="Q93">
            <v>3225540</v>
          </cell>
          <cell r="R93">
            <v>3000000</v>
          </cell>
          <cell r="S93">
            <v>1.07518</v>
          </cell>
          <cell r="T93">
            <v>2068170</v>
          </cell>
          <cell r="U93">
            <v>1900000</v>
          </cell>
          <cell r="V93">
            <v>1.0885105263157895</v>
          </cell>
          <cell r="W93">
            <v>1664175</v>
          </cell>
          <cell r="X93">
            <v>1900000</v>
          </cell>
          <cell r="Y93">
            <v>0.8758815789473684</v>
          </cell>
          <cell r="Z93">
            <v>1853610</v>
          </cell>
          <cell r="AA93">
            <v>1750000</v>
          </cell>
          <cell r="AB93">
            <v>1.0592057142857143</v>
          </cell>
          <cell r="AC93">
            <v>1826780</v>
          </cell>
          <cell r="AD93">
            <v>1750000</v>
          </cell>
          <cell r="AE93">
            <v>1.0438742857142858</v>
          </cell>
          <cell r="AF93">
            <v>1742680</v>
          </cell>
          <cell r="AG93">
            <v>1600000</v>
          </cell>
          <cell r="AH93">
            <v>1.089175</v>
          </cell>
          <cell r="AI93">
            <v>1735030</v>
          </cell>
          <cell r="AJ93">
            <v>1500000</v>
          </cell>
          <cell r="AK93">
            <v>1.1566866666666666</v>
          </cell>
          <cell r="AL93">
            <v>1735320</v>
          </cell>
          <cell r="AM93">
            <v>1300000</v>
          </cell>
          <cell r="AN93">
            <v>1.3348615384615385</v>
          </cell>
          <cell r="AO93">
            <v>22812345</v>
          </cell>
          <cell r="AP93">
            <v>21500000</v>
          </cell>
          <cell r="AQ93">
            <v>1.0610393023255813</v>
          </cell>
        </row>
        <row r="94">
          <cell r="B94" t="str">
            <v>ABENSON WM MUÑOZ</v>
          </cell>
          <cell r="C94" t="str">
            <v>IGOT, IRVIN C.</v>
          </cell>
          <cell r="D94">
            <v>43652</v>
          </cell>
          <cell r="E94">
            <v>842320</v>
          </cell>
          <cell r="F94">
            <v>1000000</v>
          </cell>
          <cell r="G94">
            <v>0.84231999999999996</v>
          </cell>
          <cell r="H94">
            <v>1215205</v>
          </cell>
          <cell r="I94">
            <v>800000</v>
          </cell>
          <cell r="J94">
            <v>1.5190062499999999</v>
          </cell>
          <cell r="K94">
            <v>1410555</v>
          </cell>
          <cell r="L94">
            <v>1350000</v>
          </cell>
          <cell r="M94">
            <v>1.0448555555555556</v>
          </cell>
          <cell r="N94">
            <v>2475235</v>
          </cell>
          <cell r="O94">
            <v>1500000</v>
          </cell>
          <cell r="P94">
            <v>1.6501566666666667</v>
          </cell>
          <cell r="Q94">
            <v>2773355</v>
          </cell>
          <cell r="R94">
            <v>2500000</v>
          </cell>
          <cell r="S94">
            <v>1.1093420000000001</v>
          </cell>
          <cell r="T94">
            <v>1824665</v>
          </cell>
          <cell r="U94">
            <v>1200000</v>
          </cell>
          <cell r="V94">
            <v>1.5205541666666667</v>
          </cell>
          <cell r="W94">
            <v>1281595</v>
          </cell>
          <cell r="X94">
            <v>1500000</v>
          </cell>
          <cell r="Y94">
            <v>0.85439666666666669</v>
          </cell>
          <cell r="Z94">
            <v>1572510</v>
          </cell>
          <cell r="AA94">
            <v>1500000</v>
          </cell>
          <cell r="AB94">
            <v>1.04834</v>
          </cell>
          <cell r="AC94">
            <v>1737645</v>
          </cell>
          <cell r="AD94">
            <v>1500000</v>
          </cell>
          <cell r="AE94">
            <v>1.1584300000000001</v>
          </cell>
          <cell r="AF94">
            <v>1816430</v>
          </cell>
          <cell r="AG94">
            <v>1500000</v>
          </cell>
          <cell r="AH94">
            <v>1.2109533333333333</v>
          </cell>
          <cell r="AI94">
            <v>1507485</v>
          </cell>
          <cell r="AJ94">
            <v>1400000</v>
          </cell>
          <cell r="AK94">
            <v>1.076775</v>
          </cell>
          <cell r="AL94">
            <v>1565775</v>
          </cell>
          <cell r="AM94">
            <v>1400000</v>
          </cell>
          <cell r="AN94">
            <v>1.1184107142857143</v>
          </cell>
          <cell r="AO94">
            <v>20022775</v>
          </cell>
          <cell r="AP94">
            <v>17150000</v>
          </cell>
          <cell r="AQ94">
            <v>1.167508746355685</v>
          </cell>
        </row>
        <row r="95">
          <cell r="B95" t="str">
            <v>ABENSON WM PANIQUI</v>
          </cell>
          <cell r="C95" t="str">
            <v xml:space="preserve">DEL ROSARIO, JOHN ALBERT </v>
          </cell>
          <cell r="D95">
            <v>44470</v>
          </cell>
          <cell r="E95">
            <v>320840</v>
          </cell>
          <cell r="F95">
            <v>550000</v>
          </cell>
          <cell r="G95">
            <v>0.5833454545454545</v>
          </cell>
          <cell r="H95">
            <v>180070</v>
          </cell>
          <cell r="I95">
            <v>550000</v>
          </cell>
          <cell r="J95">
            <v>0.32740000000000002</v>
          </cell>
          <cell r="K95">
            <v>441615</v>
          </cell>
          <cell r="L95">
            <v>650000</v>
          </cell>
          <cell r="M95">
            <v>0.67940769230769227</v>
          </cell>
          <cell r="N95">
            <v>824645</v>
          </cell>
          <cell r="O95">
            <v>750000</v>
          </cell>
          <cell r="P95">
            <v>1.0995266666666668</v>
          </cell>
          <cell r="Q95">
            <v>659860</v>
          </cell>
          <cell r="R95">
            <v>1050000</v>
          </cell>
          <cell r="S95">
            <v>0.62843809523809524</v>
          </cell>
          <cell r="T95">
            <v>607490</v>
          </cell>
          <cell r="U95">
            <v>650000</v>
          </cell>
          <cell r="V95">
            <v>0.93459999999999999</v>
          </cell>
          <cell r="W95">
            <v>413315</v>
          </cell>
          <cell r="X95">
            <v>600000</v>
          </cell>
          <cell r="Y95">
            <v>0.68885833333333335</v>
          </cell>
          <cell r="Z95">
            <v>432415</v>
          </cell>
          <cell r="AA95">
            <v>500000</v>
          </cell>
          <cell r="AB95">
            <v>0.86482999999999999</v>
          </cell>
          <cell r="AC95">
            <v>450830</v>
          </cell>
          <cell r="AD95">
            <v>500000</v>
          </cell>
          <cell r="AE95">
            <v>0.90166000000000002</v>
          </cell>
          <cell r="AF95">
            <v>317135</v>
          </cell>
          <cell r="AG95">
            <v>500000</v>
          </cell>
          <cell r="AH95">
            <v>0.63427</v>
          </cell>
          <cell r="AI95">
            <v>396725</v>
          </cell>
          <cell r="AJ95">
            <v>500000</v>
          </cell>
          <cell r="AK95">
            <v>0.79344999999999999</v>
          </cell>
          <cell r="AL95">
            <v>605795</v>
          </cell>
          <cell r="AM95">
            <v>500000</v>
          </cell>
          <cell r="AN95">
            <v>1.2115899999999999</v>
          </cell>
          <cell r="AO95">
            <v>5650735</v>
          </cell>
          <cell r="AP95">
            <v>7300000</v>
          </cell>
          <cell r="AQ95">
            <v>0.77407328767123285</v>
          </cell>
        </row>
        <row r="96">
          <cell r="B96" t="str">
            <v>ABENSON ZAMBOANGA</v>
          </cell>
          <cell r="C96" t="str">
            <v>JAIME DEMAFELIS (PROBY)</v>
          </cell>
          <cell r="D96">
            <v>45268</v>
          </cell>
          <cell r="AL96">
            <v>238340</v>
          </cell>
          <cell r="AM96">
            <v>333871</v>
          </cell>
          <cell r="AN96">
            <v>0.71386853006101159</v>
          </cell>
          <cell r="AO96">
            <v>238340</v>
          </cell>
          <cell r="AP96">
            <v>333871</v>
          </cell>
          <cell r="AQ96">
            <v>0.71386853006101159</v>
          </cell>
        </row>
      </sheetData>
      <sheetData sheetId="1">
        <row r="8">
          <cell r="B8" t="str">
            <v>ANSON @ HOME PASIG</v>
          </cell>
          <cell r="C8" t="str">
            <v>EDDIE BOY BUNOL</v>
          </cell>
          <cell r="D8">
            <v>44587</v>
          </cell>
          <cell r="E8">
            <v>525345</v>
          </cell>
          <cell r="F8">
            <v>2300000</v>
          </cell>
          <cell r="G8">
            <v>0.22841086956521739</v>
          </cell>
          <cell r="H8">
            <v>2849235</v>
          </cell>
          <cell r="I8">
            <v>2500000</v>
          </cell>
          <cell r="J8">
            <v>1.139694</v>
          </cell>
          <cell r="K8">
            <v>806760</v>
          </cell>
          <cell r="L8">
            <v>3800000</v>
          </cell>
          <cell r="M8">
            <v>0.21230526315789475</v>
          </cell>
          <cell r="N8">
            <v>5319960</v>
          </cell>
          <cell r="O8">
            <v>3800000</v>
          </cell>
          <cell r="P8">
            <v>1.3999894736842105</v>
          </cell>
          <cell r="Q8">
            <v>4193925</v>
          </cell>
          <cell r="R8">
            <v>4000000</v>
          </cell>
          <cell r="S8">
            <v>1.04848125</v>
          </cell>
          <cell r="T8">
            <v>634685</v>
          </cell>
          <cell r="U8">
            <v>3850000</v>
          </cell>
          <cell r="V8">
            <v>0.16485324675324675</v>
          </cell>
          <cell r="W8">
            <v>4452550</v>
          </cell>
          <cell r="X8">
            <v>3100000</v>
          </cell>
          <cell r="Y8">
            <v>1.4363064516129032</v>
          </cell>
          <cell r="Z8">
            <v>3003670</v>
          </cell>
          <cell r="AA8">
            <v>2900000</v>
          </cell>
          <cell r="AB8">
            <v>1.0357482758620689</v>
          </cell>
          <cell r="AC8">
            <v>3395085</v>
          </cell>
          <cell r="AD8">
            <v>3050000</v>
          </cell>
          <cell r="AE8">
            <v>1.1131426229508197</v>
          </cell>
          <cell r="AF8">
            <v>3756220</v>
          </cell>
          <cell r="AG8">
            <v>2700000</v>
          </cell>
          <cell r="AH8">
            <v>1.3911925925925925</v>
          </cell>
          <cell r="AI8">
            <v>450515</v>
          </cell>
          <cell r="AJ8">
            <v>2700000</v>
          </cell>
          <cell r="AK8">
            <v>0.1668574074074074</v>
          </cell>
          <cell r="AL8">
            <v>3976190</v>
          </cell>
          <cell r="AM8">
            <v>2700000</v>
          </cell>
          <cell r="AN8">
            <v>1.4726629629629631</v>
          </cell>
          <cell r="AO8">
            <v>33364140</v>
          </cell>
          <cell r="AP8">
            <v>37400000</v>
          </cell>
          <cell r="AQ8">
            <v>0.89208930481283422</v>
          </cell>
        </row>
        <row r="9">
          <cell r="B9" t="str">
            <v>ANSON @ HOME TRINOMA</v>
          </cell>
          <cell r="C9" t="str">
            <v>ANUEGO, HADJ O.</v>
          </cell>
          <cell r="D9">
            <v>43307</v>
          </cell>
          <cell r="E9">
            <v>1019550</v>
          </cell>
          <cell r="F9">
            <v>1500000</v>
          </cell>
          <cell r="G9">
            <v>0.67969999999999997</v>
          </cell>
          <cell r="H9">
            <v>1298685</v>
          </cell>
          <cell r="I9">
            <v>1250000</v>
          </cell>
          <cell r="J9">
            <v>1.038948</v>
          </cell>
          <cell r="K9">
            <v>1740505</v>
          </cell>
          <cell r="L9">
            <v>1700000</v>
          </cell>
          <cell r="M9">
            <v>1.0238264705882354</v>
          </cell>
          <cell r="N9">
            <v>2201600</v>
          </cell>
          <cell r="O9">
            <v>2100000</v>
          </cell>
          <cell r="P9">
            <v>1.0483809523809524</v>
          </cell>
          <cell r="Q9">
            <v>1855615</v>
          </cell>
          <cell r="R9">
            <v>2700000</v>
          </cell>
          <cell r="S9">
            <v>0.68726481481481483</v>
          </cell>
          <cell r="T9">
            <v>2584735</v>
          </cell>
          <cell r="U9">
            <v>2500000</v>
          </cell>
          <cell r="V9">
            <v>1.0338940000000001</v>
          </cell>
          <cell r="W9">
            <v>1159045</v>
          </cell>
          <cell r="X9">
            <v>1750000</v>
          </cell>
          <cell r="Y9">
            <v>0.66231142857142855</v>
          </cell>
          <cell r="Z9">
            <v>1914780</v>
          </cell>
          <cell r="AA9">
            <v>1750000</v>
          </cell>
          <cell r="AB9">
            <v>1.09416</v>
          </cell>
          <cell r="AC9">
            <v>1120115</v>
          </cell>
          <cell r="AD9">
            <v>1950000</v>
          </cell>
          <cell r="AE9">
            <v>0.57441794871794871</v>
          </cell>
          <cell r="AF9">
            <v>1428035</v>
          </cell>
          <cell r="AG9">
            <v>1800000</v>
          </cell>
          <cell r="AH9">
            <v>0.7933527777777778</v>
          </cell>
          <cell r="AI9">
            <v>1530680</v>
          </cell>
          <cell r="AJ9">
            <v>1500000</v>
          </cell>
          <cell r="AK9">
            <v>1.0204533333333334</v>
          </cell>
          <cell r="AL9">
            <v>1108950</v>
          </cell>
          <cell r="AM9">
            <v>1500000</v>
          </cell>
          <cell r="AN9">
            <v>0.73929999999999996</v>
          </cell>
          <cell r="AO9">
            <v>18962295</v>
          </cell>
          <cell r="AP9">
            <v>22000000</v>
          </cell>
          <cell r="AQ9">
            <v>0.86192250000000004</v>
          </cell>
        </row>
        <row r="10">
          <cell r="B10" t="str">
            <v>ANSON ALABANG</v>
          </cell>
          <cell r="C10" t="str">
            <v>TUYAY, GEORGE KEVIN T.</v>
          </cell>
          <cell r="D10">
            <v>43590</v>
          </cell>
          <cell r="E10">
            <v>1580385</v>
          </cell>
          <cell r="F10">
            <v>2500000</v>
          </cell>
          <cell r="G10">
            <v>0.63215399999999999</v>
          </cell>
          <cell r="H10">
            <v>2450930</v>
          </cell>
          <cell r="I10">
            <v>2300000</v>
          </cell>
          <cell r="J10">
            <v>1.0656217391304348</v>
          </cell>
          <cell r="K10">
            <v>2316050</v>
          </cell>
          <cell r="L10">
            <v>3400000</v>
          </cell>
          <cell r="M10">
            <v>0.68119117647058824</v>
          </cell>
          <cell r="N10">
            <v>3904065</v>
          </cell>
          <cell r="O10">
            <v>3400000</v>
          </cell>
          <cell r="P10">
            <v>1.1482544117647058</v>
          </cell>
          <cell r="Q10">
            <v>4860445</v>
          </cell>
          <cell r="R10">
            <v>4600000</v>
          </cell>
          <cell r="S10">
            <v>1.0566184782608696</v>
          </cell>
          <cell r="T10">
            <v>3965950</v>
          </cell>
          <cell r="U10">
            <v>3500000</v>
          </cell>
          <cell r="V10">
            <v>1.1331285714285715</v>
          </cell>
          <cell r="W10">
            <v>3481305</v>
          </cell>
          <cell r="X10">
            <v>3250000</v>
          </cell>
          <cell r="Y10">
            <v>1.0711707692307693</v>
          </cell>
          <cell r="Z10">
            <v>2581860</v>
          </cell>
          <cell r="AA10">
            <v>3150000</v>
          </cell>
          <cell r="AB10">
            <v>0.81963809523809528</v>
          </cell>
          <cell r="AC10">
            <v>3436105</v>
          </cell>
          <cell r="AD10">
            <v>3300000</v>
          </cell>
          <cell r="AE10">
            <v>1.0412439393939394</v>
          </cell>
          <cell r="AF10">
            <v>2451735</v>
          </cell>
          <cell r="AG10">
            <v>3300000</v>
          </cell>
          <cell r="AH10">
            <v>0.74295</v>
          </cell>
          <cell r="AI10">
            <v>3431625</v>
          </cell>
          <cell r="AJ10">
            <v>3200000</v>
          </cell>
          <cell r="AK10">
            <v>1.0723828124999999</v>
          </cell>
          <cell r="AL10">
            <v>2928235</v>
          </cell>
          <cell r="AM10">
            <v>2800000</v>
          </cell>
          <cell r="AN10">
            <v>1.0457982142857143</v>
          </cell>
          <cell r="AO10">
            <v>37388690</v>
          </cell>
          <cell r="AP10">
            <v>38700000</v>
          </cell>
          <cell r="AQ10">
            <v>0.96611602067183466</v>
          </cell>
        </row>
        <row r="11">
          <cell r="B11" t="str">
            <v>ANSON BGC</v>
          </cell>
          <cell r="C11" t="str">
            <v xml:space="preserve">DELMAR C. DE LEON </v>
          </cell>
          <cell r="D11">
            <v>45128</v>
          </cell>
          <cell r="W11">
            <v>311655</v>
          </cell>
          <cell r="X11">
            <v>159677</v>
          </cell>
          <cell r="Y11">
            <v>1.9517839137759352</v>
          </cell>
          <cell r="Z11">
            <v>1121785</v>
          </cell>
          <cell r="AA11">
            <v>750000</v>
          </cell>
          <cell r="AB11">
            <v>1.4957133333333332</v>
          </cell>
          <cell r="AC11">
            <v>1102935</v>
          </cell>
          <cell r="AD11">
            <v>1050000</v>
          </cell>
          <cell r="AE11">
            <v>1.0504142857142857</v>
          </cell>
          <cell r="AF11">
            <v>1093840</v>
          </cell>
          <cell r="AG11">
            <v>1000000</v>
          </cell>
          <cell r="AH11">
            <v>1.0938399999999999</v>
          </cell>
          <cell r="AI11">
            <v>1000500</v>
          </cell>
          <cell r="AJ11">
            <v>900000</v>
          </cell>
          <cell r="AK11">
            <v>1.1116666666666666</v>
          </cell>
          <cell r="AL11">
            <v>1001445</v>
          </cell>
          <cell r="AM11">
            <v>900000</v>
          </cell>
          <cell r="AN11">
            <v>1.1127166666666666</v>
          </cell>
          <cell r="AO11">
            <v>5632160</v>
          </cell>
          <cell r="AP11">
            <v>4759677</v>
          </cell>
          <cell r="AQ11">
            <v>1.1833071866011076</v>
          </cell>
        </row>
        <row r="12">
          <cell r="B12" t="str">
            <v>ANSON CAINTA</v>
          </cell>
          <cell r="C12" t="str">
            <v>DAVE PEREJA</v>
          </cell>
          <cell r="D12">
            <v>43044</v>
          </cell>
          <cell r="E12">
            <v>3282160</v>
          </cell>
          <cell r="F12">
            <v>2500000</v>
          </cell>
          <cell r="G12">
            <v>1.312864</v>
          </cell>
          <cell r="H12">
            <v>534510</v>
          </cell>
          <cell r="I12">
            <v>2300000</v>
          </cell>
          <cell r="J12">
            <v>0.23239565217391303</v>
          </cell>
          <cell r="K12">
            <v>4217585</v>
          </cell>
          <cell r="L12">
            <v>4150000</v>
          </cell>
          <cell r="M12">
            <v>1.0162855421686747</v>
          </cell>
          <cell r="N12">
            <v>4811280</v>
          </cell>
          <cell r="O12">
            <v>4650000</v>
          </cell>
          <cell r="P12">
            <v>1.0346838709677419</v>
          </cell>
          <cell r="Q12">
            <v>4529200</v>
          </cell>
          <cell r="R12">
            <v>4500000</v>
          </cell>
          <cell r="S12">
            <v>1.006488888888889</v>
          </cell>
          <cell r="T12">
            <v>637405</v>
          </cell>
          <cell r="U12">
            <v>3500000</v>
          </cell>
          <cell r="V12">
            <v>0.1821157142857143</v>
          </cell>
          <cell r="W12">
            <v>3649475</v>
          </cell>
          <cell r="X12">
            <v>3500000</v>
          </cell>
          <cell r="Y12">
            <v>1.0427071428571428</v>
          </cell>
          <cell r="Z12">
            <v>3312895</v>
          </cell>
          <cell r="AA12">
            <v>3150000</v>
          </cell>
          <cell r="AB12">
            <v>1.0517126984126983</v>
          </cell>
          <cell r="AC12">
            <v>3323790</v>
          </cell>
          <cell r="AD12">
            <v>3300000</v>
          </cell>
          <cell r="AE12">
            <v>1.0072090909090909</v>
          </cell>
          <cell r="AF12">
            <v>652870</v>
          </cell>
          <cell r="AG12">
            <v>2800000</v>
          </cell>
          <cell r="AH12">
            <v>0.23316785714285715</v>
          </cell>
          <cell r="AI12">
            <v>3770555</v>
          </cell>
          <cell r="AJ12">
            <v>2800000</v>
          </cell>
          <cell r="AK12">
            <v>1.3466267857142857</v>
          </cell>
          <cell r="AL12">
            <v>2847125</v>
          </cell>
          <cell r="AM12">
            <v>2800000</v>
          </cell>
          <cell r="AN12">
            <v>1.0168303571428572</v>
          </cell>
          <cell r="AO12">
            <v>35568850</v>
          </cell>
          <cell r="AP12">
            <v>39950000</v>
          </cell>
          <cell r="AQ12">
            <v>0.89033416770963703</v>
          </cell>
        </row>
        <row r="13">
          <cell r="B13" t="str">
            <v>ANSON CAPITOL COMMONS</v>
          </cell>
          <cell r="C13" t="str">
            <v>LLORA, BILLY RENZ S.</v>
          </cell>
          <cell r="D13" t="str">
            <v>08/29/2018</v>
          </cell>
          <cell r="E13">
            <v>2514110</v>
          </cell>
          <cell r="F13">
            <v>2500000</v>
          </cell>
          <cell r="G13">
            <v>1.005644</v>
          </cell>
          <cell r="H13">
            <v>2329365</v>
          </cell>
          <cell r="I13">
            <v>2300000</v>
          </cell>
          <cell r="J13">
            <v>1.0127673913043478</v>
          </cell>
          <cell r="K13">
            <v>2021325</v>
          </cell>
          <cell r="L13">
            <v>5150000</v>
          </cell>
          <cell r="M13">
            <v>0.39249029126213592</v>
          </cell>
          <cell r="N13">
            <v>4594925</v>
          </cell>
          <cell r="O13">
            <v>6800000</v>
          </cell>
          <cell r="P13">
            <v>0.67572426470588232</v>
          </cell>
          <cell r="Q13">
            <v>3971170</v>
          </cell>
          <cell r="R13">
            <v>5950000</v>
          </cell>
          <cell r="S13">
            <v>0.66742352941176475</v>
          </cell>
          <cell r="T13">
            <v>4495605</v>
          </cell>
          <cell r="U13">
            <v>4000000</v>
          </cell>
          <cell r="V13">
            <v>1.1239012500000001</v>
          </cell>
          <cell r="W13">
            <v>2438150</v>
          </cell>
          <cell r="X13">
            <v>3250000</v>
          </cell>
          <cell r="Y13">
            <v>0.75019999999999998</v>
          </cell>
          <cell r="Z13">
            <v>3454745</v>
          </cell>
          <cell r="AA13">
            <v>3250000</v>
          </cell>
          <cell r="AB13">
            <v>1.0629984615384616</v>
          </cell>
          <cell r="AC13">
            <v>2832575</v>
          </cell>
          <cell r="AD13">
            <v>3400000</v>
          </cell>
          <cell r="AE13">
            <v>0.83311029411764703</v>
          </cell>
          <cell r="AF13">
            <v>2288350</v>
          </cell>
          <cell r="AG13">
            <v>3400000</v>
          </cell>
          <cell r="AH13">
            <v>0.67304411764705885</v>
          </cell>
          <cell r="AI13">
            <v>3827210</v>
          </cell>
          <cell r="AJ13">
            <v>3250000</v>
          </cell>
          <cell r="AK13">
            <v>1.177603076923077</v>
          </cell>
          <cell r="AL13">
            <v>2232790</v>
          </cell>
          <cell r="AM13">
            <v>3000000</v>
          </cell>
          <cell r="AN13">
            <v>0.74426333333333339</v>
          </cell>
          <cell r="AO13">
            <v>37000320</v>
          </cell>
          <cell r="AP13">
            <v>46250000</v>
          </cell>
          <cell r="AQ13">
            <v>0.80000691891891895</v>
          </cell>
        </row>
        <row r="14">
          <cell r="B14" t="str">
            <v>ANSON CASH N CARRY</v>
          </cell>
          <cell r="C14" t="str">
            <v>PADILLA, IVAN M.</v>
          </cell>
          <cell r="D14" t="str">
            <v>03/21/2019</v>
          </cell>
          <cell r="E14">
            <v>11656085</v>
          </cell>
          <cell r="F14">
            <v>11000000</v>
          </cell>
          <cell r="G14">
            <v>1.059644090909091</v>
          </cell>
          <cell r="H14">
            <v>10496940</v>
          </cell>
          <cell r="I14">
            <v>10000000</v>
          </cell>
          <cell r="J14">
            <v>1.0496939999999999</v>
          </cell>
          <cell r="K14">
            <v>12087090</v>
          </cell>
          <cell r="L14">
            <v>11500000</v>
          </cell>
          <cell r="M14">
            <v>1.051051304347826</v>
          </cell>
          <cell r="N14">
            <v>13408840</v>
          </cell>
          <cell r="O14">
            <v>12850000</v>
          </cell>
          <cell r="P14">
            <v>1.0434894941634241</v>
          </cell>
          <cell r="Q14">
            <v>13243300</v>
          </cell>
          <cell r="R14">
            <v>13000000</v>
          </cell>
          <cell r="S14">
            <v>1.0187153846153847</v>
          </cell>
          <cell r="T14">
            <v>13676225</v>
          </cell>
          <cell r="U14">
            <v>13000000</v>
          </cell>
          <cell r="V14">
            <v>1.0520173076923076</v>
          </cell>
          <cell r="W14">
            <v>8434410</v>
          </cell>
          <cell r="X14">
            <v>12000000</v>
          </cell>
          <cell r="Y14">
            <v>0.70286749999999998</v>
          </cell>
          <cell r="Z14">
            <v>13186210</v>
          </cell>
          <cell r="AA14">
            <v>12500000</v>
          </cell>
          <cell r="AB14">
            <v>1.0548968000000001</v>
          </cell>
          <cell r="AC14">
            <v>12594155</v>
          </cell>
          <cell r="AD14">
            <v>12150000</v>
          </cell>
          <cell r="AE14">
            <v>1.0365559670781892</v>
          </cell>
          <cell r="AF14">
            <v>12494390</v>
          </cell>
          <cell r="AG14">
            <v>12150000</v>
          </cell>
          <cell r="AH14">
            <v>1.0283448559670783</v>
          </cell>
          <cell r="AI14">
            <v>12458440</v>
          </cell>
          <cell r="AJ14">
            <v>12150000</v>
          </cell>
          <cell r="AK14">
            <v>1.0253860082304527</v>
          </cell>
          <cell r="AL14">
            <v>7429850</v>
          </cell>
          <cell r="AM14">
            <v>12150000</v>
          </cell>
          <cell r="AN14">
            <v>0.61151028806584362</v>
          </cell>
          <cell r="AO14">
            <v>141165935</v>
          </cell>
          <cell r="AP14">
            <v>144450000</v>
          </cell>
          <cell r="AQ14">
            <v>0.97726503980616131</v>
          </cell>
        </row>
        <row r="15">
          <cell r="B15" t="str">
            <v>ANSON FILINVEST</v>
          </cell>
          <cell r="C15" t="str">
            <v>HERNANDEZ, JERIC</v>
          </cell>
          <cell r="D15">
            <v>43881</v>
          </cell>
          <cell r="E15">
            <v>847765</v>
          </cell>
          <cell r="F15">
            <v>1250000</v>
          </cell>
          <cell r="G15">
            <v>0.67821200000000004</v>
          </cell>
          <cell r="H15">
            <v>1433255</v>
          </cell>
          <cell r="I15">
            <v>1000000</v>
          </cell>
          <cell r="J15">
            <v>1.4332549999999999</v>
          </cell>
          <cell r="K15">
            <v>1539265</v>
          </cell>
          <cell r="L15">
            <v>2300000</v>
          </cell>
          <cell r="M15">
            <v>0.66924565217391307</v>
          </cell>
          <cell r="N15">
            <v>2674815</v>
          </cell>
          <cell r="O15">
            <v>2300000</v>
          </cell>
          <cell r="P15">
            <v>1.162963043478261</v>
          </cell>
          <cell r="Q15">
            <v>2991320</v>
          </cell>
          <cell r="R15">
            <v>2200000</v>
          </cell>
          <cell r="S15">
            <v>1.3596909090909091</v>
          </cell>
          <cell r="T15">
            <v>1465305</v>
          </cell>
          <cell r="U15">
            <v>1950000</v>
          </cell>
          <cell r="V15">
            <v>0.7514384615384615</v>
          </cell>
          <cell r="W15">
            <v>1267380</v>
          </cell>
          <cell r="X15">
            <v>1900000</v>
          </cell>
          <cell r="Y15">
            <v>0.66704210526315788</v>
          </cell>
          <cell r="Z15">
            <v>1364410</v>
          </cell>
          <cell r="AA15">
            <v>1900000</v>
          </cell>
          <cell r="AB15">
            <v>0.71811052631578942</v>
          </cell>
          <cell r="AC15">
            <v>332235</v>
          </cell>
          <cell r="AD15">
            <v>1900000</v>
          </cell>
          <cell r="AE15">
            <v>0.17486052631578947</v>
          </cell>
          <cell r="AF15">
            <v>2237295</v>
          </cell>
          <cell r="AG15">
            <v>1650000</v>
          </cell>
          <cell r="AH15">
            <v>1.3559363636363637</v>
          </cell>
          <cell r="AI15">
            <v>1280110</v>
          </cell>
          <cell r="AJ15">
            <v>1650000</v>
          </cell>
          <cell r="AK15">
            <v>0.77582424242424242</v>
          </cell>
          <cell r="AL15">
            <v>1461295</v>
          </cell>
          <cell r="AM15">
            <v>1650000</v>
          </cell>
          <cell r="AN15">
            <v>0.88563333333333338</v>
          </cell>
          <cell r="AO15">
            <v>18894450</v>
          </cell>
          <cell r="AP15">
            <v>21650000</v>
          </cell>
          <cell r="AQ15">
            <v>0.87272286374133945</v>
          </cell>
        </row>
        <row r="16">
          <cell r="B16" t="str">
            <v>ANSON GREENHILLS</v>
          </cell>
          <cell r="C16" t="str">
            <v>MICHAEL PABONITA</v>
          </cell>
          <cell r="D16" t="str">
            <v>16.07/2022</v>
          </cell>
          <cell r="E16">
            <v>2378825</v>
          </cell>
          <cell r="F16">
            <v>2100000</v>
          </cell>
          <cell r="G16">
            <v>1.1327738095238096</v>
          </cell>
          <cell r="H16">
            <v>2284765</v>
          </cell>
          <cell r="I16">
            <v>2100000</v>
          </cell>
          <cell r="J16">
            <v>1.0879833333333333</v>
          </cell>
          <cell r="K16">
            <v>3209585</v>
          </cell>
          <cell r="L16">
            <v>3100000</v>
          </cell>
          <cell r="M16">
            <v>1.03535</v>
          </cell>
          <cell r="N16">
            <v>3430575</v>
          </cell>
          <cell r="O16">
            <v>3200000</v>
          </cell>
          <cell r="P16">
            <v>1.0720546875000001</v>
          </cell>
          <cell r="Q16">
            <v>4080900</v>
          </cell>
          <cell r="R16">
            <v>3600000</v>
          </cell>
          <cell r="S16">
            <v>1.1335833333333334</v>
          </cell>
          <cell r="T16">
            <v>4231455</v>
          </cell>
          <cell r="U16">
            <v>4000000</v>
          </cell>
          <cell r="V16">
            <v>1.0578637500000001</v>
          </cell>
          <cell r="W16">
            <v>3292150</v>
          </cell>
          <cell r="X16">
            <v>3250000</v>
          </cell>
          <cell r="Y16">
            <v>1.0129692307692308</v>
          </cell>
          <cell r="Z16">
            <v>2384255</v>
          </cell>
          <cell r="AA16">
            <v>3250000</v>
          </cell>
          <cell r="AB16">
            <v>0.73361692307692306</v>
          </cell>
          <cell r="AC16">
            <v>1997000</v>
          </cell>
          <cell r="AD16">
            <v>3150000</v>
          </cell>
          <cell r="AE16">
            <v>0.63396825396825396</v>
          </cell>
          <cell r="AF16">
            <v>2023720</v>
          </cell>
          <cell r="AG16">
            <v>3150000</v>
          </cell>
          <cell r="AH16">
            <v>0.64245079365079361</v>
          </cell>
          <cell r="AI16">
            <v>3055010</v>
          </cell>
          <cell r="AJ16">
            <v>3000000</v>
          </cell>
          <cell r="AK16">
            <v>1.0183366666666667</v>
          </cell>
          <cell r="AL16">
            <v>1877330</v>
          </cell>
          <cell r="AM16">
            <v>3000000</v>
          </cell>
          <cell r="AN16">
            <v>0.62577666666666665</v>
          </cell>
          <cell r="AO16">
            <v>34245570</v>
          </cell>
          <cell r="AP16">
            <v>36900000</v>
          </cell>
          <cell r="AQ16">
            <v>0.92806422764227647</v>
          </cell>
        </row>
        <row r="17">
          <cell r="B17" t="str">
            <v>ANSON LANDMARK MAKATI</v>
          </cell>
          <cell r="C17" t="str">
            <v>EFREN VIERNES</v>
          </cell>
          <cell r="D17">
            <v>44063</v>
          </cell>
          <cell r="E17">
            <v>1836605</v>
          </cell>
          <cell r="F17">
            <v>2700000</v>
          </cell>
          <cell r="G17">
            <v>0.68022407407407404</v>
          </cell>
          <cell r="H17">
            <v>1873830</v>
          </cell>
          <cell r="I17">
            <v>2300000</v>
          </cell>
          <cell r="J17">
            <v>0.81470869565217396</v>
          </cell>
          <cell r="K17">
            <v>2417690</v>
          </cell>
          <cell r="L17">
            <v>3300000</v>
          </cell>
          <cell r="M17">
            <v>0.73263333333333336</v>
          </cell>
          <cell r="N17">
            <v>2023410</v>
          </cell>
          <cell r="O17">
            <v>5050000</v>
          </cell>
          <cell r="P17">
            <v>0.40067524752475248</v>
          </cell>
          <cell r="Q17">
            <v>3128210</v>
          </cell>
          <cell r="R17">
            <v>4950000</v>
          </cell>
          <cell r="S17">
            <v>0.63196161616161617</v>
          </cell>
          <cell r="T17">
            <v>3147465</v>
          </cell>
          <cell r="U17">
            <v>3000000</v>
          </cell>
          <cell r="V17">
            <v>1.0491550000000001</v>
          </cell>
          <cell r="W17">
            <v>3072925</v>
          </cell>
          <cell r="X17">
            <v>2300000</v>
          </cell>
          <cell r="Y17">
            <v>1.3360543478260869</v>
          </cell>
          <cell r="Z17">
            <v>2558110</v>
          </cell>
          <cell r="AA17">
            <v>2400000</v>
          </cell>
          <cell r="AB17">
            <v>1.0658791666666667</v>
          </cell>
          <cell r="AC17">
            <v>1761015</v>
          </cell>
          <cell r="AD17">
            <v>2650000</v>
          </cell>
          <cell r="AE17">
            <v>0.66453396226415096</v>
          </cell>
          <cell r="AF17">
            <v>2754122</v>
          </cell>
          <cell r="AG17">
            <v>2650000</v>
          </cell>
          <cell r="AH17">
            <v>1.039291320754717</v>
          </cell>
          <cell r="AI17">
            <v>2755055</v>
          </cell>
          <cell r="AJ17">
            <v>2500000</v>
          </cell>
          <cell r="AK17">
            <v>1.1020220000000001</v>
          </cell>
          <cell r="AL17">
            <v>1547720</v>
          </cell>
          <cell r="AM17">
            <v>2500000</v>
          </cell>
          <cell r="AN17">
            <v>0.61908799999999997</v>
          </cell>
          <cell r="AO17">
            <v>28876157</v>
          </cell>
          <cell r="AP17">
            <v>36300000</v>
          </cell>
          <cell r="AQ17">
            <v>0.79548641873278236</v>
          </cell>
        </row>
        <row r="18">
          <cell r="B18" t="str">
            <v>ANSON LANDMARK TRINOMA</v>
          </cell>
          <cell r="C18" t="str">
            <v xml:space="preserve">MARK LOUIE RAMOS </v>
          </cell>
          <cell r="D18">
            <v>44400</v>
          </cell>
          <cell r="E18">
            <v>4215865</v>
          </cell>
          <cell r="F18">
            <v>3000000</v>
          </cell>
          <cell r="G18">
            <v>1.4052883333333333</v>
          </cell>
          <cell r="H18">
            <v>3866955</v>
          </cell>
          <cell r="I18">
            <v>3800000</v>
          </cell>
          <cell r="J18">
            <v>1.0176197368421052</v>
          </cell>
          <cell r="K18">
            <v>3640900</v>
          </cell>
          <cell r="L18">
            <v>3500000</v>
          </cell>
          <cell r="M18">
            <v>1.0402571428571428</v>
          </cell>
          <cell r="N18">
            <v>4962535</v>
          </cell>
          <cell r="O18">
            <v>3500000</v>
          </cell>
          <cell r="P18">
            <v>1.4178671428571428</v>
          </cell>
          <cell r="Q18">
            <v>6818185</v>
          </cell>
          <cell r="R18">
            <v>4700000</v>
          </cell>
          <cell r="S18">
            <v>1.4506776595744681</v>
          </cell>
          <cell r="T18">
            <v>6309955</v>
          </cell>
          <cell r="U18">
            <v>4500000</v>
          </cell>
          <cell r="V18">
            <v>1.4022122222222222</v>
          </cell>
          <cell r="W18">
            <v>4603580</v>
          </cell>
          <cell r="X18">
            <v>4500000</v>
          </cell>
          <cell r="Y18">
            <v>1.0230177777777778</v>
          </cell>
          <cell r="Z18">
            <v>4694625</v>
          </cell>
          <cell r="AA18">
            <v>4500000</v>
          </cell>
          <cell r="AB18">
            <v>1.04325</v>
          </cell>
          <cell r="AC18">
            <v>2845200</v>
          </cell>
          <cell r="AD18">
            <v>4650000</v>
          </cell>
          <cell r="AE18">
            <v>0.6118709677419355</v>
          </cell>
          <cell r="AF18">
            <v>1229570</v>
          </cell>
          <cell r="AG18">
            <v>4650000</v>
          </cell>
          <cell r="AH18">
            <v>0.26442365591397848</v>
          </cell>
          <cell r="AI18">
            <v>2814335</v>
          </cell>
          <cell r="AJ18">
            <v>4500000</v>
          </cell>
          <cell r="AK18">
            <v>0.62540777777777778</v>
          </cell>
          <cell r="AL18">
            <v>4656645</v>
          </cell>
          <cell r="AM18">
            <v>4500000</v>
          </cell>
          <cell r="AN18">
            <v>1.03481</v>
          </cell>
          <cell r="AO18">
            <v>50658350</v>
          </cell>
          <cell r="AP18">
            <v>50300000</v>
          </cell>
          <cell r="AQ18">
            <v>1.0071242544731611</v>
          </cell>
        </row>
        <row r="19">
          <cell r="B19" t="str">
            <v>ANSON NUVALI</v>
          </cell>
          <cell r="C19" t="str">
            <v>ARBAN, LAURENCE H.</v>
          </cell>
          <cell r="D19">
            <v>43810</v>
          </cell>
          <cell r="E19">
            <v>471525</v>
          </cell>
          <cell r="F19">
            <v>3350000</v>
          </cell>
          <cell r="G19">
            <v>0.14075373134328359</v>
          </cell>
          <cell r="H19">
            <v>2634895</v>
          </cell>
          <cell r="I19">
            <v>2500000</v>
          </cell>
          <cell r="J19">
            <v>1.053958</v>
          </cell>
          <cell r="K19">
            <v>4564965</v>
          </cell>
          <cell r="L19">
            <v>4300000</v>
          </cell>
          <cell r="M19">
            <v>1.0616197674418604</v>
          </cell>
          <cell r="N19">
            <v>4639000</v>
          </cell>
          <cell r="O19">
            <v>4300000</v>
          </cell>
          <cell r="P19">
            <v>1.0788372093023255</v>
          </cell>
          <cell r="Q19">
            <v>4452370</v>
          </cell>
          <cell r="R19">
            <v>4300000</v>
          </cell>
          <cell r="S19">
            <v>1.0354348837209302</v>
          </cell>
          <cell r="T19">
            <v>5224330</v>
          </cell>
          <cell r="U19">
            <v>4000000</v>
          </cell>
          <cell r="V19">
            <v>1.3060825</v>
          </cell>
          <cell r="W19">
            <v>3977450</v>
          </cell>
          <cell r="X19">
            <v>3900000</v>
          </cell>
          <cell r="Y19">
            <v>1.0198589743589743</v>
          </cell>
          <cell r="Z19">
            <v>4797395</v>
          </cell>
          <cell r="AA19">
            <v>3650000</v>
          </cell>
          <cell r="AB19">
            <v>1.314354794520548</v>
          </cell>
          <cell r="AC19">
            <v>4042770</v>
          </cell>
          <cell r="AD19">
            <v>3800000</v>
          </cell>
          <cell r="AE19">
            <v>1.0638868421052632</v>
          </cell>
          <cell r="AF19">
            <v>2582350</v>
          </cell>
          <cell r="AG19">
            <v>3800000</v>
          </cell>
          <cell r="AH19">
            <v>0.67956578947368418</v>
          </cell>
          <cell r="AI19">
            <v>2501200</v>
          </cell>
          <cell r="AJ19">
            <v>3800000</v>
          </cell>
          <cell r="AK19">
            <v>0.65821052631578947</v>
          </cell>
          <cell r="AL19">
            <v>3859895</v>
          </cell>
          <cell r="AM19">
            <v>3600000</v>
          </cell>
          <cell r="AN19">
            <v>1.0721930555555557</v>
          </cell>
          <cell r="AO19">
            <v>43748145</v>
          </cell>
          <cell r="AP19">
            <v>45300000</v>
          </cell>
          <cell r="AQ19">
            <v>0.96574271523178812</v>
          </cell>
        </row>
        <row r="20">
          <cell r="B20" t="str">
            <v>ANSON MAKATI THE LINK</v>
          </cell>
          <cell r="C20" t="str">
            <v>GULAPA, DANIEL D.</v>
          </cell>
          <cell r="D20">
            <v>42914</v>
          </cell>
          <cell r="E20">
            <v>4794045</v>
          </cell>
          <cell r="F20">
            <v>4500000</v>
          </cell>
          <cell r="G20">
            <v>1.0653433333333333</v>
          </cell>
          <cell r="H20">
            <v>3767260</v>
          </cell>
          <cell r="I20">
            <v>3500000</v>
          </cell>
          <cell r="J20">
            <v>1.07636</v>
          </cell>
          <cell r="K20">
            <v>4968360</v>
          </cell>
          <cell r="L20">
            <v>4600000</v>
          </cell>
          <cell r="M20">
            <v>1.0800782608695652</v>
          </cell>
          <cell r="N20">
            <v>6282830</v>
          </cell>
          <cell r="O20">
            <v>5850000</v>
          </cell>
          <cell r="P20">
            <v>1.0739880341880341</v>
          </cell>
          <cell r="Q20">
            <v>6404330</v>
          </cell>
          <cell r="R20">
            <v>6000000</v>
          </cell>
          <cell r="S20">
            <v>1.0673883333333334</v>
          </cell>
          <cell r="T20">
            <v>5820010</v>
          </cell>
          <cell r="U20">
            <v>5500000</v>
          </cell>
          <cell r="V20">
            <v>1.0581836363636363</v>
          </cell>
          <cell r="W20">
            <v>6730740</v>
          </cell>
          <cell r="X20">
            <v>4900000</v>
          </cell>
          <cell r="Y20">
            <v>1.3736204081632652</v>
          </cell>
          <cell r="Z20">
            <v>5620550</v>
          </cell>
          <cell r="AA20">
            <v>5300000</v>
          </cell>
          <cell r="AB20">
            <v>1.0604811320754717</v>
          </cell>
          <cell r="AC20">
            <v>3654615</v>
          </cell>
          <cell r="AD20">
            <v>5450000</v>
          </cell>
          <cell r="AE20">
            <v>0.6705715596330275</v>
          </cell>
          <cell r="AF20">
            <v>3556095</v>
          </cell>
          <cell r="AG20">
            <v>5450000</v>
          </cell>
          <cell r="AH20">
            <v>0.65249449541284399</v>
          </cell>
          <cell r="AI20">
            <v>3563320</v>
          </cell>
          <cell r="AJ20">
            <v>5400000</v>
          </cell>
          <cell r="AK20">
            <v>0.65987407407407406</v>
          </cell>
          <cell r="AL20">
            <v>3425700</v>
          </cell>
          <cell r="AM20">
            <v>5200000</v>
          </cell>
          <cell r="AN20">
            <v>0.65878846153846149</v>
          </cell>
          <cell r="AO20">
            <v>58587855</v>
          </cell>
          <cell r="AP20">
            <v>61650000</v>
          </cell>
          <cell r="AQ20">
            <v>0.95033017031630174</v>
          </cell>
        </row>
        <row r="21">
          <cell r="B21" t="str">
            <v>ANSON PASONG TAMO</v>
          </cell>
          <cell r="C21" t="str">
            <v>ALARO, NIEL JASON C.</v>
          </cell>
          <cell r="D21">
            <v>43578</v>
          </cell>
          <cell r="E21">
            <v>5125775</v>
          </cell>
          <cell r="F21">
            <v>5000000</v>
          </cell>
          <cell r="G21">
            <v>1.025155</v>
          </cell>
          <cell r="H21">
            <v>5383050</v>
          </cell>
          <cell r="I21">
            <v>5000000</v>
          </cell>
          <cell r="J21">
            <v>1.0766100000000001</v>
          </cell>
          <cell r="K21">
            <v>7034660</v>
          </cell>
          <cell r="L21">
            <v>6850000</v>
          </cell>
          <cell r="M21">
            <v>1.0269576642335767</v>
          </cell>
          <cell r="N21">
            <v>9587455</v>
          </cell>
          <cell r="O21">
            <v>7300000</v>
          </cell>
          <cell r="P21">
            <v>1.31335</v>
          </cell>
          <cell r="Q21">
            <v>10620790</v>
          </cell>
          <cell r="R21">
            <v>8000000</v>
          </cell>
          <cell r="S21">
            <v>1.3275987499999999</v>
          </cell>
          <cell r="T21">
            <v>4537415</v>
          </cell>
          <cell r="U21">
            <v>7100000</v>
          </cell>
          <cell r="V21">
            <v>0.63907253521126761</v>
          </cell>
          <cell r="W21">
            <v>9522500</v>
          </cell>
          <cell r="X21">
            <v>7000000</v>
          </cell>
          <cell r="Y21">
            <v>1.3603571428571428</v>
          </cell>
          <cell r="Z21">
            <v>2164170</v>
          </cell>
          <cell r="AA21">
            <v>7000000</v>
          </cell>
          <cell r="AB21">
            <v>0.30916714285714286</v>
          </cell>
          <cell r="AC21">
            <v>7238580</v>
          </cell>
          <cell r="AD21">
            <v>7150000</v>
          </cell>
          <cell r="AE21">
            <v>1.0123888111888113</v>
          </cell>
          <cell r="AF21">
            <v>7064440</v>
          </cell>
          <cell r="AG21">
            <v>6700000</v>
          </cell>
          <cell r="AH21">
            <v>1.0543940298507464</v>
          </cell>
          <cell r="AI21">
            <v>6818465</v>
          </cell>
          <cell r="AJ21">
            <v>6600000</v>
          </cell>
          <cell r="AK21">
            <v>1.0331007575757576</v>
          </cell>
          <cell r="AL21">
            <v>5059695</v>
          </cell>
          <cell r="AM21">
            <v>6600000</v>
          </cell>
          <cell r="AN21">
            <v>0.76662045454545458</v>
          </cell>
          <cell r="AO21">
            <v>80156995</v>
          </cell>
          <cell r="AP21">
            <v>80300000</v>
          </cell>
          <cell r="AQ21">
            <v>0.99821911581569112</v>
          </cell>
        </row>
        <row r="22">
          <cell r="B22" t="str">
            <v>ANSON SALAZAR</v>
          </cell>
          <cell r="C22" t="str">
            <v>LORENZO, JEFFREY C.</v>
          </cell>
          <cell r="D22" t="str">
            <v>04/27/2016</v>
          </cell>
          <cell r="E22">
            <v>561115</v>
          </cell>
          <cell r="F22">
            <v>2000000</v>
          </cell>
          <cell r="G22">
            <v>0.28055750000000002</v>
          </cell>
          <cell r="H22">
            <v>2195595</v>
          </cell>
          <cell r="I22">
            <v>1500000</v>
          </cell>
          <cell r="J22">
            <v>1.46373</v>
          </cell>
          <cell r="K22">
            <v>196514</v>
          </cell>
          <cell r="L22">
            <v>2700000</v>
          </cell>
          <cell r="M22">
            <v>7.2782962962962966E-2</v>
          </cell>
          <cell r="P22" t="e">
            <v>#DIV/0!</v>
          </cell>
          <cell r="S22" t="e">
            <v>#DIV/0!</v>
          </cell>
          <cell r="V22" t="e">
            <v>#DIV/0!</v>
          </cell>
          <cell r="Y22" t="e">
            <v>#DIV/0!</v>
          </cell>
          <cell r="AB22" t="e">
            <v>#DIV/0!</v>
          </cell>
          <cell r="AE22" t="e">
            <v>#DIV/0!</v>
          </cell>
          <cell r="AH22" t="e">
            <v>#DIV/0!</v>
          </cell>
          <cell r="AK22" t="e">
            <v>#DIV/0!</v>
          </cell>
          <cell r="AN22" t="e">
            <v>#DIV/0!</v>
          </cell>
          <cell r="AO22">
            <v>2953224</v>
          </cell>
          <cell r="AP22">
            <v>6200000</v>
          </cell>
          <cell r="AQ22">
            <v>0.47632645161290321</v>
          </cell>
        </row>
        <row r="23">
          <cell r="C23" t="str">
            <v>AP ESPANTO (PROBY)</v>
          </cell>
          <cell r="D23">
            <v>45042</v>
          </cell>
          <cell r="O23">
            <v>75000</v>
          </cell>
          <cell r="P23">
            <v>0</v>
          </cell>
          <cell r="Q23">
            <v>3275675</v>
          </cell>
          <cell r="R23">
            <v>2500000</v>
          </cell>
          <cell r="S23">
            <v>1.31027</v>
          </cell>
          <cell r="T23">
            <v>1062825</v>
          </cell>
          <cell r="U23">
            <v>2700000</v>
          </cell>
          <cell r="V23">
            <v>0.39363888888888887</v>
          </cell>
          <cell r="X23">
            <v>3300000</v>
          </cell>
          <cell r="Y23">
            <v>0</v>
          </cell>
          <cell r="AB23" t="e">
            <v>#DIV/0!</v>
          </cell>
          <cell r="AE23" t="e">
            <v>#DIV/0!</v>
          </cell>
          <cell r="AH23" t="e">
            <v>#DIV/0!</v>
          </cell>
          <cell r="AK23" t="e">
            <v>#DIV/0!</v>
          </cell>
          <cell r="AN23" t="e">
            <v>#DIV/0!</v>
          </cell>
          <cell r="AO23">
            <v>4338500</v>
          </cell>
          <cell r="AP23">
            <v>8575000</v>
          </cell>
          <cell r="AQ23">
            <v>0.5059475218658892</v>
          </cell>
        </row>
        <row r="24">
          <cell r="C24" t="str">
            <v>ROGELIO ROLLOQUE (PROBY)</v>
          </cell>
          <cell r="D24">
            <v>45167</v>
          </cell>
          <cell r="Z24">
            <v>0</v>
          </cell>
          <cell r="AA24">
            <v>43548</v>
          </cell>
          <cell r="AB24">
            <v>0</v>
          </cell>
          <cell r="AC24">
            <v>1125420</v>
          </cell>
          <cell r="AD24">
            <v>550000</v>
          </cell>
          <cell r="AE24">
            <v>2.0462181818181819</v>
          </cell>
          <cell r="AF24">
            <v>1137505</v>
          </cell>
          <cell r="AG24">
            <v>800000</v>
          </cell>
          <cell r="AH24">
            <v>1.42188125</v>
          </cell>
          <cell r="AI24">
            <v>1347940</v>
          </cell>
          <cell r="AJ24">
            <v>800000</v>
          </cell>
          <cell r="AK24">
            <v>1.684925</v>
          </cell>
          <cell r="AL24">
            <v>1678580</v>
          </cell>
          <cell r="AM24">
            <v>900000</v>
          </cell>
          <cell r="AN24">
            <v>1.8650888888888888</v>
          </cell>
          <cell r="AO24">
            <v>5289445</v>
          </cell>
          <cell r="AP24">
            <v>3093548</v>
          </cell>
          <cell r="AQ24">
            <v>1.7098312358495811</v>
          </cell>
        </row>
        <row r="25">
          <cell r="B25" t="str">
            <v>ANSON TRINOMA M5</v>
          </cell>
          <cell r="C25" t="str">
            <v>GERALD QUEZADA (PROBY)</v>
          </cell>
          <cell r="D25">
            <v>44855</v>
          </cell>
          <cell r="E25">
            <v>228455</v>
          </cell>
          <cell r="F25">
            <v>750000</v>
          </cell>
          <cell r="G25">
            <v>0.30460666666666669</v>
          </cell>
          <cell r="J25" t="e">
            <v>#DIV/0!</v>
          </cell>
          <cell r="M25" t="e">
            <v>#DIV/0!</v>
          </cell>
          <cell r="P25" t="e">
            <v>#DIV/0!</v>
          </cell>
          <cell r="S25" t="e">
            <v>#DIV/0!</v>
          </cell>
          <cell r="V25" t="e">
            <v>#DIV/0!</v>
          </cell>
          <cell r="Y25" t="e">
            <v>#DIV/0!</v>
          </cell>
          <cell r="AB25" t="e">
            <v>#DIV/0!</v>
          </cell>
          <cell r="AE25" t="e">
            <v>#DIV/0!</v>
          </cell>
          <cell r="AH25" t="e">
            <v>#DIV/0!</v>
          </cell>
          <cell r="AK25" t="e">
            <v>#DIV/0!</v>
          </cell>
          <cell r="AN25" t="e">
            <v>#DIV/0!</v>
          </cell>
          <cell r="AO25">
            <v>228455</v>
          </cell>
          <cell r="AP25">
            <v>750000</v>
          </cell>
          <cell r="AQ25">
            <v>0.30460666666666669</v>
          </cell>
        </row>
        <row r="26">
          <cell r="C26" t="str">
            <v>RAVY R. FRANCISCO</v>
          </cell>
          <cell r="D26">
            <v>44960</v>
          </cell>
          <cell r="G26" t="e">
            <v>#DIV/0!</v>
          </cell>
          <cell r="H26">
            <v>656990</v>
          </cell>
          <cell r="I26">
            <v>500000</v>
          </cell>
          <cell r="J26">
            <v>1.3139799999999999</v>
          </cell>
          <cell r="K26">
            <v>799875</v>
          </cell>
          <cell r="L26">
            <v>1200000</v>
          </cell>
          <cell r="M26">
            <v>0.66656249999999995</v>
          </cell>
          <cell r="N26">
            <v>1221495</v>
          </cell>
          <cell r="O26">
            <v>1200000</v>
          </cell>
          <cell r="P26">
            <v>1.0179125</v>
          </cell>
          <cell r="Q26">
            <v>1668950</v>
          </cell>
          <cell r="R26">
            <v>1200000</v>
          </cell>
          <cell r="S26">
            <v>1.3907916666666666</v>
          </cell>
          <cell r="T26">
            <v>1035705</v>
          </cell>
          <cell r="U26">
            <v>1000000</v>
          </cell>
          <cell r="V26">
            <v>1.0357050000000001</v>
          </cell>
          <cell r="W26">
            <v>772305</v>
          </cell>
          <cell r="X26">
            <v>1000000</v>
          </cell>
          <cell r="Y26">
            <v>0.77230500000000002</v>
          </cell>
          <cell r="Z26">
            <v>1328005</v>
          </cell>
          <cell r="AA26">
            <v>950000</v>
          </cell>
          <cell r="AB26">
            <v>1.3978999999999999</v>
          </cell>
          <cell r="AC26">
            <v>1508580</v>
          </cell>
          <cell r="AD26">
            <v>1100000</v>
          </cell>
          <cell r="AE26">
            <v>1.3714363636363636</v>
          </cell>
          <cell r="AF26">
            <v>2543905</v>
          </cell>
          <cell r="AG26">
            <v>1800000</v>
          </cell>
          <cell r="AH26">
            <v>1.4132805555555557</v>
          </cell>
          <cell r="AI26">
            <v>2674635</v>
          </cell>
          <cell r="AJ26">
            <v>1800000</v>
          </cell>
          <cell r="AK26">
            <v>1.4859083333333334</v>
          </cell>
          <cell r="AL26">
            <v>1891440</v>
          </cell>
          <cell r="AM26">
            <v>1800000</v>
          </cell>
          <cell r="AN26">
            <v>1.0508</v>
          </cell>
          <cell r="AO26">
            <v>16101885</v>
          </cell>
          <cell r="AP26">
            <v>13550000</v>
          </cell>
          <cell r="AQ26">
            <v>1.1883309963099631</v>
          </cell>
        </row>
      </sheetData>
      <sheetData sheetId="2">
        <row r="24">
          <cell r="B24" t="str">
            <v>POWERAIRE ALABANG</v>
          </cell>
        </row>
        <row r="39">
          <cell r="B39" t="str">
            <v>WELCOME HOME BINONDO</v>
          </cell>
          <cell r="C39" t="str">
            <v>ECARMA, KEVIN B.</v>
          </cell>
          <cell r="D39" t="str">
            <v>03/20/2013</v>
          </cell>
          <cell r="E39">
            <v>3458400</v>
          </cell>
          <cell r="F39">
            <v>5500000</v>
          </cell>
          <cell r="G39">
            <v>0.62880000000000003</v>
          </cell>
          <cell r="H39">
            <v>4825580</v>
          </cell>
          <cell r="I39">
            <v>3500000</v>
          </cell>
          <cell r="J39">
            <v>1.3787371428571429</v>
          </cell>
          <cell r="K39">
            <v>3663365</v>
          </cell>
          <cell r="L39">
            <v>6050000</v>
          </cell>
          <cell r="M39">
            <v>0.60551487603305787</v>
          </cell>
          <cell r="N39">
            <v>2758980</v>
          </cell>
          <cell r="O39">
            <v>7500000</v>
          </cell>
          <cell r="P39">
            <v>0.36786400000000002</v>
          </cell>
          <cell r="Q39">
            <v>7906390</v>
          </cell>
          <cell r="R39">
            <v>7500000</v>
          </cell>
          <cell r="S39">
            <v>1.0541853333333333</v>
          </cell>
          <cell r="T39">
            <v>7657035</v>
          </cell>
          <cell r="U39">
            <v>7500000</v>
          </cell>
          <cell r="V39">
            <v>1.0209379999999999</v>
          </cell>
          <cell r="W39">
            <v>15446815</v>
          </cell>
          <cell r="X39">
            <v>7500000</v>
          </cell>
          <cell r="Y39">
            <v>2.0595753333333335</v>
          </cell>
          <cell r="Z39">
            <v>3652185</v>
          </cell>
          <cell r="AA39">
            <v>5500000</v>
          </cell>
          <cell r="AB39">
            <v>0.66403363636363633</v>
          </cell>
          <cell r="AC39">
            <v>8335100</v>
          </cell>
          <cell r="AD39">
            <v>6000000</v>
          </cell>
          <cell r="AE39">
            <v>1.3891833333333334</v>
          </cell>
          <cell r="AF39">
            <v>3745800</v>
          </cell>
          <cell r="AG39">
            <v>6000000</v>
          </cell>
          <cell r="AH39">
            <v>0.62429999999999997</v>
          </cell>
          <cell r="AI39">
            <v>4284810</v>
          </cell>
          <cell r="AJ39">
            <v>5800000</v>
          </cell>
          <cell r="AK39">
            <v>0.73876034482758624</v>
          </cell>
          <cell r="AL39">
            <v>3727510</v>
          </cell>
          <cell r="AM39">
            <v>5500000</v>
          </cell>
          <cell r="AN39">
            <v>0.67772909090909095</v>
          </cell>
          <cell r="AO39">
            <v>69461970</v>
          </cell>
          <cell r="AP39">
            <v>73850000</v>
          </cell>
          <cell r="AQ39">
            <v>0.94058185511171288</v>
          </cell>
          <cell r="AR39">
            <v>5788497.5</v>
          </cell>
        </row>
        <row r="40">
          <cell r="B40" t="str">
            <v>WELCOME HOME GREENHILLS</v>
          </cell>
          <cell r="C40" t="str">
            <v>FLORES, JERRY D.</v>
          </cell>
          <cell r="D40" t="str">
            <v>11/18/2013</v>
          </cell>
          <cell r="E40">
            <v>5301060</v>
          </cell>
          <cell r="F40">
            <v>7500000</v>
          </cell>
          <cell r="G40">
            <v>0.70680799999999999</v>
          </cell>
          <cell r="H40">
            <v>4886410</v>
          </cell>
          <cell r="I40">
            <v>6000000</v>
          </cell>
          <cell r="J40">
            <v>0.81440166666666669</v>
          </cell>
          <cell r="K40">
            <v>10417815</v>
          </cell>
          <cell r="L40">
            <v>7500000</v>
          </cell>
          <cell r="M40">
            <v>1.3890420000000001</v>
          </cell>
          <cell r="N40">
            <v>7631675</v>
          </cell>
          <cell r="O40">
            <v>7550000</v>
          </cell>
          <cell r="P40">
            <v>1.0108178807947019</v>
          </cell>
          <cell r="Q40">
            <v>9982025</v>
          </cell>
          <cell r="R40">
            <v>9200000</v>
          </cell>
          <cell r="S40">
            <v>1.0850027173913044</v>
          </cell>
          <cell r="T40">
            <v>9232410</v>
          </cell>
          <cell r="U40">
            <v>8200000</v>
          </cell>
          <cell r="V40">
            <v>1.1259036585365854</v>
          </cell>
          <cell r="W40">
            <v>9028110</v>
          </cell>
          <cell r="X40">
            <v>8200000</v>
          </cell>
          <cell r="Y40">
            <v>1.1009890243902438</v>
          </cell>
          <cell r="Z40">
            <v>7518210</v>
          </cell>
          <cell r="AA40">
            <v>7500000</v>
          </cell>
          <cell r="AB40">
            <v>1.0024280000000001</v>
          </cell>
          <cell r="AC40">
            <v>7062475</v>
          </cell>
          <cell r="AD40">
            <v>7000000</v>
          </cell>
          <cell r="AE40">
            <v>1.0089250000000001</v>
          </cell>
          <cell r="AF40">
            <v>7523330</v>
          </cell>
          <cell r="AG40">
            <v>7200000</v>
          </cell>
          <cell r="AH40">
            <v>1.0449069444444445</v>
          </cell>
          <cell r="AI40">
            <v>7216320</v>
          </cell>
          <cell r="AJ40">
            <v>7000000</v>
          </cell>
          <cell r="AK40">
            <v>1.0309028571428571</v>
          </cell>
          <cell r="AL40">
            <v>5062615</v>
          </cell>
          <cell r="AM40">
            <v>7000000</v>
          </cell>
          <cell r="AN40">
            <v>0.72323071428571428</v>
          </cell>
          <cell r="AO40">
            <v>90862455</v>
          </cell>
          <cell r="AP40">
            <v>89850000</v>
          </cell>
          <cell r="AQ40">
            <v>1.0112682804674458</v>
          </cell>
          <cell r="AR40">
            <v>7571871.25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MPLE"/>
      <sheetName val="ILOILO"/>
      <sheetName val="DAVAO"/>
      <sheetName val="GENSAN"/>
      <sheetName val="ZAMBOANGA"/>
      <sheetName val="CDO"/>
      <sheetName val="BACOLOD"/>
      <sheetName val="NIG"/>
    </sheetNames>
    <sheetDataSet>
      <sheetData sheetId="0"/>
      <sheetData sheetId="1">
        <row r="9">
          <cell r="B9" t="str">
            <v>IMPERIAL APP AGDAO</v>
          </cell>
          <cell r="C9" t="str">
            <v>CAÑAS, JAYPEE</v>
          </cell>
          <cell r="D9">
            <v>44680</v>
          </cell>
          <cell r="E9">
            <v>225740</v>
          </cell>
          <cell r="F9">
            <v>500000</v>
          </cell>
          <cell r="G9">
            <v>0.45147999999999999</v>
          </cell>
          <cell r="H9">
            <v>117165</v>
          </cell>
          <cell r="I9">
            <v>500000</v>
          </cell>
          <cell r="J9">
            <v>0.23433000000000001</v>
          </cell>
          <cell r="K9">
            <v>362415</v>
          </cell>
          <cell r="L9">
            <v>550000</v>
          </cell>
          <cell r="M9">
            <v>0.65893636363636365</v>
          </cell>
          <cell r="N9">
            <v>355505</v>
          </cell>
          <cell r="O9">
            <v>550000</v>
          </cell>
          <cell r="P9">
            <v>0.64637272727272732</v>
          </cell>
          <cell r="Q9">
            <v>1025300</v>
          </cell>
          <cell r="R9">
            <v>550000</v>
          </cell>
          <cell r="S9">
            <v>1.8641818181818182</v>
          </cell>
          <cell r="T9">
            <v>739780</v>
          </cell>
          <cell r="U9">
            <v>600000</v>
          </cell>
          <cell r="V9">
            <v>1.2329666666666668</v>
          </cell>
          <cell r="W9">
            <v>436925</v>
          </cell>
          <cell r="X9">
            <v>550000</v>
          </cell>
          <cell r="Y9">
            <v>0.79440909090909095</v>
          </cell>
          <cell r="Z9">
            <v>800750</v>
          </cell>
          <cell r="AA9">
            <v>550000</v>
          </cell>
          <cell r="AB9">
            <v>1.4559090909090908</v>
          </cell>
          <cell r="AC9">
            <v>699360</v>
          </cell>
          <cell r="AD9">
            <v>650000</v>
          </cell>
          <cell r="AE9">
            <v>1.0759384615384615</v>
          </cell>
          <cell r="AF9">
            <v>448085</v>
          </cell>
          <cell r="AG9">
            <v>650000</v>
          </cell>
          <cell r="AH9">
            <v>0.68936153846153847</v>
          </cell>
          <cell r="AI9">
            <v>684470</v>
          </cell>
          <cell r="AJ9">
            <v>650000</v>
          </cell>
          <cell r="AK9">
            <v>1.0530307692307692</v>
          </cell>
          <cell r="AL9">
            <v>717040</v>
          </cell>
          <cell r="AM9">
            <v>650000</v>
          </cell>
          <cell r="AN9">
            <v>1.1031384615384616</v>
          </cell>
          <cell r="AO9">
            <v>6612535</v>
          </cell>
          <cell r="AP9">
            <v>6950000</v>
          </cell>
          <cell r="AQ9">
            <v>0.95144388489208631</v>
          </cell>
        </row>
        <row r="10">
          <cell r="B10" t="str">
            <v>IMPERIAL ANTIQUE</v>
          </cell>
          <cell r="C10" t="str">
            <v>JAY OSORIO</v>
          </cell>
          <cell r="D10" t="str">
            <v>August 3, 2023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139865</v>
          </cell>
          <cell r="AA10">
            <v>374193</v>
          </cell>
          <cell r="AB10">
            <v>0.37377770295008189</v>
          </cell>
          <cell r="AC10">
            <v>209260</v>
          </cell>
          <cell r="AD10">
            <v>500000</v>
          </cell>
          <cell r="AE10">
            <v>0.41852</v>
          </cell>
          <cell r="AF10">
            <v>358930</v>
          </cell>
          <cell r="AG10">
            <v>500000</v>
          </cell>
          <cell r="AH10">
            <v>0.71786000000000005</v>
          </cell>
          <cell r="AI10">
            <v>318130</v>
          </cell>
          <cell r="AJ10">
            <v>500000</v>
          </cell>
          <cell r="AK10">
            <v>0.63626000000000005</v>
          </cell>
          <cell r="AL10">
            <v>620465</v>
          </cell>
          <cell r="AM10">
            <v>500000</v>
          </cell>
          <cell r="AN10">
            <v>1.2409300000000001</v>
          </cell>
          <cell r="AO10">
            <v>1646650</v>
          </cell>
          <cell r="AP10">
            <v>2374193</v>
          </cell>
          <cell r="AQ10">
            <v>0.69356198084991405</v>
          </cell>
        </row>
        <row r="11">
          <cell r="B11" t="str">
            <v>IMPERIAL APP BACOLOD</v>
          </cell>
          <cell r="C11" t="str">
            <v>VENIEGAS, JOEL</v>
          </cell>
          <cell r="D11">
            <v>43210</v>
          </cell>
          <cell r="E11">
            <v>1856765</v>
          </cell>
          <cell r="F11">
            <v>1800000</v>
          </cell>
          <cell r="G11">
            <v>1.0315361111111112</v>
          </cell>
          <cell r="H11">
            <v>1530735</v>
          </cell>
          <cell r="I11">
            <v>1500000</v>
          </cell>
          <cell r="J11">
            <v>1.0204899999999999</v>
          </cell>
          <cell r="K11">
            <v>554080</v>
          </cell>
          <cell r="L11">
            <v>1800000</v>
          </cell>
          <cell r="M11">
            <v>0.30782222222222222</v>
          </cell>
          <cell r="N11">
            <v>2802002</v>
          </cell>
          <cell r="O11">
            <v>2100000</v>
          </cell>
          <cell r="P11">
            <v>1.3342866666666666</v>
          </cell>
          <cell r="Q11">
            <v>5427830</v>
          </cell>
          <cell r="R11">
            <v>1950000</v>
          </cell>
          <cell r="S11">
            <v>2.7835025641025641</v>
          </cell>
          <cell r="T11">
            <v>2962665</v>
          </cell>
          <cell r="U11">
            <v>2150000</v>
          </cell>
          <cell r="V11">
            <v>1.3779837209302326</v>
          </cell>
          <cell r="W11">
            <v>2158970</v>
          </cell>
          <cell r="X11">
            <v>2150000</v>
          </cell>
          <cell r="Y11">
            <v>1.0041720930232558</v>
          </cell>
          <cell r="Z11">
            <v>2152285</v>
          </cell>
          <cell r="AA11">
            <v>2150000</v>
          </cell>
          <cell r="AB11">
            <v>1.0010627906976743</v>
          </cell>
          <cell r="AC11">
            <v>3158455</v>
          </cell>
          <cell r="AD11">
            <v>2150000</v>
          </cell>
          <cell r="AE11">
            <v>1.4690488372093022</v>
          </cell>
          <cell r="AF11">
            <v>2970110</v>
          </cell>
          <cell r="AG11">
            <v>2200000</v>
          </cell>
          <cell r="AH11">
            <v>1.35005</v>
          </cell>
          <cell r="AI11">
            <v>2965395</v>
          </cell>
          <cell r="AJ11">
            <v>2200000</v>
          </cell>
          <cell r="AK11">
            <v>1.3479068181818181</v>
          </cell>
          <cell r="AL11">
            <v>1928070</v>
          </cell>
          <cell r="AM11">
            <v>2500000</v>
          </cell>
          <cell r="AN11">
            <v>0.77122800000000002</v>
          </cell>
          <cell r="AO11">
            <v>30467362</v>
          </cell>
          <cell r="AP11">
            <v>24650000</v>
          </cell>
          <cell r="AQ11">
            <v>1.2359984584178498</v>
          </cell>
        </row>
        <row r="12">
          <cell r="B12" t="str">
            <v>IMPERIAL APP BACOLOD DOS</v>
          </cell>
          <cell r="C12" t="str">
            <v>PIZ, RON JAN ERIK</v>
          </cell>
          <cell r="D12">
            <v>44608</v>
          </cell>
          <cell r="E12">
            <v>1136685</v>
          </cell>
          <cell r="F12">
            <v>950000</v>
          </cell>
          <cell r="G12">
            <v>1.1965105263157896</v>
          </cell>
          <cell r="H12">
            <v>835695</v>
          </cell>
          <cell r="I12">
            <v>1100000</v>
          </cell>
          <cell r="J12">
            <v>0.75972272727272727</v>
          </cell>
          <cell r="K12">
            <v>1297380</v>
          </cell>
          <cell r="L12">
            <v>1100000</v>
          </cell>
          <cell r="M12">
            <v>1.1794363636363636</v>
          </cell>
          <cell r="N12">
            <v>1260070</v>
          </cell>
          <cell r="O12">
            <v>1000000</v>
          </cell>
          <cell r="P12">
            <v>1.26007</v>
          </cell>
          <cell r="Q12">
            <v>2025450</v>
          </cell>
          <cell r="R12">
            <v>1800000</v>
          </cell>
          <cell r="S12">
            <v>1.1252500000000001</v>
          </cell>
          <cell r="T12">
            <v>3089425</v>
          </cell>
          <cell r="U12">
            <v>1200000</v>
          </cell>
          <cell r="V12">
            <v>2.5745208333333331</v>
          </cell>
          <cell r="W12">
            <v>2369970</v>
          </cell>
          <cell r="X12">
            <v>1200000</v>
          </cell>
          <cell r="Y12">
            <v>1.9749749999999999</v>
          </cell>
          <cell r="Z12">
            <v>2015610</v>
          </cell>
          <cell r="AA12">
            <v>1300000</v>
          </cell>
          <cell r="AB12">
            <v>1.5504692307692307</v>
          </cell>
          <cell r="AC12">
            <v>1343475</v>
          </cell>
          <cell r="AD12">
            <v>1300000</v>
          </cell>
          <cell r="AE12">
            <v>1.0334423076923076</v>
          </cell>
          <cell r="AF12">
            <v>0</v>
          </cell>
          <cell r="AG12">
            <v>0</v>
          </cell>
          <cell r="AH12" t="e">
            <v>#DIV/0!</v>
          </cell>
          <cell r="AI12">
            <v>0</v>
          </cell>
          <cell r="AJ12">
            <v>0</v>
          </cell>
          <cell r="AK12" t="e">
            <v>#DIV/0!</v>
          </cell>
          <cell r="AL12">
            <v>0</v>
          </cell>
          <cell r="AM12">
            <v>0</v>
          </cell>
          <cell r="AN12" t="e">
            <v>#DIV/0!</v>
          </cell>
          <cell r="AO12">
            <v>15373760</v>
          </cell>
          <cell r="AP12">
            <v>10950000</v>
          </cell>
          <cell r="AQ12">
            <v>1.4039963470319634</v>
          </cell>
        </row>
        <row r="13">
          <cell r="B13" t="str">
            <v>IMPERIAL APP BACOLOD DOS</v>
          </cell>
          <cell r="C13" t="str">
            <v>SORBITO, MARK</v>
          </cell>
          <cell r="D13" t="str">
            <v>October 11, 2023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906265</v>
          </cell>
          <cell r="AG13">
            <v>304838</v>
          </cell>
          <cell r="AH13">
            <v>2.9729397253623238</v>
          </cell>
          <cell r="AI13">
            <v>2008780</v>
          </cell>
          <cell r="AJ13">
            <v>500000</v>
          </cell>
          <cell r="AK13">
            <v>4.0175599999999996</v>
          </cell>
          <cell r="AL13">
            <v>1366235</v>
          </cell>
          <cell r="AM13">
            <v>1000000</v>
          </cell>
          <cell r="AN13">
            <v>1.3662350000000001</v>
          </cell>
          <cell r="AO13">
            <v>4281280</v>
          </cell>
          <cell r="AP13">
            <v>1804838</v>
          </cell>
          <cell r="AQ13">
            <v>2.3721131758085767</v>
          </cell>
        </row>
        <row r="14">
          <cell r="B14" t="str">
            <v>IMPERIAL APP BAJADA</v>
          </cell>
          <cell r="C14" t="str">
            <v>ROXANNE MAE LAGUNA</v>
          </cell>
          <cell r="D14" t="str">
            <v>May 24, 2023</v>
          </cell>
          <cell r="E14">
            <v>0</v>
          </cell>
          <cell r="F14">
            <v>0</v>
          </cell>
          <cell r="G14" t="e">
            <v>#DIV/0!</v>
          </cell>
          <cell r="H14">
            <v>0</v>
          </cell>
          <cell r="I14">
            <v>0</v>
          </cell>
          <cell r="J14" t="e">
            <v>#DIV/0!</v>
          </cell>
          <cell r="K14">
            <v>0</v>
          </cell>
          <cell r="L14">
            <v>0</v>
          </cell>
          <cell r="M14" t="e">
            <v>#DIV/0!</v>
          </cell>
          <cell r="N14">
            <v>0</v>
          </cell>
          <cell r="O14">
            <v>0</v>
          </cell>
          <cell r="P14" t="e">
            <v>#DIV/0!</v>
          </cell>
          <cell r="Q14">
            <v>536695</v>
          </cell>
          <cell r="R14">
            <v>103225</v>
          </cell>
          <cell r="S14">
            <v>5.199273431823686</v>
          </cell>
          <cell r="T14">
            <v>3026540</v>
          </cell>
          <cell r="U14">
            <v>400000</v>
          </cell>
          <cell r="V14">
            <v>7.5663499999999999</v>
          </cell>
          <cell r="W14">
            <v>2178850</v>
          </cell>
          <cell r="X14">
            <v>550000</v>
          </cell>
          <cell r="Y14">
            <v>3.9615454545454547</v>
          </cell>
          <cell r="Z14">
            <v>1424810</v>
          </cell>
          <cell r="AA14">
            <v>900000</v>
          </cell>
          <cell r="AB14">
            <v>1.5831222222222223</v>
          </cell>
          <cell r="AC14">
            <v>1806210</v>
          </cell>
          <cell r="AD14">
            <v>900000</v>
          </cell>
          <cell r="AE14">
            <v>2.0068999999999999</v>
          </cell>
          <cell r="AF14">
            <v>2320350</v>
          </cell>
          <cell r="AG14">
            <v>1100000</v>
          </cell>
          <cell r="AH14">
            <v>2.1094090909090908</v>
          </cell>
          <cell r="AI14">
            <v>1579010</v>
          </cell>
          <cell r="AJ14">
            <v>1100000</v>
          </cell>
          <cell r="AK14">
            <v>1.4354636363636364</v>
          </cell>
          <cell r="AL14">
            <v>1379285</v>
          </cell>
          <cell r="AM14">
            <v>1300000</v>
          </cell>
          <cell r="AN14">
            <v>1.0609884615384615</v>
          </cell>
          <cell r="AO14">
            <v>14251750</v>
          </cell>
          <cell r="AP14">
            <v>6353225</v>
          </cell>
          <cell r="AQ14">
            <v>2.2432308001054584</v>
          </cell>
        </row>
        <row r="15">
          <cell r="B15" t="str">
            <v>IMPERIAL APP BALIBAGO</v>
          </cell>
          <cell r="C15" t="str">
            <v>MC EINRICH NICDAO</v>
          </cell>
          <cell r="D15" t="str">
            <v>July 10, 2023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386745</v>
          </cell>
          <cell r="X15">
            <v>283870</v>
          </cell>
          <cell r="Y15">
            <v>1.3624018036425125</v>
          </cell>
          <cell r="Z15">
            <v>813375</v>
          </cell>
          <cell r="AA15">
            <v>500000</v>
          </cell>
          <cell r="AB15">
            <v>1.6267499999999999</v>
          </cell>
          <cell r="AC15">
            <v>920785</v>
          </cell>
          <cell r="AD15">
            <v>500000</v>
          </cell>
          <cell r="AE15">
            <v>1.8415699999999999</v>
          </cell>
          <cell r="AF15">
            <v>650890</v>
          </cell>
          <cell r="AG15">
            <v>700000</v>
          </cell>
          <cell r="AH15">
            <v>0.92984285714285719</v>
          </cell>
          <cell r="AI15">
            <v>653080</v>
          </cell>
          <cell r="AJ15">
            <v>700000</v>
          </cell>
          <cell r="AK15">
            <v>0.93297142857142856</v>
          </cell>
          <cell r="AL15">
            <v>516995</v>
          </cell>
          <cell r="AM15">
            <v>700000</v>
          </cell>
          <cell r="AN15">
            <v>0.73856428571428567</v>
          </cell>
          <cell r="AO15">
            <v>3941870</v>
          </cell>
          <cell r="AP15">
            <v>3383870</v>
          </cell>
          <cell r="AQ15">
            <v>1.1648999518303007</v>
          </cell>
        </row>
        <row r="16">
          <cell r="B16" t="str">
            <v>IMPERIAL BANATE</v>
          </cell>
          <cell r="C16" t="str">
            <v>TEEJAY BECERIAL</v>
          </cell>
          <cell r="D16" t="str">
            <v>August 2, 2023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387096</v>
          </cell>
          <cell r="AB16">
            <v>0</v>
          </cell>
          <cell r="AC16">
            <v>230555</v>
          </cell>
          <cell r="AD16">
            <v>500000</v>
          </cell>
          <cell r="AE16">
            <v>0.46111000000000002</v>
          </cell>
          <cell r="AF16">
            <v>516020</v>
          </cell>
          <cell r="AG16">
            <v>500000</v>
          </cell>
          <cell r="AH16">
            <v>1.0320400000000001</v>
          </cell>
          <cell r="AI16">
            <v>0</v>
          </cell>
          <cell r="AJ16">
            <v>500000</v>
          </cell>
          <cell r="AK16">
            <v>0</v>
          </cell>
          <cell r="AL16">
            <v>0</v>
          </cell>
          <cell r="AM16">
            <v>500000</v>
          </cell>
          <cell r="AN16">
            <v>0</v>
          </cell>
          <cell r="AO16">
            <v>746575</v>
          </cell>
          <cell r="AP16">
            <v>2387096</v>
          </cell>
          <cell r="AQ16">
            <v>0.31275449332578165</v>
          </cell>
        </row>
        <row r="17">
          <cell r="B17" t="str">
            <v>IMPERIAL BATAAN</v>
          </cell>
          <cell r="C17" t="str">
            <v>SIBUG ll, SALVADOR</v>
          </cell>
          <cell r="D17">
            <v>45040</v>
          </cell>
          <cell r="E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 t="e">
            <v>#DIV/0!</v>
          </cell>
          <cell r="K17">
            <v>0</v>
          </cell>
          <cell r="L17">
            <v>0</v>
          </cell>
          <cell r="M17" t="e">
            <v>#DIV/0!</v>
          </cell>
          <cell r="N17">
            <v>0</v>
          </cell>
          <cell r="O17">
            <v>93333</v>
          </cell>
          <cell r="P17">
            <v>0</v>
          </cell>
          <cell r="Q17">
            <v>991840</v>
          </cell>
          <cell r="R17">
            <v>650000</v>
          </cell>
          <cell r="S17">
            <v>1.5259076923076924</v>
          </cell>
          <cell r="T17">
            <v>879355</v>
          </cell>
          <cell r="U17">
            <v>600000</v>
          </cell>
          <cell r="V17">
            <v>1.4655916666666666</v>
          </cell>
          <cell r="W17">
            <v>448315</v>
          </cell>
          <cell r="X17">
            <v>600000</v>
          </cell>
          <cell r="Y17">
            <v>0.7471916666666667</v>
          </cell>
          <cell r="Z17">
            <v>2970985</v>
          </cell>
          <cell r="AA17">
            <v>600000</v>
          </cell>
          <cell r="AB17">
            <v>4.9516416666666663</v>
          </cell>
          <cell r="AC17">
            <v>637395</v>
          </cell>
          <cell r="AD17">
            <v>800000</v>
          </cell>
          <cell r="AE17">
            <v>0.79674374999999997</v>
          </cell>
          <cell r="AF17">
            <v>698875</v>
          </cell>
          <cell r="AG17">
            <v>800000</v>
          </cell>
          <cell r="AH17">
            <v>0.87359374999999995</v>
          </cell>
          <cell r="AI17">
            <v>1057630</v>
          </cell>
          <cell r="AJ17">
            <v>800000</v>
          </cell>
          <cell r="AK17">
            <v>1.3220375</v>
          </cell>
          <cell r="AL17">
            <v>1387990</v>
          </cell>
          <cell r="AM17">
            <v>800000</v>
          </cell>
          <cell r="AN17">
            <v>1.7349874999999999</v>
          </cell>
          <cell r="AO17">
            <v>9072385</v>
          </cell>
          <cell r="AP17">
            <v>5743333</v>
          </cell>
          <cell r="AQ17">
            <v>1.5796376424630088</v>
          </cell>
        </row>
        <row r="18">
          <cell r="B18" t="str">
            <v>IMPERIAL APP BATANGAS</v>
          </cell>
          <cell r="C18" t="str">
            <v>PHILIP LACERNA JR</v>
          </cell>
          <cell r="D18">
            <v>44706</v>
          </cell>
          <cell r="E18">
            <v>199755</v>
          </cell>
          <cell r="F18">
            <v>600000</v>
          </cell>
          <cell r="G18">
            <v>0.33292500000000003</v>
          </cell>
          <cell r="H18">
            <v>744850</v>
          </cell>
          <cell r="I18">
            <v>500000</v>
          </cell>
          <cell r="J18">
            <v>1.4897</v>
          </cell>
          <cell r="K18">
            <v>537705</v>
          </cell>
          <cell r="L18">
            <v>700000</v>
          </cell>
          <cell r="M18">
            <v>0.76815</v>
          </cell>
          <cell r="N18">
            <v>1145675</v>
          </cell>
          <cell r="O18">
            <v>700000</v>
          </cell>
          <cell r="P18">
            <v>1.6366785714285714</v>
          </cell>
          <cell r="Q18">
            <v>2260135</v>
          </cell>
          <cell r="R18">
            <v>1000000</v>
          </cell>
          <cell r="S18">
            <v>2.260135</v>
          </cell>
          <cell r="T18">
            <v>1251000</v>
          </cell>
          <cell r="U18">
            <v>1500000</v>
          </cell>
          <cell r="V18">
            <v>0.83399999999999996</v>
          </cell>
          <cell r="W18">
            <v>1017745</v>
          </cell>
          <cell r="X18">
            <v>1100000</v>
          </cell>
          <cell r="Y18">
            <v>0.92522272727272725</v>
          </cell>
          <cell r="Z18">
            <v>1033425</v>
          </cell>
          <cell r="AA18">
            <v>1000000</v>
          </cell>
          <cell r="AB18">
            <v>1.033425</v>
          </cell>
          <cell r="AC18">
            <v>733085</v>
          </cell>
          <cell r="AD18">
            <v>1000000</v>
          </cell>
          <cell r="AE18">
            <v>0.73308499999999999</v>
          </cell>
          <cell r="AF18">
            <v>960245</v>
          </cell>
          <cell r="AG18">
            <v>1000000</v>
          </cell>
          <cell r="AH18">
            <v>0.96024500000000002</v>
          </cell>
          <cell r="AI18">
            <v>0</v>
          </cell>
          <cell r="AJ18">
            <v>950000</v>
          </cell>
          <cell r="AK18">
            <v>0</v>
          </cell>
          <cell r="AL18">
            <v>0</v>
          </cell>
          <cell r="AM18">
            <v>950000</v>
          </cell>
          <cell r="AN18">
            <v>0</v>
          </cell>
          <cell r="AO18">
            <v>9883620</v>
          </cell>
          <cell r="AP18">
            <v>11000000</v>
          </cell>
          <cell r="AQ18">
            <v>0.89851090909090914</v>
          </cell>
        </row>
        <row r="19">
          <cell r="B19" t="str">
            <v>IMPERIAL BOGO</v>
          </cell>
          <cell r="C19" t="str">
            <v>DIGNOS, JADE RYMAR</v>
          </cell>
          <cell r="D19">
            <v>45043</v>
          </cell>
          <cell r="E19">
            <v>0</v>
          </cell>
          <cell r="F19">
            <v>0</v>
          </cell>
          <cell r="G19" t="e">
            <v>#DIV/0!</v>
          </cell>
          <cell r="H19">
            <v>0</v>
          </cell>
          <cell r="I19">
            <v>0</v>
          </cell>
          <cell r="J19" t="e">
            <v>#DIV/0!</v>
          </cell>
          <cell r="K19">
            <v>0</v>
          </cell>
          <cell r="L19">
            <v>0</v>
          </cell>
          <cell r="M19" t="e">
            <v>#DIV/0!</v>
          </cell>
          <cell r="N19">
            <v>0</v>
          </cell>
          <cell r="O19">
            <v>53333</v>
          </cell>
          <cell r="P19">
            <v>0</v>
          </cell>
          <cell r="Q19">
            <v>0</v>
          </cell>
          <cell r="R19">
            <v>550000</v>
          </cell>
          <cell r="S19">
            <v>0</v>
          </cell>
          <cell r="T19">
            <v>137265</v>
          </cell>
          <cell r="U19">
            <v>550000</v>
          </cell>
          <cell r="V19">
            <v>0.24957272727272728</v>
          </cell>
          <cell r="W19">
            <v>338225</v>
          </cell>
          <cell r="X19">
            <v>550000</v>
          </cell>
          <cell r="Y19">
            <v>0.61495454545454542</v>
          </cell>
          <cell r="Z19">
            <v>455195</v>
          </cell>
          <cell r="AA19">
            <v>550000</v>
          </cell>
          <cell r="AB19">
            <v>0.82762727272727277</v>
          </cell>
          <cell r="AC19">
            <v>0</v>
          </cell>
          <cell r="AD19">
            <v>550000</v>
          </cell>
          <cell r="AE19">
            <v>0</v>
          </cell>
          <cell r="AF19">
            <v>0</v>
          </cell>
          <cell r="AG19">
            <v>0</v>
          </cell>
          <cell r="AH19" t="e">
            <v>#DIV/0!</v>
          </cell>
          <cell r="AI19">
            <v>0</v>
          </cell>
          <cell r="AJ19">
            <v>0</v>
          </cell>
          <cell r="AK19" t="e">
            <v>#DIV/0!</v>
          </cell>
          <cell r="AL19">
            <v>0</v>
          </cell>
          <cell r="AM19">
            <v>0</v>
          </cell>
          <cell r="AN19" t="e">
            <v>#DIV/0!</v>
          </cell>
          <cell r="AO19">
            <v>930685</v>
          </cell>
          <cell r="AP19">
            <v>2803333</v>
          </cell>
          <cell r="AQ19">
            <v>0.3319923105817254</v>
          </cell>
        </row>
        <row r="20">
          <cell r="B20" t="str">
            <v>IMPERIAL BOGO</v>
          </cell>
          <cell r="C20" t="str">
            <v>JIMBOY BOJOS</v>
          </cell>
          <cell r="D20" t="str">
            <v>October 27, 2023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69485</v>
          </cell>
          <cell r="AG20">
            <v>72580</v>
          </cell>
          <cell r="AH20">
            <v>0.9573573987324332</v>
          </cell>
          <cell r="AI20">
            <v>340015</v>
          </cell>
          <cell r="AJ20">
            <v>400000</v>
          </cell>
          <cell r="AK20">
            <v>0.8500375</v>
          </cell>
          <cell r="AL20">
            <v>495885</v>
          </cell>
          <cell r="AM20">
            <v>500000</v>
          </cell>
          <cell r="AN20">
            <v>0.99177000000000004</v>
          </cell>
          <cell r="AO20">
            <v>905385</v>
          </cell>
          <cell r="AP20">
            <v>972580</v>
          </cell>
          <cell r="AQ20">
            <v>0.93091056776820413</v>
          </cell>
        </row>
        <row r="21">
          <cell r="B21" t="str">
            <v>IMPERIAL APP BUTUAN</v>
          </cell>
          <cell r="C21" t="str">
            <v>PULIDO, ADRIAN</v>
          </cell>
          <cell r="D21">
            <v>44683</v>
          </cell>
          <cell r="E21">
            <v>169295</v>
          </cell>
          <cell r="F21">
            <v>500000</v>
          </cell>
          <cell r="G21">
            <v>0.33859</v>
          </cell>
          <cell r="H21">
            <v>223255</v>
          </cell>
          <cell r="I21">
            <v>500000</v>
          </cell>
          <cell r="J21">
            <v>0.44651000000000002</v>
          </cell>
          <cell r="K21">
            <v>625750</v>
          </cell>
          <cell r="L21">
            <v>550000</v>
          </cell>
          <cell r="M21">
            <v>1.1377272727272727</v>
          </cell>
          <cell r="N21">
            <v>812785</v>
          </cell>
          <cell r="O21">
            <v>600000</v>
          </cell>
          <cell r="P21">
            <v>1.3546416666666667</v>
          </cell>
          <cell r="Q21">
            <v>1070575</v>
          </cell>
          <cell r="R21">
            <v>650000</v>
          </cell>
          <cell r="S21">
            <v>1.6470384615384615</v>
          </cell>
          <cell r="T21">
            <v>1025020</v>
          </cell>
          <cell r="U21">
            <v>650000</v>
          </cell>
          <cell r="V21">
            <v>1.5769538461538462</v>
          </cell>
          <cell r="W21">
            <v>1045460</v>
          </cell>
          <cell r="X21">
            <v>700000</v>
          </cell>
          <cell r="Y21">
            <v>1.4935142857142858</v>
          </cell>
          <cell r="Z21">
            <v>603485</v>
          </cell>
          <cell r="AA21">
            <v>700000</v>
          </cell>
          <cell r="AB21">
            <v>0.86212142857142859</v>
          </cell>
          <cell r="AC21">
            <v>708975</v>
          </cell>
          <cell r="AD21">
            <v>700000</v>
          </cell>
          <cell r="AE21">
            <v>1.0128214285714285</v>
          </cell>
          <cell r="AF21">
            <v>670685</v>
          </cell>
          <cell r="AG21">
            <v>750000</v>
          </cell>
          <cell r="AH21">
            <v>0.89424666666666663</v>
          </cell>
          <cell r="AI21">
            <v>653905</v>
          </cell>
          <cell r="AJ21">
            <v>750000</v>
          </cell>
          <cell r="AK21">
            <v>0.87187333333333328</v>
          </cell>
          <cell r="AL21">
            <v>672440</v>
          </cell>
          <cell r="AM21">
            <v>700000</v>
          </cell>
          <cell r="AN21">
            <v>0.96062857142857139</v>
          </cell>
          <cell r="AO21">
            <v>8281630</v>
          </cell>
          <cell r="AP21">
            <v>7750000</v>
          </cell>
          <cell r="AQ21">
            <v>1.0685974193548387</v>
          </cell>
        </row>
        <row r="22">
          <cell r="B22" t="str">
            <v>IMPERIAL APP CADIZ</v>
          </cell>
          <cell r="C22" t="str">
            <v>JAMES SENINING</v>
          </cell>
          <cell r="D22" t="str">
            <v>June 16, 2023</v>
          </cell>
          <cell r="E22">
            <v>0</v>
          </cell>
          <cell r="F22">
            <v>0</v>
          </cell>
          <cell r="G22" t="e">
            <v>#DIV/0!</v>
          </cell>
          <cell r="H22">
            <v>0</v>
          </cell>
          <cell r="I22">
            <v>0</v>
          </cell>
          <cell r="J22" t="e">
            <v>#DIV/0!</v>
          </cell>
          <cell r="K22">
            <v>0</v>
          </cell>
          <cell r="L22">
            <v>0</v>
          </cell>
          <cell r="M22" t="e">
            <v>#DIV/0!</v>
          </cell>
          <cell r="N22">
            <v>0</v>
          </cell>
          <cell r="O22">
            <v>0</v>
          </cell>
          <cell r="P22" t="e">
            <v>#DIV/0!</v>
          </cell>
          <cell r="Q22">
            <v>0</v>
          </cell>
          <cell r="R22">
            <v>0</v>
          </cell>
          <cell r="S22" t="e">
            <v>#DIV/0!</v>
          </cell>
          <cell r="T22">
            <v>0</v>
          </cell>
          <cell r="U22">
            <v>200000</v>
          </cell>
          <cell r="V22">
            <v>0</v>
          </cell>
          <cell r="W22">
            <v>169645</v>
          </cell>
          <cell r="X22">
            <v>550000</v>
          </cell>
          <cell r="Y22">
            <v>0.30844545454545452</v>
          </cell>
          <cell r="Z22">
            <v>212060</v>
          </cell>
          <cell r="AA22">
            <v>550000</v>
          </cell>
          <cell r="AB22">
            <v>0.38556363636363639</v>
          </cell>
          <cell r="AC22">
            <v>254750</v>
          </cell>
          <cell r="AD22">
            <v>550000</v>
          </cell>
          <cell r="AE22">
            <v>0.46318181818181819</v>
          </cell>
          <cell r="AF22">
            <v>113755</v>
          </cell>
          <cell r="AG22">
            <v>550000</v>
          </cell>
          <cell r="AH22">
            <v>0.20682727272727272</v>
          </cell>
          <cell r="AI22">
            <v>250745</v>
          </cell>
          <cell r="AJ22">
            <v>550000</v>
          </cell>
          <cell r="AK22">
            <v>0.45590000000000003</v>
          </cell>
          <cell r="AL22">
            <v>356995</v>
          </cell>
          <cell r="AM22">
            <v>550000</v>
          </cell>
          <cell r="AN22">
            <v>0.6490818181818182</v>
          </cell>
          <cell r="AO22">
            <v>1357950</v>
          </cell>
          <cell r="AP22">
            <v>3500000</v>
          </cell>
          <cell r="AQ22">
            <v>0.38798571428571427</v>
          </cell>
        </row>
        <row r="23">
          <cell r="B23" t="str">
            <v>IMPERIAL APP CALAMBA</v>
          </cell>
          <cell r="C23" t="str">
            <v xml:space="preserve">ALDRIN LADIZA </v>
          </cell>
          <cell r="D23" t="str">
            <v>March 01, 2023</v>
          </cell>
          <cell r="E23">
            <v>0</v>
          </cell>
          <cell r="F23">
            <v>0</v>
          </cell>
          <cell r="G23" t="e">
            <v>#DIV/0!</v>
          </cell>
          <cell r="H23">
            <v>0</v>
          </cell>
          <cell r="I23">
            <v>0</v>
          </cell>
          <cell r="J23" t="e">
            <v>#DIV/0!</v>
          </cell>
          <cell r="K23">
            <v>169255</v>
          </cell>
          <cell r="L23">
            <v>450000</v>
          </cell>
          <cell r="M23">
            <v>0.37612222222222225</v>
          </cell>
          <cell r="N23">
            <v>1491795</v>
          </cell>
          <cell r="O23">
            <v>600000</v>
          </cell>
          <cell r="P23">
            <v>2.4863249999999999</v>
          </cell>
          <cell r="Q23">
            <v>2673720</v>
          </cell>
          <cell r="R23">
            <v>1100000</v>
          </cell>
          <cell r="S23">
            <v>2.4306545454545456</v>
          </cell>
          <cell r="T23">
            <v>1123375</v>
          </cell>
          <cell r="U23">
            <v>1500000</v>
          </cell>
          <cell r="V23">
            <v>0.74891666666666667</v>
          </cell>
          <cell r="W23">
            <v>4469745</v>
          </cell>
          <cell r="X23">
            <v>750000</v>
          </cell>
          <cell r="Y23">
            <v>5.9596600000000004</v>
          </cell>
          <cell r="Z23">
            <v>1443365</v>
          </cell>
          <cell r="AA23">
            <v>900000</v>
          </cell>
          <cell r="AB23">
            <v>1.6037388888888888</v>
          </cell>
          <cell r="AC23">
            <v>1323910</v>
          </cell>
          <cell r="AD23">
            <v>1000000</v>
          </cell>
          <cell r="AE23">
            <v>1.3239099999999999</v>
          </cell>
          <cell r="AF23">
            <v>1061250</v>
          </cell>
          <cell r="AG23">
            <v>1100000</v>
          </cell>
          <cell r="AH23">
            <v>0.96477272727272723</v>
          </cell>
          <cell r="AI23">
            <v>1591595</v>
          </cell>
          <cell r="AJ23">
            <v>1000000</v>
          </cell>
          <cell r="AK23">
            <v>1.5915950000000001</v>
          </cell>
          <cell r="AL23">
            <v>872750</v>
          </cell>
          <cell r="AM23">
            <v>1000000</v>
          </cell>
          <cell r="AN23">
            <v>0.87275000000000003</v>
          </cell>
          <cell r="AO23">
            <v>16220760</v>
          </cell>
          <cell r="AP23">
            <v>9400000</v>
          </cell>
          <cell r="AQ23">
            <v>1.7256127659574467</v>
          </cell>
        </row>
        <row r="24">
          <cell r="B24" t="str">
            <v>IMPERIAL APP CALAPAN</v>
          </cell>
          <cell r="C24" t="str">
            <v>JOHN REVIN DE TORRES</v>
          </cell>
          <cell r="D24" t="str">
            <v>August 17, 2023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448075</v>
          </cell>
          <cell r="AA24">
            <v>193548</v>
          </cell>
          <cell r="AB24">
            <v>2.3150587967842604</v>
          </cell>
          <cell r="AC24">
            <v>370425</v>
          </cell>
          <cell r="AD24">
            <v>500000</v>
          </cell>
          <cell r="AE24">
            <v>0.74085000000000001</v>
          </cell>
          <cell r="AF24">
            <v>608110</v>
          </cell>
          <cell r="AG24">
            <v>500000</v>
          </cell>
          <cell r="AH24">
            <v>1.2162200000000001</v>
          </cell>
          <cell r="AI24">
            <v>1166445</v>
          </cell>
          <cell r="AJ24">
            <v>500000</v>
          </cell>
          <cell r="AK24">
            <v>2.3328899999999999</v>
          </cell>
          <cell r="AL24">
            <v>588605</v>
          </cell>
          <cell r="AM24">
            <v>700000</v>
          </cell>
          <cell r="AN24">
            <v>0.84086428571428573</v>
          </cell>
          <cell r="AO24">
            <v>3181660</v>
          </cell>
          <cell r="AP24">
            <v>2393548</v>
          </cell>
          <cell r="AQ24">
            <v>1.329265174544233</v>
          </cell>
        </row>
        <row r="25">
          <cell r="B25" t="str">
            <v>IMPERIAL APP CALOOCAN</v>
          </cell>
          <cell r="C25" t="str">
            <v>CARLOS FORMARAN</v>
          </cell>
          <cell r="D25">
            <v>44341</v>
          </cell>
          <cell r="E25">
            <v>371140</v>
          </cell>
          <cell r="F25">
            <v>306451</v>
          </cell>
          <cell r="G25">
            <v>1.2110908432343181</v>
          </cell>
          <cell r="H25">
            <v>241535</v>
          </cell>
          <cell r="I25">
            <v>500000</v>
          </cell>
          <cell r="J25">
            <v>0.48307</v>
          </cell>
          <cell r="K25">
            <v>1414755</v>
          </cell>
          <cell r="L25">
            <v>600000</v>
          </cell>
          <cell r="M25">
            <v>2.3579249999999998</v>
          </cell>
          <cell r="N25">
            <v>2515280</v>
          </cell>
          <cell r="O25">
            <v>1200000</v>
          </cell>
          <cell r="P25">
            <v>2.0960666666666667</v>
          </cell>
          <cell r="Q25">
            <v>4178930</v>
          </cell>
          <cell r="R25">
            <v>2000000</v>
          </cell>
          <cell r="S25">
            <v>2.0894650000000001</v>
          </cell>
          <cell r="T25">
            <v>3365140</v>
          </cell>
          <cell r="U25">
            <v>2500000</v>
          </cell>
          <cell r="V25">
            <v>1.3460559999999999</v>
          </cell>
          <cell r="W25">
            <v>3905495</v>
          </cell>
          <cell r="X25">
            <v>1500000</v>
          </cell>
          <cell r="Y25">
            <v>2.6036633333333334</v>
          </cell>
          <cell r="Z25">
            <v>6222130</v>
          </cell>
          <cell r="AA25">
            <v>2000000</v>
          </cell>
          <cell r="AB25">
            <v>3.111065</v>
          </cell>
          <cell r="AC25">
            <v>5388115</v>
          </cell>
          <cell r="AD25">
            <v>2500000</v>
          </cell>
          <cell r="AE25">
            <v>2.155246</v>
          </cell>
          <cell r="AF25">
            <v>4245745</v>
          </cell>
          <cell r="AG25">
            <v>2800000</v>
          </cell>
          <cell r="AH25">
            <v>1.5163374999999999</v>
          </cell>
          <cell r="AI25">
            <v>3772240</v>
          </cell>
          <cell r="AJ25">
            <v>2800000</v>
          </cell>
          <cell r="AK25">
            <v>1.3472285714285714</v>
          </cell>
          <cell r="AL25">
            <v>5205235</v>
          </cell>
          <cell r="AM25">
            <v>3000000</v>
          </cell>
          <cell r="AN25">
            <v>1.7350783333333333</v>
          </cell>
          <cell r="AO25">
            <v>40825740</v>
          </cell>
          <cell r="AP25">
            <v>21706451</v>
          </cell>
          <cell r="AQ25">
            <v>1.8808113772260606</v>
          </cell>
        </row>
        <row r="26">
          <cell r="B26" t="str">
            <v>IMPERIAL APP CDO</v>
          </cell>
          <cell r="C26" t="str">
            <v>DELA PEÑA, MIKKO</v>
          </cell>
          <cell r="D26">
            <v>44685</v>
          </cell>
          <cell r="E26">
            <v>811105</v>
          </cell>
          <cell r="F26">
            <v>650000</v>
          </cell>
          <cell r="G26">
            <v>1.2478538461538462</v>
          </cell>
          <cell r="H26">
            <v>1079825</v>
          </cell>
          <cell r="I26">
            <v>800000</v>
          </cell>
          <cell r="J26">
            <v>1.3497812499999999</v>
          </cell>
          <cell r="K26">
            <v>368420</v>
          </cell>
          <cell r="L26">
            <v>800000</v>
          </cell>
          <cell r="M26">
            <v>0.46052500000000002</v>
          </cell>
          <cell r="N26">
            <v>812675</v>
          </cell>
          <cell r="O26">
            <v>800000</v>
          </cell>
          <cell r="P26">
            <v>1.0158437499999999</v>
          </cell>
          <cell r="Q26">
            <v>1556860</v>
          </cell>
          <cell r="R26">
            <v>900000</v>
          </cell>
          <cell r="S26">
            <v>1.7298444444444445</v>
          </cell>
          <cell r="T26">
            <v>1204170</v>
          </cell>
          <cell r="U26">
            <v>800000</v>
          </cell>
          <cell r="V26">
            <v>1.5052125000000001</v>
          </cell>
          <cell r="W26">
            <v>1375380</v>
          </cell>
          <cell r="X26">
            <v>800000</v>
          </cell>
          <cell r="Y26">
            <v>1.719225</v>
          </cell>
          <cell r="Z26">
            <v>1405185</v>
          </cell>
          <cell r="AA26">
            <v>800000</v>
          </cell>
          <cell r="AB26">
            <v>1.75648125</v>
          </cell>
          <cell r="AC26">
            <v>1052865</v>
          </cell>
          <cell r="AD26">
            <v>800000</v>
          </cell>
          <cell r="AE26">
            <v>1.3160812500000001</v>
          </cell>
          <cell r="AF26">
            <v>719390</v>
          </cell>
          <cell r="AG26">
            <v>900000</v>
          </cell>
          <cell r="AH26">
            <v>0.79932222222222227</v>
          </cell>
          <cell r="AI26">
            <v>1075315</v>
          </cell>
          <cell r="AJ26">
            <v>900000</v>
          </cell>
          <cell r="AK26">
            <v>1.1947944444444445</v>
          </cell>
          <cell r="AL26">
            <v>1184075</v>
          </cell>
          <cell r="AM26">
            <v>900000</v>
          </cell>
          <cell r="AN26">
            <v>1.3156388888888888</v>
          </cell>
          <cell r="AO26">
            <v>12645265</v>
          </cell>
          <cell r="AP26">
            <v>9850000</v>
          </cell>
          <cell r="AQ26">
            <v>1.2837832487309644</v>
          </cell>
        </row>
        <row r="27">
          <cell r="B27" t="str">
            <v>IMPERIAL CEBU</v>
          </cell>
          <cell r="C27" t="str">
            <v>JABERINA, JONANFIVE</v>
          </cell>
          <cell r="D27">
            <v>45043</v>
          </cell>
          <cell r="E27">
            <v>0</v>
          </cell>
          <cell r="F27">
            <v>0</v>
          </cell>
          <cell r="G27" t="e">
            <v>#DIV/0!</v>
          </cell>
          <cell r="H27">
            <v>0</v>
          </cell>
          <cell r="I27">
            <v>0</v>
          </cell>
          <cell r="J27" t="e">
            <v>#DIV/0!</v>
          </cell>
          <cell r="K27">
            <v>0</v>
          </cell>
          <cell r="L27">
            <v>0</v>
          </cell>
          <cell r="M27" t="e">
            <v>#DIV/0!</v>
          </cell>
          <cell r="N27">
            <v>0</v>
          </cell>
          <cell r="O27">
            <v>53333</v>
          </cell>
          <cell r="P27">
            <v>0</v>
          </cell>
          <cell r="Q27">
            <v>496995</v>
          </cell>
          <cell r="R27">
            <v>550000</v>
          </cell>
          <cell r="S27">
            <v>0.90362727272727272</v>
          </cell>
          <cell r="T27">
            <v>649115</v>
          </cell>
          <cell r="U27">
            <v>550000</v>
          </cell>
          <cell r="V27">
            <v>1.180209090909091</v>
          </cell>
          <cell r="W27">
            <v>980830</v>
          </cell>
          <cell r="X27">
            <v>550000</v>
          </cell>
          <cell r="Y27">
            <v>1.7833272727272726</v>
          </cell>
          <cell r="Z27">
            <v>942415</v>
          </cell>
          <cell r="AA27">
            <v>550000</v>
          </cell>
          <cell r="AB27">
            <v>1.7134818181818181</v>
          </cell>
          <cell r="AC27">
            <v>791055</v>
          </cell>
          <cell r="AD27">
            <v>700000</v>
          </cell>
          <cell r="AE27">
            <v>1.1300785714285715</v>
          </cell>
          <cell r="AF27">
            <v>811935</v>
          </cell>
          <cell r="AG27">
            <v>700000</v>
          </cell>
          <cell r="AH27">
            <v>1.1599071428571428</v>
          </cell>
          <cell r="AI27">
            <v>773450</v>
          </cell>
          <cell r="AJ27">
            <v>700000</v>
          </cell>
          <cell r="AK27">
            <v>1.1049285714285715</v>
          </cell>
          <cell r="AL27">
            <v>832715</v>
          </cell>
          <cell r="AM27">
            <v>700000</v>
          </cell>
          <cell r="AN27">
            <v>1.1895928571428571</v>
          </cell>
          <cell r="AO27">
            <v>6278510</v>
          </cell>
          <cell r="AP27">
            <v>5053333</v>
          </cell>
          <cell r="AQ27">
            <v>1.2424492903990296</v>
          </cell>
        </row>
        <row r="28">
          <cell r="B28" t="str">
            <v>IMPERIAL APP DASMA</v>
          </cell>
          <cell r="C28" t="str">
            <v xml:space="preserve">MICHAEL BORAGAY </v>
          </cell>
          <cell r="D28">
            <v>45016</v>
          </cell>
          <cell r="E28">
            <v>0</v>
          </cell>
          <cell r="F28">
            <v>0</v>
          </cell>
          <cell r="G28" t="e">
            <v>#DIV/0!</v>
          </cell>
          <cell r="H28">
            <v>0</v>
          </cell>
          <cell r="I28">
            <v>0</v>
          </cell>
          <cell r="J28" t="e">
            <v>#DIV/0!</v>
          </cell>
          <cell r="K28">
            <v>0</v>
          </cell>
          <cell r="L28">
            <v>14516</v>
          </cell>
          <cell r="M28">
            <v>0</v>
          </cell>
          <cell r="N28">
            <v>292545</v>
          </cell>
          <cell r="O28">
            <v>450000</v>
          </cell>
          <cell r="P28">
            <v>0.65010000000000001</v>
          </cell>
          <cell r="Q28">
            <v>431815</v>
          </cell>
          <cell r="R28">
            <v>600000</v>
          </cell>
          <cell r="S28">
            <v>0.71969166666666662</v>
          </cell>
          <cell r="T28">
            <v>633285</v>
          </cell>
          <cell r="U28">
            <v>550000</v>
          </cell>
          <cell r="V28">
            <v>1.1514272727272727</v>
          </cell>
          <cell r="W28">
            <v>455695</v>
          </cell>
          <cell r="X28">
            <v>550000</v>
          </cell>
          <cell r="Y28">
            <v>0.82853636363636363</v>
          </cell>
          <cell r="Z28">
            <v>451015</v>
          </cell>
          <cell r="AA28">
            <v>550000</v>
          </cell>
          <cell r="AB28">
            <v>0.82002727272727272</v>
          </cell>
          <cell r="AC28">
            <v>272350</v>
          </cell>
          <cell r="AD28">
            <v>550000</v>
          </cell>
          <cell r="AE28">
            <v>0.49518181818181817</v>
          </cell>
          <cell r="AF28">
            <v>292655</v>
          </cell>
          <cell r="AG28">
            <v>550000</v>
          </cell>
          <cell r="AH28">
            <v>0.53210000000000002</v>
          </cell>
          <cell r="AI28">
            <v>431330</v>
          </cell>
          <cell r="AJ28">
            <v>550000</v>
          </cell>
          <cell r="AK28">
            <v>0.78423636363636362</v>
          </cell>
          <cell r="AL28">
            <v>661285</v>
          </cell>
          <cell r="AM28">
            <v>550000</v>
          </cell>
          <cell r="AN28">
            <v>1.2023363636363635</v>
          </cell>
          <cell r="AO28">
            <v>3921975</v>
          </cell>
          <cell r="AP28">
            <v>4914516</v>
          </cell>
          <cell r="AQ28">
            <v>0.79803891166495333</v>
          </cell>
        </row>
        <row r="29">
          <cell r="B29" t="str">
            <v>IMPERIAL APP DELGADO</v>
          </cell>
          <cell r="C29" t="str">
            <v>ANAS, DARWIN</v>
          </cell>
          <cell r="D29">
            <v>44578</v>
          </cell>
          <cell r="E29">
            <v>169465</v>
          </cell>
          <cell r="F29">
            <v>900000</v>
          </cell>
          <cell r="G29">
            <v>0.18829444444444443</v>
          </cell>
          <cell r="H29">
            <v>664370</v>
          </cell>
          <cell r="I29">
            <v>800000</v>
          </cell>
          <cell r="J29">
            <v>0.83046249999999999</v>
          </cell>
          <cell r="K29">
            <v>732250</v>
          </cell>
          <cell r="L29">
            <v>800000</v>
          </cell>
          <cell r="M29">
            <v>0.91531249999999997</v>
          </cell>
          <cell r="N29">
            <v>1874050</v>
          </cell>
          <cell r="O29">
            <v>850000</v>
          </cell>
          <cell r="P29">
            <v>2.204764705882353</v>
          </cell>
          <cell r="Q29">
            <v>2589755</v>
          </cell>
          <cell r="R29">
            <v>1500000</v>
          </cell>
          <cell r="S29">
            <v>1.7265033333333333</v>
          </cell>
          <cell r="T29">
            <v>1566730</v>
          </cell>
          <cell r="U29">
            <v>1100000</v>
          </cell>
          <cell r="V29">
            <v>1.4242999999999999</v>
          </cell>
          <cell r="W29">
            <v>541705</v>
          </cell>
          <cell r="X29">
            <v>1300000</v>
          </cell>
          <cell r="Y29">
            <v>0.41669615384615383</v>
          </cell>
          <cell r="Z29">
            <v>1161085</v>
          </cell>
          <cell r="AA29">
            <v>1000000</v>
          </cell>
          <cell r="AB29">
            <v>1.1610849999999999</v>
          </cell>
          <cell r="AC29">
            <v>927445</v>
          </cell>
          <cell r="AD29">
            <v>1000000</v>
          </cell>
          <cell r="AE29">
            <v>0.92744499999999996</v>
          </cell>
          <cell r="AF29">
            <v>993300</v>
          </cell>
          <cell r="AG29">
            <v>1000000</v>
          </cell>
          <cell r="AH29">
            <v>0.99329999999999996</v>
          </cell>
          <cell r="AI29">
            <v>951295</v>
          </cell>
          <cell r="AJ29">
            <v>900000</v>
          </cell>
          <cell r="AK29">
            <v>1.0569944444444443</v>
          </cell>
          <cell r="AL29">
            <v>1318565</v>
          </cell>
          <cell r="AM29">
            <v>900000</v>
          </cell>
          <cell r="AN29">
            <v>1.4650722222222223</v>
          </cell>
          <cell r="AO29">
            <v>13490015</v>
          </cell>
          <cell r="AP29">
            <v>12050000</v>
          </cell>
          <cell r="AQ29">
            <v>1.1195033195020747</v>
          </cell>
        </row>
        <row r="30">
          <cell r="B30" t="str">
            <v>IMPERIAL APP DIGOS</v>
          </cell>
          <cell r="C30" t="str">
            <v xml:space="preserve">JOSHUA TAWAAY </v>
          </cell>
          <cell r="D30" t="str">
            <v>August 16, 2023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347735</v>
          </cell>
          <cell r="AA30">
            <v>206451</v>
          </cell>
          <cell r="AB30">
            <v>1.6843464066533949</v>
          </cell>
          <cell r="AC30">
            <v>499605</v>
          </cell>
          <cell r="AD30">
            <v>500000</v>
          </cell>
          <cell r="AE30">
            <v>0.99921000000000004</v>
          </cell>
          <cell r="AF30">
            <v>500310</v>
          </cell>
          <cell r="AG30">
            <v>500000</v>
          </cell>
          <cell r="AH30">
            <v>1.0006200000000001</v>
          </cell>
          <cell r="AI30">
            <v>783365</v>
          </cell>
          <cell r="AJ30">
            <v>500000</v>
          </cell>
          <cell r="AK30">
            <v>1.56673</v>
          </cell>
          <cell r="AL30">
            <v>1151475</v>
          </cell>
          <cell r="AM30">
            <v>500000</v>
          </cell>
          <cell r="AN30">
            <v>2.3029500000000001</v>
          </cell>
          <cell r="AO30">
            <v>3282490</v>
          </cell>
          <cell r="AP30">
            <v>2206451</v>
          </cell>
          <cell r="AQ30">
            <v>1.4876786296183329</v>
          </cell>
        </row>
        <row r="31">
          <cell r="B31" t="str">
            <v>IMPERIAL APP DIPOLOG</v>
          </cell>
          <cell r="C31" t="str">
            <v>MARY FAITH LIBRANDO</v>
          </cell>
          <cell r="D31" t="str">
            <v>June 22, 2023</v>
          </cell>
          <cell r="E31">
            <v>0</v>
          </cell>
          <cell r="F31">
            <v>0</v>
          </cell>
          <cell r="G31" t="e">
            <v>#DIV/0!</v>
          </cell>
          <cell r="H31">
            <v>0</v>
          </cell>
          <cell r="I31">
            <v>0</v>
          </cell>
          <cell r="J31" t="e">
            <v>#DIV/0!</v>
          </cell>
          <cell r="K31">
            <v>0</v>
          </cell>
          <cell r="L31">
            <v>0</v>
          </cell>
          <cell r="M31" t="e">
            <v>#DIV/0!</v>
          </cell>
          <cell r="N31">
            <v>0</v>
          </cell>
          <cell r="O31">
            <v>0</v>
          </cell>
          <cell r="P31" t="e">
            <v>#DIV/0!</v>
          </cell>
          <cell r="Q31">
            <v>0</v>
          </cell>
          <cell r="R31">
            <v>0</v>
          </cell>
          <cell r="S31" t="e">
            <v>#DIV/0!</v>
          </cell>
          <cell r="T31">
            <v>0</v>
          </cell>
          <cell r="U31">
            <v>119999</v>
          </cell>
          <cell r="V31">
            <v>0</v>
          </cell>
          <cell r="W31">
            <v>259535</v>
          </cell>
          <cell r="X31">
            <v>400000</v>
          </cell>
          <cell r="Y31">
            <v>0.64883749999999996</v>
          </cell>
          <cell r="Z31">
            <v>535280</v>
          </cell>
          <cell r="AA31">
            <v>500000</v>
          </cell>
          <cell r="AB31">
            <v>1.07056</v>
          </cell>
          <cell r="AC31">
            <v>407500</v>
          </cell>
          <cell r="AD31">
            <v>500000</v>
          </cell>
          <cell r="AE31">
            <v>0.81499999999999995</v>
          </cell>
          <cell r="AF31">
            <v>654370</v>
          </cell>
          <cell r="AG31">
            <v>500000</v>
          </cell>
          <cell r="AH31">
            <v>1.30874</v>
          </cell>
          <cell r="AI31">
            <v>1093895</v>
          </cell>
          <cell r="AJ31">
            <v>500000</v>
          </cell>
          <cell r="AK31">
            <v>2.1877900000000001</v>
          </cell>
          <cell r="AL31">
            <v>1284840</v>
          </cell>
          <cell r="AM31">
            <v>600000</v>
          </cell>
          <cell r="AN31">
            <v>2.1414</v>
          </cell>
          <cell r="AO31">
            <v>4235420</v>
          </cell>
          <cell r="AP31">
            <v>3119999</v>
          </cell>
          <cell r="AQ31">
            <v>1.3575068453547581</v>
          </cell>
        </row>
        <row r="32">
          <cell r="B32" t="str">
            <v>IMPERIAL APP DUMAGETE</v>
          </cell>
          <cell r="C32" t="str">
            <v>EROLL FLYNN GABALES</v>
          </cell>
          <cell r="D32" t="str">
            <v>June 23, 2023</v>
          </cell>
          <cell r="E32">
            <v>0</v>
          </cell>
          <cell r="F32">
            <v>0</v>
          </cell>
          <cell r="G32" t="e">
            <v>#DIV/0!</v>
          </cell>
          <cell r="H32">
            <v>0</v>
          </cell>
          <cell r="I32">
            <v>0</v>
          </cell>
          <cell r="J32" t="e">
            <v>#DIV/0!</v>
          </cell>
          <cell r="K32">
            <v>0</v>
          </cell>
          <cell r="L32">
            <v>0</v>
          </cell>
          <cell r="M32" t="e">
            <v>#DIV/0!</v>
          </cell>
          <cell r="N32">
            <v>0</v>
          </cell>
          <cell r="O32">
            <v>0</v>
          </cell>
          <cell r="P32" t="e">
            <v>#DIV/0!</v>
          </cell>
          <cell r="Q32">
            <v>0</v>
          </cell>
          <cell r="R32">
            <v>0</v>
          </cell>
          <cell r="S32" t="e">
            <v>#DIV/0!</v>
          </cell>
          <cell r="T32">
            <v>0</v>
          </cell>
          <cell r="U32">
            <v>106666</v>
          </cell>
          <cell r="V32">
            <v>0</v>
          </cell>
          <cell r="W32">
            <v>216450</v>
          </cell>
          <cell r="X32">
            <v>400000</v>
          </cell>
          <cell r="Y32">
            <v>0.54112499999999997</v>
          </cell>
          <cell r="Z32">
            <v>207550</v>
          </cell>
          <cell r="AA32">
            <v>500000</v>
          </cell>
          <cell r="AB32">
            <v>0.41510000000000002</v>
          </cell>
          <cell r="AC32">
            <v>301530</v>
          </cell>
          <cell r="AD32">
            <v>500000</v>
          </cell>
          <cell r="AE32">
            <v>0.60306000000000004</v>
          </cell>
          <cell r="AF32">
            <v>501995</v>
          </cell>
          <cell r="AG32">
            <v>500000</v>
          </cell>
          <cell r="AH32">
            <v>1.0039899999999999</v>
          </cell>
          <cell r="AI32">
            <v>505300</v>
          </cell>
          <cell r="AJ32">
            <v>500000</v>
          </cell>
          <cell r="AK32">
            <v>1.0105999999999999</v>
          </cell>
          <cell r="AL32">
            <v>471095</v>
          </cell>
          <cell r="AM32">
            <v>500000</v>
          </cell>
          <cell r="AN32">
            <v>0.94218999999999997</v>
          </cell>
          <cell r="AO32">
            <v>2203920</v>
          </cell>
          <cell r="AP32">
            <v>3006666</v>
          </cell>
          <cell r="AQ32">
            <v>0.73301124900471148</v>
          </cell>
        </row>
        <row r="33">
          <cell r="B33" t="str">
            <v>IMPERIAL APP GALLERIA</v>
          </cell>
          <cell r="C33" t="str">
            <v>SERDEÑA, CHRISTIAN</v>
          </cell>
          <cell r="D33">
            <v>45070</v>
          </cell>
          <cell r="E33">
            <v>113775</v>
          </cell>
          <cell r="F33">
            <v>550000</v>
          </cell>
          <cell r="G33">
            <v>0.20686363636363636</v>
          </cell>
          <cell r="H33">
            <v>245455</v>
          </cell>
          <cell r="I33">
            <v>500000</v>
          </cell>
          <cell r="J33">
            <v>0.49091000000000001</v>
          </cell>
          <cell r="K33">
            <v>604600</v>
          </cell>
          <cell r="L33">
            <v>750000</v>
          </cell>
          <cell r="M33">
            <v>0.80613333333333337</v>
          </cell>
          <cell r="N33">
            <v>809745</v>
          </cell>
          <cell r="O33">
            <v>750000</v>
          </cell>
          <cell r="P33">
            <v>1.0796600000000001</v>
          </cell>
          <cell r="Q33">
            <v>238180</v>
          </cell>
          <cell r="R33">
            <v>103225</v>
          </cell>
          <cell r="S33">
            <v>2.3073867764591909</v>
          </cell>
          <cell r="T33">
            <v>768270</v>
          </cell>
          <cell r="U33">
            <v>500000</v>
          </cell>
          <cell r="V33">
            <v>1.53654</v>
          </cell>
          <cell r="W33">
            <v>684260</v>
          </cell>
          <cell r="X33">
            <v>600000</v>
          </cell>
          <cell r="Y33">
            <v>1.1404333333333334</v>
          </cell>
          <cell r="Z33">
            <v>757570</v>
          </cell>
          <cell r="AA33">
            <v>600000</v>
          </cell>
          <cell r="AB33">
            <v>1.2626166666666667</v>
          </cell>
          <cell r="AC33">
            <v>794490</v>
          </cell>
          <cell r="AD33">
            <v>650000</v>
          </cell>
          <cell r="AE33">
            <v>1.2222923076923078</v>
          </cell>
          <cell r="AF33">
            <v>622280</v>
          </cell>
          <cell r="AG33">
            <v>750000</v>
          </cell>
          <cell r="AH33">
            <v>0.8297066666666667</v>
          </cell>
          <cell r="AI33">
            <v>729260</v>
          </cell>
          <cell r="AJ33">
            <v>750000</v>
          </cell>
          <cell r="AK33">
            <v>0.97234666666666669</v>
          </cell>
          <cell r="AL33">
            <v>1091580</v>
          </cell>
          <cell r="AM33">
            <v>700000</v>
          </cell>
          <cell r="AN33">
            <v>1.5593999999999999</v>
          </cell>
          <cell r="AO33">
            <v>7459465</v>
          </cell>
          <cell r="AP33">
            <v>7203225</v>
          </cell>
          <cell r="AQ33">
            <v>1.035572955169386</v>
          </cell>
        </row>
        <row r="34">
          <cell r="B34" t="str">
            <v>IMPERIAL APP GENSAN</v>
          </cell>
          <cell r="C34" t="str">
            <v>VILLAVER, ALOHA SHEEN</v>
          </cell>
          <cell r="D34">
            <v>44791</v>
          </cell>
          <cell r="E34">
            <v>541260</v>
          </cell>
          <cell r="F34">
            <v>1000000</v>
          </cell>
          <cell r="G34">
            <v>0.54125999999999996</v>
          </cell>
          <cell r="H34">
            <v>545675</v>
          </cell>
          <cell r="I34">
            <v>800000</v>
          </cell>
          <cell r="J34">
            <v>0.68209375000000005</v>
          </cell>
          <cell r="K34">
            <v>898710</v>
          </cell>
          <cell r="L34">
            <v>1500000</v>
          </cell>
          <cell r="M34">
            <v>0.59914000000000001</v>
          </cell>
          <cell r="N34">
            <v>1564070</v>
          </cell>
          <cell r="O34">
            <v>1500000</v>
          </cell>
          <cell r="P34">
            <v>1.0427133333333334</v>
          </cell>
          <cell r="Q34">
            <v>1211930</v>
          </cell>
          <cell r="R34">
            <v>1750000</v>
          </cell>
          <cell r="S34">
            <v>0.69253142857142858</v>
          </cell>
          <cell r="T34">
            <v>1178985</v>
          </cell>
          <cell r="U34">
            <v>1100000</v>
          </cell>
          <cell r="V34">
            <v>1.0718045454545455</v>
          </cell>
          <cell r="W34">
            <v>1691495</v>
          </cell>
          <cell r="X34">
            <v>1000000</v>
          </cell>
          <cell r="Y34">
            <v>1.691495</v>
          </cell>
          <cell r="Z34">
            <v>953405</v>
          </cell>
          <cell r="AA34">
            <v>1050000</v>
          </cell>
          <cell r="AB34">
            <v>0.90800476190476187</v>
          </cell>
          <cell r="AC34">
            <v>1224300</v>
          </cell>
          <cell r="AD34">
            <v>1200000</v>
          </cell>
          <cell r="AE34">
            <v>1.0202500000000001</v>
          </cell>
          <cell r="AF34">
            <v>1870385</v>
          </cell>
          <cell r="AG34">
            <v>1200000</v>
          </cell>
          <cell r="AH34">
            <v>1.5586541666666667</v>
          </cell>
          <cell r="AI34">
            <v>2484530</v>
          </cell>
          <cell r="AJ34">
            <v>1250000</v>
          </cell>
          <cell r="AK34">
            <v>1.9876240000000001</v>
          </cell>
          <cell r="AL34">
            <v>2000535</v>
          </cell>
          <cell r="AM34">
            <v>1350000</v>
          </cell>
          <cell r="AN34">
            <v>1.4818777777777778</v>
          </cell>
          <cell r="AO34">
            <v>16165280</v>
          </cell>
          <cell r="AP34">
            <v>14700000</v>
          </cell>
          <cell r="AQ34">
            <v>1.0996789115646259</v>
          </cell>
        </row>
        <row r="35">
          <cell r="B35" t="str">
            <v>IMPERIAL APP ILIGAN</v>
          </cell>
          <cell r="C35" t="str">
            <v>PIÑON, JASHEM</v>
          </cell>
          <cell r="D35">
            <v>44771</v>
          </cell>
          <cell r="E35">
            <v>621810</v>
          </cell>
          <cell r="F35">
            <v>850000</v>
          </cell>
          <cell r="G35">
            <v>0.73154117647058825</v>
          </cell>
          <cell r="H35">
            <v>555885</v>
          </cell>
          <cell r="I35">
            <v>800000</v>
          </cell>
          <cell r="J35">
            <v>0.69485624999999995</v>
          </cell>
          <cell r="K35">
            <v>687610</v>
          </cell>
          <cell r="L35">
            <v>800000</v>
          </cell>
          <cell r="M35">
            <v>0.85951250000000001</v>
          </cell>
          <cell r="N35">
            <v>1026795</v>
          </cell>
          <cell r="O35">
            <v>800000</v>
          </cell>
          <cell r="P35">
            <v>1.2834937500000001</v>
          </cell>
          <cell r="Q35">
            <v>3598240</v>
          </cell>
          <cell r="R35">
            <v>900000</v>
          </cell>
          <cell r="S35">
            <v>3.9980444444444445</v>
          </cell>
          <cell r="T35">
            <v>2617620</v>
          </cell>
          <cell r="U35">
            <v>1500000</v>
          </cell>
          <cell r="V35">
            <v>1.74508</v>
          </cell>
          <cell r="W35">
            <v>1514590</v>
          </cell>
          <cell r="X35">
            <v>1500000</v>
          </cell>
          <cell r="Y35">
            <v>1.0097266666666667</v>
          </cell>
          <cell r="Z35">
            <v>1466715</v>
          </cell>
          <cell r="AA35">
            <v>1500000</v>
          </cell>
          <cell r="AB35">
            <v>0.97780999999999996</v>
          </cell>
          <cell r="AC35">
            <v>1704085</v>
          </cell>
          <cell r="AD35">
            <v>1500000</v>
          </cell>
          <cell r="AE35">
            <v>1.1360566666666667</v>
          </cell>
          <cell r="AF35">
            <v>1820645</v>
          </cell>
          <cell r="AG35">
            <v>1500000</v>
          </cell>
          <cell r="AH35">
            <v>1.2137633333333333</v>
          </cell>
          <cell r="AI35">
            <v>1662775</v>
          </cell>
          <cell r="AJ35">
            <v>1500000</v>
          </cell>
          <cell r="AK35">
            <v>1.1085166666666666</v>
          </cell>
          <cell r="AL35">
            <v>1581155</v>
          </cell>
          <cell r="AM35">
            <v>1600000</v>
          </cell>
          <cell r="AN35">
            <v>0.98822187500000003</v>
          </cell>
          <cell r="AO35">
            <v>18857925</v>
          </cell>
          <cell r="AP35">
            <v>14750000</v>
          </cell>
          <cell r="AQ35">
            <v>1.2785033898305085</v>
          </cell>
        </row>
        <row r="36">
          <cell r="B36" t="str">
            <v>IMPERIAL APP ILOILO</v>
          </cell>
          <cell r="C36" t="str">
            <v>ALZEN JOY TACUYAN</v>
          </cell>
          <cell r="D36" t="str">
            <v>July 27, 2023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64516</v>
          </cell>
          <cell r="Y36">
            <v>0</v>
          </cell>
          <cell r="Z36">
            <v>459810</v>
          </cell>
          <cell r="AA36">
            <v>400000</v>
          </cell>
          <cell r="AB36">
            <v>1.1495249999999999</v>
          </cell>
          <cell r="AC36">
            <v>456715</v>
          </cell>
          <cell r="AD36">
            <v>500000</v>
          </cell>
          <cell r="AE36">
            <v>0.91342999999999996</v>
          </cell>
          <cell r="AF36">
            <v>343740</v>
          </cell>
          <cell r="AG36">
            <v>500000</v>
          </cell>
          <cell r="AH36">
            <v>0.68747999999999998</v>
          </cell>
          <cell r="AI36">
            <v>469415</v>
          </cell>
          <cell r="AJ36">
            <v>500000</v>
          </cell>
          <cell r="AK36">
            <v>0.93883000000000005</v>
          </cell>
          <cell r="AL36">
            <v>418910</v>
          </cell>
          <cell r="AM36">
            <v>500000</v>
          </cell>
          <cell r="AN36">
            <v>0.83782000000000001</v>
          </cell>
          <cell r="AO36">
            <v>2148590</v>
          </cell>
          <cell r="AP36">
            <v>2464516</v>
          </cell>
          <cell r="AQ36">
            <v>0.87181012417854054</v>
          </cell>
        </row>
        <row r="37">
          <cell r="B37" t="str">
            <v>IMPERIAL APP IMUS</v>
          </cell>
          <cell r="C37" t="str">
            <v xml:space="preserve">BERNIE TAYAG </v>
          </cell>
          <cell r="D37">
            <v>45010</v>
          </cell>
          <cell r="E37">
            <v>0</v>
          </cell>
          <cell r="F37">
            <v>0</v>
          </cell>
          <cell r="G37" t="e">
            <v>#DIV/0!</v>
          </cell>
          <cell r="H37">
            <v>0</v>
          </cell>
          <cell r="I37">
            <v>0</v>
          </cell>
          <cell r="J37" t="e">
            <v>#DIV/0!</v>
          </cell>
          <cell r="K37">
            <v>0</v>
          </cell>
          <cell r="L37">
            <v>101613</v>
          </cell>
          <cell r="M37">
            <v>0</v>
          </cell>
          <cell r="N37">
            <v>466290</v>
          </cell>
          <cell r="O37">
            <v>450000</v>
          </cell>
          <cell r="P37">
            <v>1.0362</v>
          </cell>
          <cell r="Q37">
            <v>1312775</v>
          </cell>
          <cell r="R37">
            <v>600000</v>
          </cell>
          <cell r="S37">
            <v>2.1879583333333334</v>
          </cell>
          <cell r="T37">
            <v>1103215</v>
          </cell>
          <cell r="U37">
            <v>600000</v>
          </cell>
          <cell r="V37">
            <v>1.8386916666666666</v>
          </cell>
          <cell r="W37">
            <v>2268860</v>
          </cell>
          <cell r="X37">
            <v>700000</v>
          </cell>
          <cell r="Y37">
            <v>3.2412285714285716</v>
          </cell>
          <cell r="Z37">
            <v>2310990</v>
          </cell>
          <cell r="AA37">
            <v>800000</v>
          </cell>
          <cell r="AB37">
            <v>2.8887375</v>
          </cell>
          <cell r="AC37">
            <v>660105</v>
          </cell>
          <cell r="AD37">
            <v>1000000</v>
          </cell>
          <cell r="AE37">
            <v>0.66010500000000005</v>
          </cell>
          <cell r="AF37">
            <v>665895</v>
          </cell>
          <cell r="AG37">
            <v>1000000</v>
          </cell>
          <cell r="AH37">
            <v>0.66589500000000001</v>
          </cell>
          <cell r="AI37">
            <v>774690</v>
          </cell>
          <cell r="AJ37">
            <v>1000000</v>
          </cell>
          <cell r="AK37">
            <v>0.77468999999999999</v>
          </cell>
          <cell r="AL37">
            <v>1046080</v>
          </cell>
          <cell r="AM37">
            <v>1000000</v>
          </cell>
          <cell r="AN37">
            <v>1.0460799999999999</v>
          </cell>
          <cell r="AO37">
            <v>10608900</v>
          </cell>
          <cell r="AP37">
            <v>7251613</v>
          </cell>
          <cell r="AQ37">
            <v>1.4629710658856174</v>
          </cell>
        </row>
        <row r="38">
          <cell r="B38" t="str">
            <v>IMPERIAL APP KALIBO</v>
          </cell>
          <cell r="C38" t="str">
            <v>FULLONOA, JASTIN LYN MARIE</v>
          </cell>
          <cell r="D38">
            <v>44994</v>
          </cell>
          <cell r="E38">
            <v>0</v>
          </cell>
          <cell r="F38">
            <v>0</v>
          </cell>
          <cell r="G38" t="e">
            <v>#DIV/0!</v>
          </cell>
          <cell r="H38">
            <v>0</v>
          </cell>
          <cell r="I38">
            <v>0</v>
          </cell>
          <cell r="J38" t="e">
            <v>#DIV/0!</v>
          </cell>
          <cell r="K38">
            <v>458645</v>
          </cell>
          <cell r="L38">
            <v>335483</v>
          </cell>
          <cell r="M38">
            <v>1.3671184530959839</v>
          </cell>
          <cell r="N38">
            <v>587675</v>
          </cell>
          <cell r="O38">
            <v>550000</v>
          </cell>
          <cell r="P38">
            <v>1.0685</v>
          </cell>
          <cell r="Q38">
            <v>1816785</v>
          </cell>
          <cell r="R38">
            <v>550000</v>
          </cell>
          <cell r="S38">
            <v>3.3032454545454546</v>
          </cell>
          <cell r="T38">
            <v>879660</v>
          </cell>
          <cell r="U38">
            <v>900000</v>
          </cell>
          <cell r="V38">
            <v>0.97740000000000005</v>
          </cell>
          <cell r="W38">
            <v>901360</v>
          </cell>
          <cell r="X38">
            <v>600000</v>
          </cell>
          <cell r="Y38">
            <v>1.5022666666666666</v>
          </cell>
          <cell r="Z38">
            <v>1748555</v>
          </cell>
          <cell r="AA38">
            <v>600000</v>
          </cell>
          <cell r="AB38">
            <v>2.9142583333333332</v>
          </cell>
          <cell r="AC38">
            <v>1305705</v>
          </cell>
          <cell r="AD38">
            <v>900000</v>
          </cell>
          <cell r="AE38">
            <v>1.4507833333333333</v>
          </cell>
          <cell r="AF38">
            <v>967830</v>
          </cell>
          <cell r="AG38">
            <v>900000</v>
          </cell>
          <cell r="AH38">
            <v>1.0753666666666666</v>
          </cell>
          <cell r="AI38">
            <v>1043810</v>
          </cell>
          <cell r="AJ38">
            <v>900000</v>
          </cell>
          <cell r="AK38">
            <v>1.159788888888889</v>
          </cell>
          <cell r="AL38">
            <v>1139010</v>
          </cell>
          <cell r="AM38">
            <v>900000</v>
          </cell>
          <cell r="AN38">
            <v>1.2655666666666667</v>
          </cell>
          <cell r="AO38">
            <v>10849035</v>
          </cell>
          <cell r="AP38">
            <v>7135483</v>
          </cell>
          <cell r="AQ38">
            <v>1.5204345662374923</v>
          </cell>
        </row>
        <row r="39">
          <cell r="B39" t="str">
            <v>IMPERIAL APP KIDAPAWAN</v>
          </cell>
          <cell r="C39" t="str">
            <v>NESTOR ALEGRE JR.</v>
          </cell>
          <cell r="D39" t="str">
            <v>August 8, 2023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226440</v>
          </cell>
          <cell r="AA39">
            <v>309677</v>
          </cell>
          <cell r="AB39">
            <v>0.73121349018493464</v>
          </cell>
          <cell r="AC39">
            <v>721665</v>
          </cell>
          <cell r="AD39">
            <v>500000</v>
          </cell>
          <cell r="AE39">
            <v>1.44333</v>
          </cell>
          <cell r="AF39">
            <v>699285</v>
          </cell>
          <cell r="AG39">
            <v>500000</v>
          </cell>
          <cell r="AH39">
            <v>1.3985700000000001</v>
          </cell>
          <cell r="AI39">
            <v>566940</v>
          </cell>
          <cell r="AJ39">
            <v>500000</v>
          </cell>
          <cell r="AK39">
            <v>1.13388</v>
          </cell>
          <cell r="AL39">
            <v>1138555</v>
          </cell>
          <cell r="AM39">
            <v>500000</v>
          </cell>
          <cell r="AN39">
            <v>2.27711</v>
          </cell>
          <cell r="AO39">
            <v>3352885</v>
          </cell>
          <cell r="AP39">
            <v>2309677</v>
          </cell>
          <cell r="AQ39">
            <v>1.4516683501632479</v>
          </cell>
        </row>
        <row r="40">
          <cell r="B40" t="str">
            <v>IMPERIAL LAPULAPU</v>
          </cell>
          <cell r="C40" t="str">
            <v>DIA-UNA, RICHIE</v>
          </cell>
          <cell r="D40">
            <v>44912</v>
          </cell>
          <cell r="E40">
            <v>498995</v>
          </cell>
          <cell r="F40">
            <v>500000</v>
          </cell>
          <cell r="G40">
            <v>0.99799000000000004</v>
          </cell>
          <cell r="H40">
            <v>318420</v>
          </cell>
          <cell r="I40">
            <v>600000</v>
          </cell>
          <cell r="J40">
            <v>0.53069999999999995</v>
          </cell>
          <cell r="K40">
            <v>368615</v>
          </cell>
          <cell r="L40">
            <v>600000</v>
          </cell>
          <cell r="M40">
            <v>0.61435833333333334</v>
          </cell>
          <cell r="N40">
            <v>743960</v>
          </cell>
          <cell r="O40">
            <v>550000</v>
          </cell>
          <cell r="P40">
            <v>1.3526545454545456</v>
          </cell>
          <cell r="Q40">
            <v>934010</v>
          </cell>
          <cell r="R40">
            <v>600000</v>
          </cell>
          <cell r="S40">
            <v>1.5566833333333334</v>
          </cell>
          <cell r="T40">
            <v>1015690</v>
          </cell>
          <cell r="U40">
            <v>800000</v>
          </cell>
          <cell r="V40">
            <v>1.2696125</v>
          </cell>
          <cell r="W40">
            <v>952170</v>
          </cell>
          <cell r="X40">
            <v>550000</v>
          </cell>
          <cell r="Y40">
            <v>1.7312181818181818</v>
          </cell>
          <cell r="Z40">
            <v>910895</v>
          </cell>
          <cell r="AA40">
            <v>550000</v>
          </cell>
          <cell r="AB40">
            <v>1.6561727272727274</v>
          </cell>
          <cell r="AC40">
            <v>1034895</v>
          </cell>
          <cell r="AD40">
            <v>750000</v>
          </cell>
          <cell r="AE40">
            <v>1.3798600000000001</v>
          </cell>
          <cell r="AF40">
            <v>1106350</v>
          </cell>
          <cell r="AG40">
            <v>850000</v>
          </cell>
          <cell r="AH40">
            <v>1.3015882352941177</v>
          </cell>
          <cell r="AI40">
            <v>924445</v>
          </cell>
          <cell r="AJ40">
            <v>850000</v>
          </cell>
          <cell r="AK40">
            <v>1.0875823529411766</v>
          </cell>
          <cell r="AL40">
            <v>856025</v>
          </cell>
          <cell r="AM40">
            <v>850000</v>
          </cell>
          <cell r="AN40">
            <v>1.0070882352941177</v>
          </cell>
          <cell r="AO40">
            <v>9664470</v>
          </cell>
          <cell r="AP40">
            <v>8050000</v>
          </cell>
          <cell r="AQ40">
            <v>1.2005552795031056</v>
          </cell>
        </row>
        <row r="41">
          <cell r="B41" t="str">
            <v>IMPERIAL APP LAS PIŇAS</v>
          </cell>
          <cell r="C41" t="str">
            <v>RONALD AURELLANA (PROBY)</v>
          </cell>
          <cell r="D41">
            <v>44974</v>
          </cell>
          <cell r="E41">
            <v>0</v>
          </cell>
          <cell r="F41">
            <v>0</v>
          </cell>
          <cell r="G41" t="e">
            <v>#DIV/0!</v>
          </cell>
          <cell r="H41">
            <v>83390</v>
          </cell>
          <cell r="I41">
            <v>176785</v>
          </cell>
          <cell r="J41">
            <v>0.47170291597137765</v>
          </cell>
          <cell r="K41">
            <v>517825</v>
          </cell>
          <cell r="L41">
            <v>550000</v>
          </cell>
          <cell r="M41">
            <v>0.9415</v>
          </cell>
          <cell r="N41">
            <v>1356635</v>
          </cell>
          <cell r="O41">
            <v>600000</v>
          </cell>
          <cell r="P41">
            <v>2.2610583333333332</v>
          </cell>
          <cell r="Q41">
            <v>2825990</v>
          </cell>
          <cell r="R41">
            <v>1250000</v>
          </cell>
          <cell r="S41">
            <v>2.2607919999999999</v>
          </cell>
          <cell r="T41">
            <v>2167069</v>
          </cell>
          <cell r="U41">
            <v>1600000</v>
          </cell>
          <cell r="V41">
            <v>1.354418125</v>
          </cell>
          <cell r="W41">
            <v>1415215</v>
          </cell>
          <cell r="X41">
            <v>1300000</v>
          </cell>
          <cell r="Y41">
            <v>1.088626923076923</v>
          </cell>
          <cell r="Z41">
            <v>2254285</v>
          </cell>
          <cell r="AA41">
            <v>1300000</v>
          </cell>
          <cell r="AB41">
            <v>1.7340653846153846</v>
          </cell>
          <cell r="AC41">
            <v>0</v>
          </cell>
          <cell r="AD41">
            <v>1300000</v>
          </cell>
          <cell r="AE41">
            <v>0</v>
          </cell>
          <cell r="AF41">
            <v>0</v>
          </cell>
          <cell r="AG41">
            <v>0</v>
          </cell>
          <cell r="AH41" t="e">
            <v>#DIV/0!</v>
          </cell>
          <cell r="AI41">
            <v>0</v>
          </cell>
          <cell r="AJ41">
            <v>0</v>
          </cell>
          <cell r="AK41" t="e">
            <v>#DIV/0!</v>
          </cell>
          <cell r="AL41">
            <v>0</v>
          </cell>
          <cell r="AM41">
            <v>0</v>
          </cell>
          <cell r="AN41" t="e">
            <v>#DIV/0!</v>
          </cell>
          <cell r="AO41">
            <v>10620409</v>
          </cell>
          <cell r="AP41">
            <v>8076785</v>
          </cell>
          <cell r="AQ41">
            <v>1.3149302599982542</v>
          </cell>
        </row>
        <row r="42">
          <cell r="B42" t="str">
            <v>IMPERIAL APP LAS PIŇAS</v>
          </cell>
          <cell r="C42" t="str">
            <v>TABLANTE, JOSHUA</v>
          </cell>
          <cell r="D42" t="str">
            <v>October 11, 2023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917795</v>
          </cell>
          <cell r="AG42">
            <v>304838</v>
          </cell>
          <cell r="AH42">
            <v>3.0107630938400067</v>
          </cell>
          <cell r="AI42">
            <v>951555</v>
          </cell>
          <cell r="AJ42">
            <v>500000</v>
          </cell>
          <cell r="AK42">
            <v>1.9031100000000001</v>
          </cell>
          <cell r="AL42">
            <v>687985</v>
          </cell>
          <cell r="AM42">
            <v>700000</v>
          </cell>
          <cell r="AN42">
            <v>0.98283571428571426</v>
          </cell>
          <cell r="AO42">
            <v>2557335</v>
          </cell>
          <cell r="AP42">
            <v>1504838</v>
          </cell>
          <cell r="AQ42">
            <v>1.6994088400213179</v>
          </cell>
        </row>
        <row r="43">
          <cell r="B43" t="str">
            <v>IMPERIAL LEGASPI</v>
          </cell>
          <cell r="C43" t="str">
            <v>CRIS ROLDAN PAGDATO</v>
          </cell>
          <cell r="D43" t="str">
            <v>March 16, 2023</v>
          </cell>
          <cell r="E43">
            <v>0</v>
          </cell>
          <cell r="F43">
            <v>0</v>
          </cell>
          <cell r="G43" t="e">
            <v>#DIV/0!</v>
          </cell>
          <cell r="H43">
            <v>0</v>
          </cell>
          <cell r="I43">
            <v>0</v>
          </cell>
          <cell r="J43" t="e">
            <v>#DIV/0!</v>
          </cell>
          <cell r="K43">
            <v>86515</v>
          </cell>
          <cell r="L43">
            <v>206451</v>
          </cell>
          <cell r="M43">
            <v>0.41905827532925488</v>
          </cell>
          <cell r="N43">
            <v>233670</v>
          </cell>
          <cell r="O43">
            <v>550000</v>
          </cell>
          <cell r="P43">
            <v>0.42485454545454543</v>
          </cell>
          <cell r="Q43">
            <v>880435</v>
          </cell>
          <cell r="R43">
            <v>550000</v>
          </cell>
          <cell r="S43">
            <v>1.6007909090909092</v>
          </cell>
          <cell r="T43">
            <v>453870</v>
          </cell>
          <cell r="U43">
            <v>500000</v>
          </cell>
          <cell r="V43">
            <v>0.90773999999999999</v>
          </cell>
          <cell r="W43">
            <v>597480</v>
          </cell>
          <cell r="X43">
            <v>550000</v>
          </cell>
          <cell r="Y43">
            <v>1.0863272727272728</v>
          </cell>
          <cell r="Z43">
            <v>1040250</v>
          </cell>
          <cell r="AA43">
            <v>550000</v>
          </cell>
          <cell r="AB43">
            <v>1.8913636363636364</v>
          </cell>
          <cell r="AC43">
            <v>520420</v>
          </cell>
          <cell r="AD43">
            <v>550000</v>
          </cell>
          <cell r="AE43">
            <v>0.94621818181818185</v>
          </cell>
          <cell r="AF43">
            <v>717265</v>
          </cell>
          <cell r="AG43">
            <v>550000</v>
          </cell>
          <cell r="AH43">
            <v>1.3041181818181817</v>
          </cell>
          <cell r="AI43">
            <v>54285</v>
          </cell>
          <cell r="AJ43">
            <v>550000</v>
          </cell>
          <cell r="AK43">
            <v>9.8699999999999996E-2</v>
          </cell>
          <cell r="AL43">
            <v>319610</v>
          </cell>
          <cell r="AM43">
            <v>550000</v>
          </cell>
          <cell r="AN43">
            <v>0.58110909090909091</v>
          </cell>
          <cell r="AO43">
            <v>4903800</v>
          </cell>
          <cell r="AP43">
            <v>5106451</v>
          </cell>
          <cell r="AQ43">
            <v>0.96031470780782979</v>
          </cell>
        </row>
        <row r="44">
          <cell r="B44" t="str">
            <v>IMPERIAL APP LEMERY</v>
          </cell>
          <cell r="C44" t="str">
            <v>JASON ALTEZA</v>
          </cell>
          <cell r="D44">
            <v>45068</v>
          </cell>
          <cell r="E44">
            <v>0</v>
          </cell>
          <cell r="F44">
            <v>0</v>
          </cell>
          <cell r="G44" t="e">
            <v>#DIV/0!</v>
          </cell>
          <cell r="H44">
            <v>0</v>
          </cell>
          <cell r="I44">
            <v>0</v>
          </cell>
          <cell r="J44" t="e">
            <v>#DIV/0!</v>
          </cell>
          <cell r="K44">
            <v>0</v>
          </cell>
          <cell r="L44">
            <v>0</v>
          </cell>
          <cell r="M44" t="e">
            <v>#DIV/0!</v>
          </cell>
          <cell r="N44">
            <v>0</v>
          </cell>
          <cell r="O44">
            <v>0</v>
          </cell>
          <cell r="P44" t="e">
            <v>#DIV/0!</v>
          </cell>
          <cell r="Q44">
            <v>0</v>
          </cell>
          <cell r="R44">
            <v>145161</v>
          </cell>
          <cell r="S44">
            <v>0</v>
          </cell>
          <cell r="T44">
            <v>58190</v>
          </cell>
          <cell r="U44">
            <v>400000</v>
          </cell>
          <cell r="V44">
            <v>0.14547499999999999</v>
          </cell>
          <cell r="W44">
            <v>159760</v>
          </cell>
          <cell r="X44">
            <v>600000</v>
          </cell>
          <cell r="Y44">
            <v>0.26626666666666665</v>
          </cell>
          <cell r="Z44">
            <v>288160</v>
          </cell>
          <cell r="AA44">
            <v>600000</v>
          </cell>
          <cell r="AB44">
            <v>0.48026666666666668</v>
          </cell>
          <cell r="AC44">
            <v>196775</v>
          </cell>
          <cell r="AD44">
            <v>600000</v>
          </cell>
          <cell r="AE44">
            <v>0.32795833333333335</v>
          </cell>
          <cell r="AF44">
            <v>220050</v>
          </cell>
          <cell r="AG44">
            <v>600000</v>
          </cell>
          <cell r="AH44">
            <v>0.36675000000000002</v>
          </cell>
          <cell r="AI44">
            <v>180860</v>
          </cell>
          <cell r="AJ44">
            <v>600000</v>
          </cell>
          <cell r="AK44">
            <v>0.30143333333333333</v>
          </cell>
          <cell r="AL44">
            <v>450810</v>
          </cell>
          <cell r="AM44">
            <v>500000</v>
          </cell>
          <cell r="AN44">
            <v>0.90161999999999998</v>
          </cell>
          <cell r="AO44">
            <v>1554605</v>
          </cell>
          <cell r="AP44">
            <v>4045161</v>
          </cell>
          <cell r="AQ44">
            <v>0.38431226841156629</v>
          </cell>
        </row>
        <row r="45">
          <cell r="B45" t="str">
            <v>IMPERIAL APP LIPA</v>
          </cell>
          <cell r="C45" t="str">
            <v>MARK GIL ONA</v>
          </cell>
          <cell r="D45" t="str">
            <v>June 16, 2023</v>
          </cell>
          <cell r="E45">
            <v>0</v>
          </cell>
          <cell r="F45">
            <v>0</v>
          </cell>
          <cell r="G45" t="e">
            <v>#DIV/0!</v>
          </cell>
          <cell r="H45">
            <v>0</v>
          </cell>
          <cell r="I45">
            <v>0</v>
          </cell>
          <cell r="J45" t="e">
            <v>#DIV/0!</v>
          </cell>
          <cell r="K45">
            <v>0</v>
          </cell>
          <cell r="L45">
            <v>0</v>
          </cell>
          <cell r="M45" t="e">
            <v>#DIV/0!</v>
          </cell>
          <cell r="N45">
            <v>0</v>
          </cell>
          <cell r="O45">
            <v>0</v>
          </cell>
          <cell r="P45" t="e">
            <v>#DIV/0!</v>
          </cell>
          <cell r="Q45">
            <v>0</v>
          </cell>
          <cell r="R45">
            <v>0</v>
          </cell>
          <cell r="S45" t="e">
            <v>#DIV/0!</v>
          </cell>
          <cell r="T45">
            <v>127265</v>
          </cell>
          <cell r="U45">
            <v>200000</v>
          </cell>
          <cell r="V45">
            <v>0.63632500000000003</v>
          </cell>
          <cell r="W45">
            <v>392720</v>
          </cell>
          <cell r="X45">
            <v>600000</v>
          </cell>
          <cell r="Y45">
            <v>0.6545333333333333</v>
          </cell>
          <cell r="Z45">
            <v>527095</v>
          </cell>
          <cell r="AA45">
            <v>600000</v>
          </cell>
          <cell r="AB45">
            <v>0.87849166666666667</v>
          </cell>
          <cell r="AC45">
            <v>403130</v>
          </cell>
          <cell r="AD45">
            <v>600000</v>
          </cell>
          <cell r="AE45">
            <v>0.67188333333333339</v>
          </cell>
          <cell r="AF45">
            <v>305545</v>
          </cell>
          <cell r="AG45">
            <v>600000</v>
          </cell>
          <cell r="AH45">
            <v>0.5092416666666667</v>
          </cell>
          <cell r="AI45">
            <v>0</v>
          </cell>
          <cell r="AJ45">
            <v>600000</v>
          </cell>
          <cell r="AK45">
            <v>0</v>
          </cell>
          <cell r="AL45">
            <v>0</v>
          </cell>
          <cell r="AM45">
            <v>0</v>
          </cell>
          <cell r="AN45" t="e">
            <v>#DIV/0!</v>
          </cell>
          <cell r="AO45">
            <v>1755755</v>
          </cell>
          <cell r="AP45">
            <v>3200000</v>
          </cell>
          <cell r="AQ45">
            <v>0.54867343749999997</v>
          </cell>
        </row>
        <row r="46">
          <cell r="B46" t="str">
            <v>IMPERIAL APP LIPA</v>
          </cell>
          <cell r="C46" t="str">
            <v>QUITAIN, FRANZ GABRIEL</v>
          </cell>
          <cell r="D46" t="str">
            <v>December 11, 2023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54290</v>
          </cell>
          <cell r="AM46">
            <v>304838</v>
          </cell>
          <cell r="AN46">
            <v>0.17809459450593429</v>
          </cell>
          <cell r="AO46">
            <v>54290</v>
          </cell>
          <cell r="AP46">
            <v>304838</v>
          </cell>
          <cell r="AQ46">
            <v>0.17809459450593429</v>
          </cell>
        </row>
        <row r="47">
          <cell r="B47" t="str">
            <v>IMPERIAL APP LUCENA</v>
          </cell>
          <cell r="C47" t="str">
            <v xml:space="preserve">JOSHUA LOYD T. MACEDA </v>
          </cell>
          <cell r="D47">
            <v>44820</v>
          </cell>
          <cell r="E47">
            <v>399040</v>
          </cell>
          <cell r="F47">
            <v>600000</v>
          </cell>
          <cell r="G47">
            <v>0.66506666666666669</v>
          </cell>
          <cell r="H47">
            <v>533115</v>
          </cell>
          <cell r="I47">
            <v>600000</v>
          </cell>
          <cell r="J47">
            <v>0.88852500000000001</v>
          </cell>
          <cell r="K47">
            <v>394915</v>
          </cell>
          <cell r="L47">
            <v>600000</v>
          </cell>
          <cell r="M47">
            <v>0.65819166666666662</v>
          </cell>
          <cell r="N47">
            <v>1437125</v>
          </cell>
          <cell r="O47">
            <v>600000</v>
          </cell>
          <cell r="P47">
            <v>2.3952083333333332</v>
          </cell>
          <cell r="Q47">
            <v>2045055</v>
          </cell>
          <cell r="R47">
            <v>1000000</v>
          </cell>
          <cell r="S47">
            <v>2.0450550000000001</v>
          </cell>
          <cell r="T47">
            <v>1377365</v>
          </cell>
          <cell r="U47">
            <v>1000000</v>
          </cell>
          <cell r="V47">
            <v>1.377365</v>
          </cell>
          <cell r="W47">
            <v>1292920</v>
          </cell>
          <cell r="X47">
            <v>1000000</v>
          </cell>
          <cell r="Y47">
            <v>1.2929200000000001</v>
          </cell>
          <cell r="Z47">
            <v>1814235</v>
          </cell>
          <cell r="AA47">
            <v>1000000</v>
          </cell>
          <cell r="AB47">
            <v>1.814235</v>
          </cell>
          <cell r="AC47">
            <v>1259370</v>
          </cell>
          <cell r="AD47">
            <v>1250000</v>
          </cell>
          <cell r="AE47">
            <v>1.0074959999999999</v>
          </cell>
          <cell r="AF47">
            <v>684215</v>
          </cell>
          <cell r="AG47">
            <v>1250000</v>
          </cell>
          <cell r="AH47">
            <v>0.54737199999999997</v>
          </cell>
          <cell r="AI47">
            <v>456225</v>
          </cell>
          <cell r="AJ47">
            <v>1250000</v>
          </cell>
          <cell r="AK47">
            <v>0.36498000000000003</v>
          </cell>
          <cell r="AL47">
            <v>695780</v>
          </cell>
          <cell r="AM47">
            <v>1150000</v>
          </cell>
          <cell r="AN47">
            <v>0.60502608695652171</v>
          </cell>
          <cell r="AO47">
            <v>12389360</v>
          </cell>
          <cell r="AP47">
            <v>11300000</v>
          </cell>
          <cell r="AQ47">
            <v>1.0964035398230088</v>
          </cell>
        </row>
        <row r="48">
          <cell r="B48" t="str">
            <v>IMPERIAL MANDAUE</v>
          </cell>
          <cell r="C48" t="str">
            <v>ABORDO JEFFERSON</v>
          </cell>
          <cell r="D48" t="str">
            <v>April 20, 2023</v>
          </cell>
          <cell r="E48">
            <v>0</v>
          </cell>
          <cell r="F48">
            <v>0</v>
          </cell>
          <cell r="G48" t="e">
            <v>#DIV/0!</v>
          </cell>
          <cell r="H48">
            <v>0</v>
          </cell>
          <cell r="I48">
            <v>0</v>
          </cell>
          <cell r="J48" t="e">
            <v>#DIV/0!</v>
          </cell>
          <cell r="K48">
            <v>0</v>
          </cell>
          <cell r="L48">
            <v>0</v>
          </cell>
          <cell r="M48" t="e">
            <v>#DIV/0!</v>
          </cell>
          <cell r="N48">
            <v>0</v>
          </cell>
          <cell r="O48">
            <v>146666</v>
          </cell>
          <cell r="P48">
            <v>0</v>
          </cell>
          <cell r="Q48">
            <v>721145</v>
          </cell>
          <cell r="R48">
            <v>550000</v>
          </cell>
          <cell r="S48">
            <v>1.3111727272727274</v>
          </cell>
          <cell r="T48">
            <v>736540</v>
          </cell>
          <cell r="U48">
            <v>550000</v>
          </cell>
          <cell r="V48">
            <v>1.3391636363636363</v>
          </cell>
          <cell r="W48">
            <v>1477500</v>
          </cell>
          <cell r="X48">
            <v>550000</v>
          </cell>
          <cell r="Y48">
            <v>2.6863636363636365</v>
          </cell>
          <cell r="Z48">
            <v>2521080</v>
          </cell>
          <cell r="AA48">
            <v>550000</v>
          </cell>
          <cell r="AB48">
            <v>4.5837818181818184</v>
          </cell>
          <cell r="AC48">
            <v>1173365</v>
          </cell>
          <cell r="AD48">
            <v>800000</v>
          </cell>
          <cell r="AE48">
            <v>1.4667062500000001</v>
          </cell>
          <cell r="AF48">
            <v>1612545</v>
          </cell>
          <cell r="AG48">
            <v>950000</v>
          </cell>
          <cell r="AH48">
            <v>1.6974157894736841</v>
          </cell>
          <cell r="AI48">
            <v>1218085</v>
          </cell>
          <cell r="AJ48">
            <v>1000000</v>
          </cell>
          <cell r="AK48">
            <v>1.2180850000000001</v>
          </cell>
          <cell r="AL48">
            <v>1287420</v>
          </cell>
          <cell r="AM48">
            <v>1150000</v>
          </cell>
          <cell r="AN48">
            <v>1.119495652173913</v>
          </cell>
          <cell r="AO48">
            <v>10747680</v>
          </cell>
          <cell r="AP48">
            <v>6246666</v>
          </cell>
          <cell r="AQ48">
            <v>1.7205466083827756</v>
          </cell>
        </row>
        <row r="49">
          <cell r="B49" t="str">
            <v>IMPERIAL MARBEL</v>
          </cell>
          <cell r="C49" t="str">
            <v>GRACE LOSARIA</v>
          </cell>
          <cell r="D49" t="str">
            <v>April 21, 2022</v>
          </cell>
          <cell r="E49">
            <v>0</v>
          </cell>
          <cell r="F49">
            <v>0</v>
          </cell>
          <cell r="G49" t="e">
            <v>#DIV/0!</v>
          </cell>
          <cell r="H49">
            <v>0</v>
          </cell>
          <cell r="I49">
            <v>0</v>
          </cell>
          <cell r="J49" t="e">
            <v>#DIV/0!</v>
          </cell>
          <cell r="K49">
            <v>0</v>
          </cell>
          <cell r="L49">
            <v>0</v>
          </cell>
          <cell r="M49" t="e">
            <v>#DIV/0!</v>
          </cell>
          <cell r="N49">
            <v>339230</v>
          </cell>
          <cell r="O49">
            <v>133333</v>
          </cell>
          <cell r="P49">
            <v>2.5442313605784013</v>
          </cell>
          <cell r="Q49">
            <v>753940</v>
          </cell>
          <cell r="R49">
            <v>550000</v>
          </cell>
          <cell r="S49">
            <v>1.3708</v>
          </cell>
          <cell r="T49">
            <v>409910</v>
          </cell>
          <cell r="U49">
            <v>600000</v>
          </cell>
          <cell r="V49">
            <v>0.68318333333333336</v>
          </cell>
          <cell r="W49">
            <v>375330</v>
          </cell>
          <cell r="X49">
            <v>550000</v>
          </cell>
          <cell r="Y49">
            <v>0.68241818181818181</v>
          </cell>
          <cell r="Z49">
            <v>360725</v>
          </cell>
          <cell r="AA49">
            <v>550000</v>
          </cell>
          <cell r="AB49">
            <v>0.65586363636363632</v>
          </cell>
          <cell r="AC49">
            <v>236640</v>
          </cell>
          <cell r="AD49">
            <v>550000</v>
          </cell>
          <cell r="AE49">
            <v>0.43025454545454545</v>
          </cell>
          <cell r="AF49">
            <v>363715</v>
          </cell>
          <cell r="AG49">
            <v>550000</v>
          </cell>
          <cell r="AH49">
            <v>0.6613</v>
          </cell>
          <cell r="AI49">
            <v>390920</v>
          </cell>
          <cell r="AJ49">
            <v>550000</v>
          </cell>
          <cell r="AK49">
            <v>0.71076363636363638</v>
          </cell>
          <cell r="AL49">
            <v>620675</v>
          </cell>
          <cell r="AM49">
            <v>500000</v>
          </cell>
          <cell r="AN49">
            <v>1.24135</v>
          </cell>
          <cell r="AO49">
            <v>3851085</v>
          </cell>
          <cell r="AP49">
            <v>4533333</v>
          </cell>
          <cell r="AQ49">
            <v>0.84950410658118436</v>
          </cell>
        </row>
        <row r="50">
          <cell r="B50" t="str">
            <v>IMPERIAL APP MEGA SHOWROOM</v>
          </cell>
          <cell r="C50" t="str">
            <v>QUEBRAL, JULIUS</v>
          </cell>
          <cell r="D50">
            <v>43523</v>
          </cell>
          <cell r="E50">
            <v>4105065</v>
          </cell>
          <cell r="F50">
            <v>4000000</v>
          </cell>
          <cell r="G50">
            <v>1.0262662499999999</v>
          </cell>
          <cell r="H50">
            <v>3202885</v>
          </cell>
          <cell r="I50">
            <v>3600000</v>
          </cell>
          <cell r="J50">
            <v>0.88969027777777776</v>
          </cell>
          <cell r="K50">
            <v>5929910</v>
          </cell>
          <cell r="L50">
            <v>4150000</v>
          </cell>
          <cell r="M50">
            <v>1.4288939759036146</v>
          </cell>
          <cell r="N50">
            <v>6385475</v>
          </cell>
          <cell r="O50">
            <v>4200000</v>
          </cell>
          <cell r="P50">
            <v>1.5203511904761904</v>
          </cell>
          <cell r="Q50">
            <v>9706525</v>
          </cell>
          <cell r="R50">
            <v>7050000</v>
          </cell>
          <cell r="S50">
            <v>1.3768120567375886</v>
          </cell>
          <cell r="T50">
            <v>7573165</v>
          </cell>
          <cell r="U50">
            <v>4800000</v>
          </cell>
          <cell r="V50">
            <v>1.5777427083333333</v>
          </cell>
          <cell r="W50">
            <v>5499305</v>
          </cell>
          <cell r="X50">
            <v>4800000</v>
          </cell>
          <cell r="Y50">
            <v>1.1456885416666667</v>
          </cell>
          <cell r="Z50">
            <v>7013505</v>
          </cell>
          <cell r="AA50">
            <v>4800000</v>
          </cell>
          <cell r="AB50">
            <v>1.4611468750000001</v>
          </cell>
          <cell r="AC50">
            <v>5793175</v>
          </cell>
          <cell r="AD50">
            <v>5000000</v>
          </cell>
          <cell r="AE50">
            <v>1.1586350000000001</v>
          </cell>
          <cell r="AF50">
            <v>6139510</v>
          </cell>
          <cell r="AG50">
            <v>5500000</v>
          </cell>
          <cell r="AH50">
            <v>1.1162745454545455</v>
          </cell>
          <cell r="AI50">
            <v>5817640</v>
          </cell>
          <cell r="AJ50">
            <v>5500000</v>
          </cell>
          <cell r="AK50">
            <v>1.0577527272727272</v>
          </cell>
          <cell r="AL50">
            <v>5227630</v>
          </cell>
          <cell r="AM50">
            <v>5800000</v>
          </cell>
          <cell r="AN50">
            <v>0.90131551724137926</v>
          </cell>
          <cell r="AO50">
            <v>72393790</v>
          </cell>
          <cell r="AP50">
            <v>59200000</v>
          </cell>
          <cell r="AQ50">
            <v>1.2228680743243243</v>
          </cell>
        </row>
        <row r="51">
          <cell r="B51" t="str">
            <v>IMPERIAL APP MUNTINLUPA</v>
          </cell>
          <cell r="C51" t="str">
            <v>VINCE ANDREW VICTORIA</v>
          </cell>
          <cell r="D51" t="str">
            <v>June 6, 2023</v>
          </cell>
          <cell r="E51">
            <v>0</v>
          </cell>
          <cell r="F51">
            <v>0</v>
          </cell>
          <cell r="G51" t="e">
            <v>#DIV/0!</v>
          </cell>
          <cell r="H51">
            <v>0</v>
          </cell>
          <cell r="I51">
            <v>0</v>
          </cell>
          <cell r="J51" t="e">
            <v>#DIV/0!</v>
          </cell>
          <cell r="K51">
            <v>0</v>
          </cell>
          <cell r="L51">
            <v>0</v>
          </cell>
          <cell r="M51" t="e">
            <v>#DIV/0!</v>
          </cell>
          <cell r="N51">
            <v>0</v>
          </cell>
          <cell r="O51">
            <v>0</v>
          </cell>
          <cell r="P51" t="e">
            <v>#DIV/0!</v>
          </cell>
          <cell r="Q51">
            <v>0</v>
          </cell>
          <cell r="R51">
            <v>0</v>
          </cell>
          <cell r="S51" t="e">
            <v>#DIV/0!</v>
          </cell>
          <cell r="T51">
            <v>828875</v>
          </cell>
          <cell r="U51">
            <v>375000</v>
          </cell>
          <cell r="V51">
            <v>2.2103333333333333</v>
          </cell>
          <cell r="W51">
            <v>1542455</v>
          </cell>
          <cell r="X51">
            <v>600000</v>
          </cell>
          <cell r="Y51">
            <v>2.5707583333333335</v>
          </cell>
          <cell r="Z51">
            <v>2193065</v>
          </cell>
          <cell r="AA51">
            <v>750000</v>
          </cell>
          <cell r="AB51">
            <v>2.9240866666666667</v>
          </cell>
          <cell r="AC51">
            <v>1567930</v>
          </cell>
          <cell r="AD51">
            <v>950000</v>
          </cell>
          <cell r="AE51">
            <v>1.6504526315789474</v>
          </cell>
          <cell r="AF51">
            <v>994665</v>
          </cell>
          <cell r="AG51">
            <v>1100000</v>
          </cell>
          <cell r="AH51">
            <v>0.90424090909090904</v>
          </cell>
          <cell r="AI51">
            <v>0</v>
          </cell>
          <cell r="AJ51">
            <v>1100000</v>
          </cell>
          <cell r="AK51">
            <v>0</v>
          </cell>
          <cell r="AL51">
            <v>1035015</v>
          </cell>
          <cell r="AM51">
            <v>1100000</v>
          </cell>
          <cell r="AN51">
            <v>0.9409227272727273</v>
          </cell>
          <cell r="AO51">
            <v>8162005</v>
          </cell>
          <cell r="AP51">
            <v>5975000</v>
          </cell>
          <cell r="AQ51">
            <v>1.3660259414225941</v>
          </cell>
        </row>
        <row r="52">
          <cell r="B52" t="str">
            <v>IMPERIAL APP ORMOC</v>
          </cell>
          <cell r="C52" t="str">
            <v>JOSE RA JR.</v>
          </cell>
          <cell r="D52" t="str">
            <v>July 29, 2023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171380</v>
          </cell>
          <cell r="X52">
            <v>38709</v>
          </cell>
          <cell r="Y52">
            <v>4.4273941460642225</v>
          </cell>
          <cell r="Z52">
            <v>355675</v>
          </cell>
          <cell r="AA52">
            <v>400000</v>
          </cell>
          <cell r="AB52">
            <v>0.88918750000000002</v>
          </cell>
          <cell r="AC52">
            <v>740050</v>
          </cell>
          <cell r="AD52">
            <v>500000</v>
          </cell>
          <cell r="AE52">
            <v>1.4801</v>
          </cell>
          <cell r="AF52">
            <v>386000</v>
          </cell>
          <cell r="AG52">
            <v>500000</v>
          </cell>
          <cell r="AH52">
            <v>0.77200000000000002</v>
          </cell>
          <cell r="AI52">
            <v>570190</v>
          </cell>
          <cell r="AJ52">
            <v>500000</v>
          </cell>
          <cell r="AK52">
            <v>1.1403799999999999</v>
          </cell>
          <cell r="AL52">
            <v>539395</v>
          </cell>
          <cell r="AM52">
            <v>500000</v>
          </cell>
          <cell r="AN52">
            <v>1.0787899999999999</v>
          </cell>
          <cell r="AO52">
            <v>2762690</v>
          </cell>
          <cell r="AP52">
            <v>2438709</v>
          </cell>
          <cell r="AQ52">
            <v>1.1328493887544597</v>
          </cell>
        </row>
        <row r="53">
          <cell r="B53" t="str">
            <v>IMPERIAL PAGADIAN</v>
          </cell>
          <cell r="C53" t="str">
            <v>LUMASAG, JAYMAR</v>
          </cell>
          <cell r="D53">
            <v>44896</v>
          </cell>
          <cell r="E53">
            <v>39890</v>
          </cell>
          <cell r="F53">
            <v>500000</v>
          </cell>
          <cell r="G53">
            <v>7.9780000000000004E-2</v>
          </cell>
          <cell r="H53">
            <v>0</v>
          </cell>
          <cell r="I53">
            <v>500000</v>
          </cell>
          <cell r="J53">
            <v>0</v>
          </cell>
          <cell r="K53">
            <v>156740</v>
          </cell>
          <cell r="L53">
            <v>550000</v>
          </cell>
          <cell r="M53">
            <v>0.28498181818181817</v>
          </cell>
          <cell r="N53">
            <v>82375</v>
          </cell>
          <cell r="O53">
            <v>550000</v>
          </cell>
          <cell r="P53">
            <v>0.14977272727272728</v>
          </cell>
          <cell r="Q53">
            <v>1315135</v>
          </cell>
          <cell r="R53">
            <v>550000</v>
          </cell>
          <cell r="S53">
            <v>2.3911545454545453</v>
          </cell>
          <cell r="T53">
            <v>612905</v>
          </cell>
          <cell r="U53">
            <v>600000</v>
          </cell>
          <cell r="V53">
            <v>1.0215083333333332</v>
          </cell>
          <cell r="W53">
            <v>966050</v>
          </cell>
          <cell r="X53">
            <v>550000</v>
          </cell>
          <cell r="Y53">
            <v>1.7564545454545455</v>
          </cell>
          <cell r="Z53">
            <v>644355</v>
          </cell>
          <cell r="AA53">
            <v>600000</v>
          </cell>
          <cell r="AB53">
            <v>1.073925</v>
          </cell>
          <cell r="AC53">
            <v>612190</v>
          </cell>
          <cell r="AD53">
            <v>700000</v>
          </cell>
          <cell r="AE53">
            <v>0.87455714285714281</v>
          </cell>
          <cell r="AF53">
            <v>640755</v>
          </cell>
          <cell r="AG53">
            <v>700000</v>
          </cell>
          <cell r="AH53">
            <v>0.91536428571428574</v>
          </cell>
          <cell r="AI53">
            <v>1079875</v>
          </cell>
          <cell r="AJ53">
            <v>700000</v>
          </cell>
          <cell r="AK53">
            <v>1.5426785714285713</v>
          </cell>
          <cell r="AL53">
            <v>1331765</v>
          </cell>
          <cell r="AM53">
            <v>700000</v>
          </cell>
          <cell r="AN53">
            <v>1.9025214285714285</v>
          </cell>
          <cell r="AO53">
            <v>7482035</v>
          </cell>
          <cell r="AP53">
            <v>7200000</v>
          </cell>
          <cell r="AQ53">
            <v>1.0391715277777778</v>
          </cell>
        </row>
        <row r="54">
          <cell r="B54" t="str">
            <v>IMPERIAL PAMPANGA</v>
          </cell>
          <cell r="C54" t="str">
            <v>ROSANES, RICHARD</v>
          </cell>
          <cell r="D54">
            <v>44961</v>
          </cell>
          <cell r="E54">
            <v>0</v>
          </cell>
          <cell r="F54">
            <v>0</v>
          </cell>
          <cell r="G54" t="e">
            <v>#DIV/0!</v>
          </cell>
          <cell r="H54">
            <v>477595</v>
          </cell>
          <cell r="I54">
            <v>357143</v>
          </cell>
          <cell r="J54">
            <v>1.3372654650938141</v>
          </cell>
          <cell r="K54">
            <v>1114340</v>
          </cell>
          <cell r="L54">
            <v>550000</v>
          </cell>
          <cell r="M54">
            <v>2.0260727272727275</v>
          </cell>
          <cell r="N54">
            <v>2333265</v>
          </cell>
          <cell r="O54">
            <v>850000</v>
          </cell>
          <cell r="P54">
            <v>2.7450176470588237</v>
          </cell>
          <cell r="Q54">
            <v>3291490</v>
          </cell>
          <cell r="R54">
            <v>2300000</v>
          </cell>
          <cell r="S54">
            <v>1.4310826086956521</v>
          </cell>
          <cell r="T54">
            <v>2791585</v>
          </cell>
          <cell r="U54">
            <v>2500000</v>
          </cell>
          <cell r="V54">
            <v>1.1166339999999999</v>
          </cell>
          <cell r="W54">
            <v>1786290</v>
          </cell>
          <cell r="X54">
            <v>1600000</v>
          </cell>
          <cell r="Y54">
            <v>1.11643125</v>
          </cell>
          <cell r="Z54">
            <v>1726800</v>
          </cell>
          <cell r="AA54">
            <v>1600000</v>
          </cell>
          <cell r="AB54">
            <v>1.07925</v>
          </cell>
          <cell r="AC54">
            <v>1677155</v>
          </cell>
          <cell r="AD54">
            <v>1650000</v>
          </cell>
          <cell r="AE54">
            <v>1.0164575757575758</v>
          </cell>
          <cell r="AF54">
            <v>1690120</v>
          </cell>
          <cell r="AG54">
            <v>1650000</v>
          </cell>
          <cell r="AH54">
            <v>1.0243151515151516</v>
          </cell>
          <cell r="AI54">
            <v>1969980</v>
          </cell>
          <cell r="AJ54">
            <v>1650000</v>
          </cell>
          <cell r="AK54">
            <v>1.1939272727272727</v>
          </cell>
          <cell r="AL54">
            <v>2458435</v>
          </cell>
          <cell r="AM54">
            <v>1650000</v>
          </cell>
          <cell r="AN54">
            <v>1.4899606060606061</v>
          </cell>
          <cell r="AO54">
            <v>21317055</v>
          </cell>
          <cell r="AP54">
            <v>16357143</v>
          </cell>
          <cell r="AQ54">
            <v>1.3032260584871087</v>
          </cell>
        </row>
        <row r="55">
          <cell r="B55" t="str">
            <v>IMPERIAL PARANAQUE</v>
          </cell>
          <cell r="C55" t="str">
            <v>NILO SANTELICES</v>
          </cell>
          <cell r="D55">
            <v>45036</v>
          </cell>
          <cell r="E55">
            <v>0</v>
          </cell>
          <cell r="F55">
            <v>0</v>
          </cell>
          <cell r="G55" t="e">
            <v>#DIV/0!</v>
          </cell>
          <cell r="H55">
            <v>0</v>
          </cell>
          <cell r="I55">
            <v>0</v>
          </cell>
          <cell r="J55" t="e">
            <v>#DIV/0!</v>
          </cell>
          <cell r="K55">
            <v>0</v>
          </cell>
          <cell r="L55">
            <v>0</v>
          </cell>
          <cell r="M55" t="e">
            <v>#DIV/0!</v>
          </cell>
          <cell r="N55">
            <v>118280</v>
          </cell>
          <cell r="O55">
            <v>165000</v>
          </cell>
          <cell r="P55">
            <v>0.71684848484848485</v>
          </cell>
          <cell r="Q55">
            <v>1514820</v>
          </cell>
          <cell r="R55">
            <v>550000</v>
          </cell>
          <cell r="S55">
            <v>2.7542181818181817</v>
          </cell>
          <cell r="T55">
            <v>1796065</v>
          </cell>
          <cell r="U55">
            <v>850000</v>
          </cell>
          <cell r="V55">
            <v>2.1130176470588236</v>
          </cell>
          <cell r="W55">
            <v>1708230</v>
          </cell>
          <cell r="X55">
            <v>950000</v>
          </cell>
          <cell r="Y55">
            <v>1.7981368421052633</v>
          </cell>
          <cell r="Z55">
            <v>1841850</v>
          </cell>
          <cell r="AA55">
            <v>950000</v>
          </cell>
          <cell r="AB55">
            <v>1.9387894736842106</v>
          </cell>
          <cell r="AC55">
            <v>645285</v>
          </cell>
          <cell r="AD55">
            <v>1000000</v>
          </cell>
          <cell r="AE55">
            <v>0.645285</v>
          </cell>
          <cell r="AF55">
            <v>1201005</v>
          </cell>
          <cell r="AG55">
            <v>1000000</v>
          </cell>
          <cell r="AH55">
            <v>1.2010050000000001</v>
          </cell>
          <cell r="AI55">
            <v>930955</v>
          </cell>
          <cell r="AJ55">
            <v>1000000</v>
          </cell>
          <cell r="AK55">
            <v>0.93095499999999998</v>
          </cell>
          <cell r="AL55">
            <v>964525</v>
          </cell>
          <cell r="AM55">
            <v>1100000</v>
          </cell>
          <cell r="AN55">
            <v>0.87684090909090906</v>
          </cell>
          <cell r="AO55">
            <v>10721015</v>
          </cell>
          <cell r="AP55">
            <v>7565000</v>
          </cell>
          <cell r="AQ55">
            <v>1.417186384666226</v>
          </cell>
        </row>
        <row r="56">
          <cell r="B56" t="str">
            <v>IMPERIAL ROXAS DOS</v>
          </cell>
          <cell r="C56" t="str">
            <v>DEPANAY, JOMARK</v>
          </cell>
          <cell r="D56">
            <v>45055</v>
          </cell>
          <cell r="E56">
            <v>166370</v>
          </cell>
          <cell r="F56">
            <v>500000</v>
          </cell>
          <cell r="G56">
            <v>0.33273999999999998</v>
          </cell>
          <cell r="H56">
            <v>0</v>
          </cell>
          <cell r="I56">
            <v>500000</v>
          </cell>
          <cell r="J56">
            <v>0</v>
          </cell>
          <cell r="K56">
            <v>0</v>
          </cell>
          <cell r="L56">
            <v>550000</v>
          </cell>
          <cell r="M56">
            <v>0</v>
          </cell>
          <cell r="N56">
            <v>0</v>
          </cell>
          <cell r="O56">
            <v>0</v>
          </cell>
          <cell r="P56" t="e">
            <v>#DIV/0!</v>
          </cell>
          <cell r="Q56">
            <v>550100</v>
          </cell>
          <cell r="R56">
            <v>129262</v>
          </cell>
          <cell r="S56">
            <v>4.2556977301913941</v>
          </cell>
          <cell r="T56">
            <v>1700705</v>
          </cell>
          <cell r="U56">
            <v>550000</v>
          </cell>
          <cell r="V56">
            <v>3.0921909090909092</v>
          </cell>
          <cell r="W56">
            <v>603535</v>
          </cell>
          <cell r="X56">
            <v>550000</v>
          </cell>
          <cell r="Y56">
            <v>1.0973363636363636</v>
          </cell>
          <cell r="Z56">
            <v>378115</v>
          </cell>
          <cell r="AA56">
            <v>550000</v>
          </cell>
          <cell r="AB56">
            <v>0.68748181818181819</v>
          </cell>
          <cell r="AC56">
            <v>568010</v>
          </cell>
          <cell r="AD56">
            <v>550000</v>
          </cell>
          <cell r="AE56">
            <v>1.0327454545454546</v>
          </cell>
          <cell r="AF56">
            <v>404710</v>
          </cell>
          <cell r="AG56">
            <v>550000</v>
          </cell>
          <cell r="AH56">
            <v>0.73583636363636362</v>
          </cell>
          <cell r="AI56">
            <v>821210</v>
          </cell>
          <cell r="AJ56">
            <v>550000</v>
          </cell>
          <cell r="AK56">
            <v>1.4931090909090909</v>
          </cell>
          <cell r="AL56">
            <v>710290</v>
          </cell>
          <cell r="AM56">
            <v>550000</v>
          </cell>
          <cell r="AN56">
            <v>1.2914363636363637</v>
          </cell>
          <cell r="AO56">
            <v>5903045</v>
          </cell>
          <cell r="AP56">
            <v>5529262</v>
          </cell>
          <cell r="AQ56">
            <v>1.0676008841686286</v>
          </cell>
        </row>
        <row r="57">
          <cell r="B57" t="str">
            <v>IMPERIAL APP SAN PABLO</v>
          </cell>
          <cell r="C57" t="str">
            <v>LIMUEL CUSI</v>
          </cell>
          <cell r="D57">
            <v>44700</v>
          </cell>
          <cell r="E57">
            <v>227670</v>
          </cell>
          <cell r="F57">
            <v>600000</v>
          </cell>
          <cell r="G57">
            <v>0.37945000000000001</v>
          </cell>
          <cell r="H57">
            <v>290330</v>
          </cell>
          <cell r="I57">
            <v>600000</v>
          </cell>
          <cell r="J57">
            <v>0.48388333333333333</v>
          </cell>
          <cell r="K57">
            <v>762965</v>
          </cell>
          <cell r="L57">
            <v>600000</v>
          </cell>
          <cell r="M57">
            <v>1.2716083333333332</v>
          </cell>
          <cell r="N57">
            <v>420385</v>
          </cell>
          <cell r="O57">
            <v>850000</v>
          </cell>
          <cell r="P57">
            <v>0.4945705882352941</v>
          </cell>
          <cell r="Q57">
            <v>1292250</v>
          </cell>
          <cell r="R57">
            <v>850000</v>
          </cell>
          <cell r="S57">
            <v>1.5202941176470588</v>
          </cell>
          <cell r="T57">
            <v>1349185</v>
          </cell>
          <cell r="U57">
            <v>600000</v>
          </cell>
          <cell r="V57">
            <v>2.2486416666666669</v>
          </cell>
          <cell r="W57">
            <v>1726225</v>
          </cell>
          <cell r="X57">
            <v>800000</v>
          </cell>
          <cell r="Y57">
            <v>2.1577812500000002</v>
          </cell>
          <cell r="Z57">
            <v>1267445</v>
          </cell>
          <cell r="AA57">
            <v>900000</v>
          </cell>
          <cell r="AB57">
            <v>1.4082722222222221</v>
          </cell>
          <cell r="AC57">
            <v>1168990</v>
          </cell>
          <cell r="AD57">
            <v>1000000</v>
          </cell>
          <cell r="AE57">
            <v>1.16899</v>
          </cell>
          <cell r="AF57">
            <v>341840</v>
          </cell>
          <cell r="AG57">
            <v>1000000</v>
          </cell>
          <cell r="AH57">
            <v>0.34183999999999998</v>
          </cell>
          <cell r="AI57">
            <v>637605</v>
          </cell>
          <cell r="AJ57">
            <v>900000</v>
          </cell>
          <cell r="AK57">
            <v>0.70845000000000002</v>
          </cell>
          <cell r="AL57">
            <v>377415</v>
          </cell>
          <cell r="AM57">
            <v>900000</v>
          </cell>
          <cell r="AN57">
            <v>0.41935</v>
          </cell>
          <cell r="AO57">
            <v>9862305</v>
          </cell>
          <cell r="AP57">
            <v>9600000</v>
          </cell>
          <cell r="AQ57">
            <v>1.0273234375</v>
          </cell>
        </row>
        <row r="58">
          <cell r="B58" t="str">
            <v>IMPERIAL APP SAN PEDRO</v>
          </cell>
          <cell r="C58" t="str">
            <v>MARK KEVIN CARUZ</v>
          </cell>
          <cell r="D58">
            <v>44965</v>
          </cell>
          <cell r="E58">
            <v>0</v>
          </cell>
          <cell r="F58">
            <v>0</v>
          </cell>
          <cell r="G58" t="e">
            <v>#DIV/0!</v>
          </cell>
          <cell r="H58">
            <v>139170</v>
          </cell>
          <cell r="I58">
            <v>321428</v>
          </cell>
          <cell r="J58">
            <v>0.43297410306507211</v>
          </cell>
          <cell r="K58">
            <v>789050</v>
          </cell>
          <cell r="L58">
            <v>600000</v>
          </cell>
          <cell r="M58">
            <v>1.3150833333333334</v>
          </cell>
          <cell r="N58">
            <v>824730</v>
          </cell>
          <cell r="O58">
            <v>600000</v>
          </cell>
          <cell r="P58">
            <v>1.3745499999999999</v>
          </cell>
          <cell r="Q58">
            <v>1446855</v>
          </cell>
          <cell r="R58">
            <v>750000</v>
          </cell>
          <cell r="S58">
            <v>1.9291400000000001</v>
          </cell>
          <cell r="T58">
            <v>939530</v>
          </cell>
          <cell r="U58">
            <v>750000</v>
          </cell>
          <cell r="V58">
            <v>1.2527066666666666</v>
          </cell>
          <cell r="W58">
            <v>637585</v>
          </cell>
          <cell r="X58">
            <v>600000</v>
          </cell>
          <cell r="Y58">
            <v>1.0626416666666667</v>
          </cell>
          <cell r="Z58">
            <v>703565</v>
          </cell>
          <cell r="AA58">
            <v>650000</v>
          </cell>
          <cell r="AB58">
            <v>1.0824076923076924</v>
          </cell>
          <cell r="AC58">
            <v>720275</v>
          </cell>
          <cell r="AD58">
            <v>650000</v>
          </cell>
          <cell r="AE58">
            <v>1.1081153846153846</v>
          </cell>
          <cell r="AF58">
            <v>309745</v>
          </cell>
          <cell r="AG58">
            <v>650000</v>
          </cell>
          <cell r="AH58">
            <v>0.47653076923076926</v>
          </cell>
          <cell r="AI58">
            <v>903880</v>
          </cell>
          <cell r="AJ58">
            <v>650000</v>
          </cell>
          <cell r="AK58">
            <v>1.3905846153846153</v>
          </cell>
          <cell r="AL58">
            <v>531295</v>
          </cell>
          <cell r="AM58">
            <v>650000</v>
          </cell>
          <cell r="AN58">
            <v>0.81737692307692311</v>
          </cell>
          <cell r="AO58">
            <v>7945680</v>
          </cell>
          <cell r="AP58">
            <v>6871428</v>
          </cell>
          <cell r="AQ58">
            <v>1.1563360628969699</v>
          </cell>
        </row>
        <row r="59">
          <cell r="B59" t="str">
            <v>IMPERIAL APP STA BARBARA</v>
          </cell>
          <cell r="C59" t="str">
            <v>ROQUE ACOPIO</v>
          </cell>
          <cell r="D59" t="str">
            <v>June 30, 2023</v>
          </cell>
          <cell r="E59">
            <v>0</v>
          </cell>
          <cell r="F59">
            <v>0</v>
          </cell>
          <cell r="G59" t="e">
            <v>#DIV/0!</v>
          </cell>
          <cell r="H59">
            <v>0</v>
          </cell>
          <cell r="I59">
            <v>0</v>
          </cell>
          <cell r="J59" t="e">
            <v>#DIV/0!</v>
          </cell>
          <cell r="K59">
            <v>0</v>
          </cell>
          <cell r="L59">
            <v>0</v>
          </cell>
          <cell r="M59" t="e">
            <v>#DIV/0!</v>
          </cell>
          <cell r="N59">
            <v>0</v>
          </cell>
          <cell r="O59">
            <v>0</v>
          </cell>
          <cell r="P59" t="e">
            <v>#DIV/0!</v>
          </cell>
          <cell r="Q59">
            <v>0</v>
          </cell>
          <cell r="R59">
            <v>0</v>
          </cell>
          <cell r="S59" t="e">
            <v>#DIV/0!</v>
          </cell>
          <cell r="T59">
            <v>0</v>
          </cell>
          <cell r="U59">
            <v>12903</v>
          </cell>
          <cell r="V59">
            <v>0</v>
          </cell>
          <cell r="W59">
            <v>0</v>
          </cell>
          <cell r="X59">
            <v>400000</v>
          </cell>
          <cell r="Y59">
            <v>0</v>
          </cell>
          <cell r="Z59">
            <v>243850</v>
          </cell>
          <cell r="AA59">
            <v>500000</v>
          </cell>
          <cell r="AB59">
            <v>0.48770000000000002</v>
          </cell>
          <cell r="AC59">
            <v>243640</v>
          </cell>
          <cell r="AD59">
            <v>500000</v>
          </cell>
          <cell r="AE59">
            <v>0.48727999999999999</v>
          </cell>
          <cell r="AF59">
            <v>253845</v>
          </cell>
          <cell r="AG59">
            <v>500000</v>
          </cell>
          <cell r="AH59">
            <v>0.50768999999999997</v>
          </cell>
          <cell r="AI59">
            <v>290440</v>
          </cell>
          <cell r="AJ59">
            <v>500000</v>
          </cell>
          <cell r="AK59">
            <v>0.58087999999999995</v>
          </cell>
          <cell r="AL59">
            <v>402435</v>
          </cell>
          <cell r="AM59">
            <v>500000</v>
          </cell>
          <cell r="AN59">
            <v>0.80486999999999997</v>
          </cell>
          <cell r="AO59">
            <v>1434210</v>
          </cell>
          <cell r="AP59">
            <v>2912903</v>
          </cell>
          <cell r="AQ59">
            <v>0.49236448999503246</v>
          </cell>
        </row>
        <row r="60">
          <cell r="B60" t="str">
            <v>IMPERIAL APP SURIGAO</v>
          </cell>
          <cell r="C60" t="str">
            <v>TOROTORO, KEVIN</v>
          </cell>
          <cell r="D60">
            <v>44699</v>
          </cell>
          <cell r="E60">
            <v>433750</v>
          </cell>
          <cell r="F60">
            <v>500000</v>
          </cell>
          <cell r="G60">
            <v>0.86750000000000005</v>
          </cell>
          <cell r="H60">
            <v>350125</v>
          </cell>
          <cell r="I60">
            <v>600000</v>
          </cell>
          <cell r="J60">
            <v>0.58354166666666663</v>
          </cell>
          <cell r="K60">
            <v>547775</v>
          </cell>
          <cell r="L60">
            <v>600000</v>
          </cell>
          <cell r="M60">
            <v>0.91295833333333332</v>
          </cell>
          <cell r="N60">
            <v>702815</v>
          </cell>
          <cell r="O60">
            <v>600000</v>
          </cell>
          <cell r="P60">
            <v>1.1713583333333333</v>
          </cell>
          <cell r="Q60">
            <v>1791100</v>
          </cell>
          <cell r="R60">
            <v>700000</v>
          </cell>
          <cell r="S60">
            <v>2.5587142857142857</v>
          </cell>
          <cell r="T60">
            <v>1998380</v>
          </cell>
          <cell r="U60">
            <v>800000</v>
          </cell>
          <cell r="V60">
            <v>2.4979749999999998</v>
          </cell>
          <cell r="W60">
            <v>1053300</v>
          </cell>
          <cell r="X60">
            <v>800000</v>
          </cell>
          <cell r="Y60">
            <v>1.3166249999999999</v>
          </cell>
          <cell r="Z60">
            <v>1679385</v>
          </cell>
          <cell r="AA60">
            <v>800000</v>
          </cell>
          <cell r="AB60">
            <v>2.0992312499999999</v>
          </cell>
          <cell r="AC60">
            <v>2128170</v>
          </cell>
          <cell r="AD60">
            <v>1000000</v>
          </cell>
          <cell r="AE60">
            <v>2.1281699999999999</v>
          </cell>
          <cell r="AF60">
            <v>874945</v>
          </cell>
          <cell r="AG60">
            <v>1200000</v>
          </cell>
          <cell r="AH60">
            <v>0.72912083333333333</v>
          </cell>
          <cell r="AI60">
            <v>689835</v>
          </cell>
          <cell r="AJ60">
            <v>1200000</v>
          </cell>
          <cell r="AK60">
            <v>0.57486250000000005</v>
          </cell>
          <cell r="AL60">
            <v>1055370</v>
          </cell>
          <cell r="AM60">
            <v>1100000</v>
          </cell>
          <cell r="AN60">
            <v>0.95942727272727268</v>
          </cell>
          <cell r="AO60">
            <v>13304950</v>
          </cell>
          <cell r="AP60">
            <v>9900000</v>
          </cell>
          <cell r="AQ60">
            <v>1.3439343434343434</v>
          </cell>
        </row>
        <row r="61">
          <cell r="B61" t="str">
            <v>IMPERIAL TACLOBAN</v>
          </cell>
          <cell r="C61" t="str">
            <v>ESTRADA, JAYSON</v>
          </cell>
          <cell r="D61">
            <v>44730</v>
          </cell>
          <cell r="E61">
            <v>310145</v>
          </cell>
          <cell r="F61">
            <v>700000</v>
          </cell>
          <cell r="G61">
            <v>0.44306428571428569</v>
          </cell>
          <cell r="H61">
            <v>414935</v>
          </cell>
          <cell r="I61">
            <v>600000</v>
          </cell>
          <cell r="J61">
            <v>0.69155833333333339</v>
          </cell>
          <cell r="K61">
            <v>827350</v>
          </cell>
          <cell r="L61">
            <v>600000</v>
          </cell>
          <cell r="M61">
            <v>1.3789166666666666</v>
          </cell>
          <cell r="N61">
            <v>1177665</v>
          </cell>
          <cell r="O61">
            <v>950000</v>
          </cell>
          <cell r="P61">
            <v>1.2396473684210527</v>
          </cell>
          <cell r="Q61">
            <v>2355440</v>
          </cell>
          <cell r="R61">
            <v>950000</v>
          </cell>
          <cell r="S61">
            <v>2.4794105263157893</v>
          </cell>
          <cell r="T61">
            <v>2825200</v>
          </cell>
          <cell r="U61">
            <v>1500000</v>
          </cell>
          <cell r="V61">
            <v>1.8834666666666666</v>
          </cell>
          <cell r="W61">
            <v>1681385</v>
          </cell>
          <cell r="X61">
            <v>1250000</v>
          </cell>
          <cell r="Y61">
            <v>1.345108</v>
          </cell>
          <cell r="Z61">
            <v>886025</v>
          </cell>
          <cell r="AA61">
            <v>1300000</v>
          </cell>
          <cell r="AB61">
            <v>0.68155769230769225</v>
          </cell>
          <cell r="AC61">
            <v>1355515</v>
          </cell>
          <cell r="AD61">
            <v>1300000</v>
          </cell>
          <cell r="AE61">
            <v>1.0427038461538463</v>
          </cell>
          <cell r="AF61">
            <v>1749335</v>
          </cell>
          <cell r="AG61">
            <v>1350000</v>
          </cell>
          <cell r="AH61">
            <v>1.2958037037037038</v>
          </cell>
          <cell r="AI61">
            <v>1534025</v>
          </cell>
          <cell r="AJ61">
            <v>1350000</v>
          </cell>
          <cell r="AK61">
            <v>1.1363148148148148</v>
          </cell>
          <cell r="AL61">
            <v>1168955</v>
          </cell>
          <cell r="AM61">
            <v>1350000</v>
          </cell>
          <cell r="AN61">
            <v>0.86589259259259255</v>
          </cell>
          <cell r="AO61">
            <v>16285975</v>
          </cell>
          <cell r="AP61">
            <v>13200000</v>
          </cell>
          <cell r="AQ61">
            <v>1.2337859848484849</v>
          </cell>
        </row>
        <row r="62">
          <cell r="B62" t="str">
            <v>IMPERIAL APP TACURONG</v>
          </cell>
          <cell r="C62" t="str">
            <v>ARGIE NOLASCO</v>
          </cell>
          <cell r="D62" t="str">
            <v>June 2, 2023</v>
          </cell>
          <cell r="E62">
            <v>0</v>
          </cell>
          <cell r="F62">
            <v>0</v>
          </cell>
          <cell r="G62" t="e">
            <v>#DIV/0!</v>
          </cell>
          <cell r="H62">
            <v>0</v>
          </cell>
          <cell r="I62">
            <v>0</v>
          </cell>
          <cell r="J62" t="e">
            <v>#DIV/0!</v>
          </cell>
          <cell r="K62">
            <v>0</v>
          </cell>
          <cell r="L62">
            <v>0</v>
          </cell>
          <cell r="M62" t="e">
            <v>#DIV/0!</v>
          </cell>
          <cell r="N62">
            <v>0</v>
          </cell>
          <cell r="O62">
            <v>0</v>
          </cell>
          <cell r="P62" t="e">
            <v>#DIV/0!</v>
          </cell>
          <cell r="Q62">
            <v>0</v>
          </cell>
          <cell r="R62">
            <v>0</v>
          </cell>
          <cell r="S62" t="e">
            <v>#DIV/0!</v>
          </cell>
          <cell r="T62">
            <v>468890</v>
          </cell>
          <cell r="U62">
            <v>386666</v>
          </cell>
          <cell r="V62">
            <v>1.2126486424976595</v>
          </cell>
          <cell r="W62">
            <v>656670</v>
          </cell>
          <cell r="X62">
            <v>550000</v>
          </cell>
          <cell r="Y62">
            <v>1.1939454545454546</v>
          </cell>
          <cell r="Z62">
            <v>241035</v>
          </cell>
          <cell r="AA62">
            <v>550000</v>
          </cell>
          <cell r="AB62">
            <v>0.43824545454545455</v>
          </cell>
          <cell r="AC62">
            <v>393000</v>
          </cell>
          <cell r="AD62">
            <v>550000</v>
          </cell>
          <cell r="AE62">
            <v>0.71454545454545459</v>
          </cell>
          <cell r="AF62">
            <v>470615</v>
          </cell>
          <cell r="AG62">
            <v>550000</v>
          </cell>
          <cell r="AH62">
            <v>0.8556636363636364</v>
          </cell>
          <cell r="AI62">
            <v>778040</v>
          </cell>
          <cell r="AJ62">
            <v>550000</v>
          </cell>
          <cell r="AK62">
            <v>1.4146181818181818</v>
          </cell>
          <cell r="AL62">
            <v>1021090</v>
          </cell>
          <cell r="AM62">
            <v>550000</v>
          </cell>
          <cell r="AN62">
            <v>1.8565272727272728</v>
          </cell>
          <cell r="AO62">
            <v>4029340</v>
          </cell>
          <cell r="AP62">
            <v>3686666</v>
          </cell>
          <cell r="AQ62">
            <v>1.0929495647286736</v>
          </cell>
        </row>
        <row r="63">
          <cell r="B63" t="str">
            <v>IMPERIAL APP TAGBILIRAN</v>
          </cell>
          <cell r="C63" t="str">
            <v>NINO REV CEFERINO MONTON</v>
          </cell>
          <cell r="D63" t="str">
            <v>July 11, 2023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120675</v>
          </cell>
          <cell r="X63">
            <v>270967</v>
          </cell>
          <cell r="Y63">
            <v>0.44534943369487795</v>
          </cell>
          <cell r="Z63">
            <v>313335</v>
          </cell>
          <cell r="AA63">
            <v>500000</v>
          </cell>
          <cell r="AB63">
            <v>0.62666999999999995</v>
          </cell>
          <cell r="AC63">
            <v>183065</v>
          </cell>
          <cell r="AD63">
            <v>500000</v>
          </cell>
          <cell r="AE63">
            <v>0.36613000000000001</v>
          </cell>
          <cell r="AF63">
            <v>103580</v>
          </cell>
          <cell r="AG63">
            <v>500000</v>
          </cell>
          <cell r="AH63">
            <v>0.20716000000000001</v>
          </cell>
          <cell r="AI63">
            <v>204260</v>
          </cell>
          <cell r="AJ63">
            <v>500000</v>
          </cell>
          <cell r="AK63">
            <v>0.40851999999999999</v>
          </cell>
          <cell r="AL63">
            <v>420515</v>
          </cell>
          <cell r="AM63">
            <v>500000</v>
          </cell>
          <cell r="AN63">
            <v>0.84103000000000006</v>
          </cell>
          <cell r="AO63">
            <v>1345430</v>
          </cell>
          <cell r="AP63">
            <v>2770967</v>
          </cell>
          <cell r="AQ63">
            <v>0.48554529880723951</v>
          </cell>
        </row>
        <row r="64">
          <cell r="B64" t="str">
            <v>IMPERIAL TAGUM DOS</v>
          </cell>
          <cell r="C64" t="str">
            <v>SUMBILON, MARK GIL</v>
          </cell>
          <cell r="D64">
            <v>44965</v>
          </cell>
          <cell r="E64">
            <v>0</v>
          </cell>
          <cell r="F64">
            <v>0</v>
          </cell>
          <cell r="G64" t="e">
            <v>#DIV/0!</v>
          </cell>
          <cell r="H64">
            <v>91575</v>
          </cell>
          <cell r="I64">
            <v>300000</v>
          </cell>
          <cell r="J64">
            <v>0.30525000000000002</v>
          </cell>
          <cell r="K64">
            <v>570360</v>
          </cell>
          <cell r="L64">
            <v>550000</v>
          </cell>
          <cell r="M64">
            <v>1.0370181818181818</v>
          </cell>
          <cell r="N64">
            <v>559980</v>
          </cell>
          <cell r="O64">
            <v>550000</v>
          </cell>
          <cell r="P64">
            <v>1.0181454545454545</v>
          </cell>
          <cell r="Q64">
            <v>682070</v>
          </cell>
          <cell r="R64">
            <v>650000</v>
          </cell>
          <cell r="S64">
            <v>1.0493384615384616</v>
          </cell>
          <cell r="T64">
            <v>670685</v>
          </cell>
          <cell r="U64">
            <v>650000</v>
          </cell>
          <cell r="V64">
            <v>1.031823076923077</v>
          </cell>
          <cell r="W64">
            <v>966045</v>
          </cell>
          <cell r="X64">
            <v>600000</v>
          </cell>
          <cell r="Y64">
            <v>1.6100749999999999</v>
          </cell>
          <cell r="Z64">
            <v>753725</v>
          </cell>
          <cell r="AA64">
            <v>600000</v>
          </cell>
          <cell r="AB64">
            <v>1.2562083333333334</v>
          </cell>
          <cell r="AC64">
            <v>635100</v>
          </cell>
          <cell r="AD64">
            <v>700000</v>
          </cell>
          <cell r="AE64">
            <v>0.90728571428571425</v>
          </cell>
          <cell r="AF64">
            <v>736470</v>
          </cell>
          <cell r="AG64">
            <v>700000</v>
          </cell>
          <cell r="AH64">
            <v>1.0521</v>
          </cell>
          <cell r="AI64">
            <v>453435</v>
          </cell>
          <cell r="AJ64">
            <v>700000</v>
          </cell>
          <cell r="AK64">
            <v>0.64776428571428568</v>
          </cell>
          <cell r="AL64">
            <v>733550</v>
          </cell>
          <cell r="AM64">
            <v>700000</v>
          </cell>
          <cell r="AN64">
            <v>1.0479285714285713</v>
          </cell>
          <cell r="AO64">
            <v>6852995</v>
          </cell>
          <cell r="AP64">
            <v>6700000</v>
          </cell>
          <cell r="AQ64">
            <v>1.0228350746268657</v>
          </cell>
        </row>
        <row r="65">
          <cell r="B65" t="str">
            <v>IMPERIAL TARLAC</v>
          </cell>
          <cell r="C65" t="str">
            <v>RAGUINDIN, VESPER</v>
          </cell>
          <cell r="D65">
            <v>45040</v>
          </cell>
          <cell r="E65">
            <v>0</v>
          </cell>
          <cell r="F65">
            <v>0</v>
          </cell>
          <cell r="G65" t="e">
            <v>#DIV/0!</v>
          </cell>
          <cell r="H65">
            <v>0</v>
          </cell>
          <cell r="I65">
            <v>0</v>
          </cell>
          <cell r="J65" t="e">
            <v>#DIV/0!</v>
          </cell>
          <cell r="K65">
            <v>0</v>
          </cell>
          <cell r="L65">
            <v>0</v>
          </cell>
          <cell r="M65" t="e">
            <v>#DIV/0!</v>
          </cell>
          <cell r="N65">
            <v>0</v>
          </cell>
          <cell r="O65">
            <v>93333</v>
          </cell>
          <cell r="P65">
            <v>0</v>
          </cell>
          <cell r="Q65">
            <v>282925</v>
          </cell>
          <cell r="R65">
            <v>650000</v>
          </cell>
          <cell r="S65">
            <v>0.43526923076923074</v>
          </cell>
          <cell r="T65">
            <v>304740</v>
          </cell>
          <cell r="U65">
            <v>550000</v>
          </cell>
          <cell r="V65">
            <v>0.55407272727272727</v>
          </cell>
          <cell r="W65">
            <v>445120</v>
          </cell>
          <cell r="X65">
            <v>550000</v>
          </cell>
          <cell r="Y65">
            <v>0.80930909090909087</v>
          </cell>
          <cell r="Z65">
            <v>113575</v>
          </cell>
          <cell r="AA65">
            <v>550000</v>
          </cell>
          <cell r="AB65">
            <v>0.20649999999999999</v>
          </cell>
          <cell r="AC65">
            <v>244545</v>
          </cell>
          <cell r="AD65">
            <v>550000</v>
          </cell>
          <cell r="AE65">
            <v>0.4446272727272727</v>
          </cell>
          <cell r="AF65">
            <v>300130</v>
          </cell>
          <cell r="AG65">
            <v>550000</v>
          </cell>
          <cell r="AH65">
            <v>0.54569090909090912</v>
          </cell>
          <cell r="AI65">
            <v>273045</v>
          </cell>
          <cell r="AJ65">
            <v>550000</v>
          </cell>
          <cell r="AK65">
            <v>0.49644545454545452</v>
          </cell>
          <cell r="AL65">
            <v>247860</v>
          </cell>
          <cell r="AM65">
            <v>550000</v>
          </cell>
          <cell r="AN65">
            <v>0.45065454545454547</v>
          </cell>
          <cell r="AO65">
            <v>2211940</v>
          </cell>
          <cell r="AP65">
            <v>4593333</v>
          </cell>
          <cell r="AQ65">
            <v>0.4815544616512672</v>
          </cell>
        </row>
        <row r="66">
          <cell r="B66" t="str">
            <v>IMPERIAL APP. ZAMBOANGA</v>
          </cell>
          <cell r="C66" t="str">
            <v>ELAVASATOS,  MAE ANNE</v>
          </cell>
          <cell r="D66">
            <v>44767</v>
          </cell>
          <cell r="E66">
            <v>674885</v>
          </cell>
          <cell r="F66">
            <v>700000</v>
          </cell>
          <cell r="G66">
            <v>0.96412142857142857</v>
          </cell>
          <cell r="H66">
            <v>586195</v>
          </cell>
          <cell r="I66">
            <v>700000</v>
          </cell>
          <cell r="J66">
            <v>0.83742142857142854</v>
          </cell>
          <cell r="K66">
            <v>222140</v>
          </cell>
          <cell r="L66">
            <v>700000</v>
          </cell>
          <cell r="M66">
            <v>0.31734285714285715</v>
          </cell>
          <cell r="N66">
            <v>1860175</v>
          </cell>
          <cell r="O66">
            <v>700000</v>
          </cell>
          <cell r="P66">
            <v>2.6573928571428573</v>
          </cell>
          <cell r="Q66">
            <v>1351025</v>
          </cell>
          <cell r="R66">
            <v>700000</v>
          </cell>
          <cell r="S66">
            <v>1.9300357142857143</v>
          </cell>
          <cell r="T66">
            <v>2709485</v>
          </cell>
          <cell r="U66">
            <v>900000</v>
          </cell>
          <cell r="V66">
            <v>3.0105388888888891</v>
          </cell>
          <cell r="W66">
            <v>1650390</v>
          </cell>
          <cell r="X66">
            <v>1000000</v>
          </cell>
          <cell r="Y66">
            <v>1.65039</v>
          </cell>
          <cell r="Z66">
            <v>1045825</v>
          </cell>
          <cell r="AA66">
            <v>1050000</v>
          </cell>
          <cell r="AB66">
            <v>0.99602380952380953</v>
          </cell>
          <cell r="AC66">
            <v>2890160</v>
          </cell>
          <cell r="AD66">
            <v>1100000</v>
          </cell>
          <cell r="AE66">
            <v>2.6274181818181819</v>
          </cell>
          <cell r="AF66">
            <v>698265</v>
          </cell>
          <cell r="AG66">
            <v>1250000</v>
          </cell>
          <cell r="AH66">
            <v>0.558612</v>
          </cell>
          <cell r="AI66">
            <v>0</v>
          </cell>
          <cell r="AJ66">
            <v>1250000</v>
          </cell>
          <cell r="AK66">
            <v>0</v>
          </cell>
          <cell r="AL66">
            <v>0</v>
          </cell>
          <cell r="AM66">
            <v>0</v>
          </cell>
          <cell r="AN66" t="e">
            <v>#DIV/0!</v>
          </cell>
          <cell r="AO66">
            <v>13688545</v>
          </cell>
          <cell r="AP66">
            <v>10050000</v>
          </cell>
          <cell r="AQ66">
            <v>1.3620442786069651</v>
          </cell>
        </row>
      </sheetData>
      <sheetData sheetId="2">
        <row r="9">
          <cell r="B9" t="str">
            <v xml:space="preserve">DIMDI MAIN SN PEDRO </v>
          </cell>
        </row>
      </sheetData>
      <sheetData sheetId="3">
        <row r="9">
          <cell r="B9" t="str">
            <v>FIESTA APP. CALUMPANG</v>
          </cell>
        </row>
      </sheetData>
      <sheetData sheetId="4">
        <row r="9">
          <cell r="B9" t="str">
            <v>BUDGETWISE AYALA</v>
          </cell>
          <cell r="C9" t="str">
            <v xml:space="preserve"> KRISHELDA ANTOLIN</v>
          </cell>
          <cell r="D9" t="str">
            <v>June 1, 2023</v>
          </cell>
          <cell r="G9" t="e">
            <v>#DIV/0!</v>
          </cell>
          <cell r="J9" t="e">
            <v>#DIV/0!</v>
          </cell>
          <cell r="M9" t="e">
            <v>#DIV/0!</v>
          </cell>
          <cell r="P9" t="e">
            <v>#DIV/0!</v>
          </cell>
          <cell r="S9" t="e">
            <v>#DIV/0!</v>
          </cell>
          <cell r="T9">
            <v>155355</v>
          </cell>
          <cell r="U9">
            <v>400000</v>
          </cell>
          <cell r="V9">
            <v>0.3883875</v>
          </cell>
          <cell r="W9">
            <v>94560</v>
          </cell>
          <cell r="X9">
            <v>550000</v>
          </cell>
          <cell r="Y9">
            <v>0.17192727272727273</v>
          </cell>
          <cell r="Z9">
            <v>130655</v>
          </cell>
          <cell r="AA9">
            <v>500000</v>
          </cell>
          <cell r="AB9">
            <v>0.26130999999999999</v>
          </cell>
          <cell r="AC9">
            <v>39480</v>
          </cell>
          <cell r="AD9">
            <v>500000</v>
          </cell>
          <cell r="AE9">
            <v>7.8960000000000002E-2</v>
          </cell>
          <cell r="AF9">
            <v>77575</v>
          </cell>
          <cell r="AG9">
            <v>500000</v>
          </cell>
          <cell r="AH9">
            <v>0.15515000000000001</v>
          </cell>
          <cell r="AI9">
            <v>31485</v>
          </cell>
          <cell r="AJ9">
            <v>500000</v>
          </cell>
          <cell r="AK9">
            <v>6.2969999999999998E-2</v>
          </cell>
          <cell r="AL9">
            <v>359885</v>
          </cell>
          <cell r="AM9">
            <v>500000</v>
          </cell>
          <cell r="AN9">
            <v>0.71977000000000002</v>
          </cell>
          <cell r="AO9">
            <v>888995</v>
          </cell>
          <cell r="AP9">
            <v>3450000</v>
          </cell>
          <cell r="AQ9">
            <v>0.25767971014492752</v>
          </cell>
        </row>
        <row r="10">
          <cell r="B10" t="str">
            <v>BUDGETWISE GUSU</v>
          </cell>
          <cell r="C10" t="str">
            <v xml:space="preserve">ENRIQUEZ, ANGELO FRANCISCO </v>
          </cell>
          <cell r="D10" t="str">
            <v>November 21,2019</v>
          </cell>
          <cell r="E10">
            <v>358095</v>
          </cell>
          <cell r="F10">
            <v>500000</v>
          </cell>
          <cell r="G10">
            <v>0.71618999999999999</v>
          </cell>
          <cell r="H10">
            <v>63580</v>
          </cell>
          <cell r="I10">
            <v>550000</v>
          </cell>
          <cell r="J10">
            <v>0.11559999999999999</v>
          </cell>
          <cell r="K10">
            <v>92165</v>
          </cell>
          <cell r="L10">
            <v>550000</v>
          </cell>
          <cell r="M10">
            <v>0.16757272727272726</v>
          </cell>
          <cell r="N10">
            <v>105375</v>
          </cell>
          <cell r="O10">
            <v>550000</v>
          </cell>
          <cell r="P10">
            <v>0.19159090909090909</v>
          </cell>
          <cell r="Q10">
            <v>105660</v>
          </cell>
          <cell r="R10">
            <v>800000</v>
          </cell>
          <cell r="S10">
            <v>0.132075</v>
          </cell>
          <cell r="T10">
            <v>377425</v>
          </cell>
          <cell r="U10">
            <v>550000</v>
          </cell>
          <cell r="V10">
            <v>0.68622727272727269</v>
          </cell>
          <cell r="W10">
            <v>248215</v>
          </cell>
          <cell r="X10">
            <v>400000</v>
          </cell>
          <cell r="Y10">
            <v>0.62053749999999996</v>
          </cell>
          <cell r="Z10">
            <v>110355</v>
          </cell>
          <cell r="AA10">
            <v>500000</v>
          </cell>
          <cell r="AB10">
            <v>0.22070999999999999</v>
          </cell>
          <cell r="AC10">
            <v>126850</v>
          </cell>
          <cell r="AD10">
            <v>500000</v>
          </cell>
          <cell r="AE10">
            <v>0.25369999999999998</v>
          </cell>
          <cell r="AF10">
            <v>318890</v>
          </cell>
          <cell r="AG10">
            <v>500000</v>
          </cell>
          <cell r="AH10">
            <v>0.63778000000000001</v>
          </cell>
          <cell r="AI10">
            <v>73670</v>
          </cell>
          <cell r="AJ10">
            <v>500000</v>
          </cell>
          <cell r="AK10">
            <v>0.14734</v>
          </cell>
          <cell r="AL10">
            <v>324505</v>
          </cell>
          <cell r="AM10">
            <v>500000</v>
          </cell>
          <cell r="AN10">
            <v>0.64900999999999998</v>
          </cell>
          <cell r="AO10">
            <v>2304785</v>
          </cell>
          <cell r="AP10">
            <v>6400000</v>
          </cell>
          <cell r="AQ10">
            <v>0.36012265625000001</v>
          </cell>
        </row>
        <row r="11">
          <cell r="B11" t="str">
            <v>BUDGETWISE IPIL</v>
          </cell>
          <cell r="C11" t="str">
            <v>CHARLIE GELLA</v>
          </cell>
          <cell r="D11" t="str">
            <v>June 26, 2023</v>
          </cell>
          <cell r="G11" t="e">
            <v>#DIV/0!</v>
          </cell>
          <cell r="J11" t="e">
            <v>#DIV/0!</v>
          </cell>
          <cell r="M11" t="e">
            <v>#DIV/0!</v>
          </cell>
          <cell r="P11" t="e">
            <v>#DIV/0!</v>
          </cell>
          <cell r="S11" t="e">
            <v>#DIV/0!</v>
          </cell>
          <cell r="T11">
            <v>24890</v>
          </cell>
          <cell r="U11">
            <v>66666</v>
          </cell>
          <cell r="V11">
            <v>0.37335373353733536</v>
          </cell>
          <cell r="W11">
            <v>78765</v>
          </cell>
          <cell r="X11">
            <v>400000</v>
          </cell>
          <cell r="Y11">
            <v>0.19691249999999999</v>
          </cell>
          <cell r="Z11">
            <v>187250</v>
          </cell>
          <cell r="AA11">
            <v>500000</v>
          </cell>
          <cell r="AB11">
            <v>0.3745</v>
          </cell>
          <cell r="AC11">
            <v>137060</v>
          </cell>
          <cell r="AD11">
            <v>500000</v>
          </cell>
          <cell r="AE11">
            <v>0.27411999999999997</v>
          </cell>
          <cell r="AF11">
            <v>163460</v>
          </cell>
          <cell r="AG11">
            <v>500000</v>
          </cell>
          <cell r="AH11">
            <v>0.32691999999999999</v>
          </cell>
          <cell r="AI11">
            <v>138445</v>
          </cell>
          <cell r="AJ11">
            <v>500000</v>
          </cell>
          <cell r="AK11">
            <v>0.27689000000000002</v>
          </cell>
          <cell r="AL11">
            <v>509680</v>
          </cell>
          <cell r="AM11">
            <v>500000</v>
          </cell>
          <cell r="AN11">
            <v>1.01936</v>
          </cell>
          <cell r="AO11">
            <v>1239550</v>
          </cell>
          <cell r="AP11">
            <v>2966666</v>
          </cell>
          <cell r="AQ11">
            <v>0.41782593659009809</v>
          </cell>
        </row>
        <row r="12">
          <cell r="B12" t="str">
            <v>BUDGETWISE MAIN</v>
          </cell>
          <cell r="C12" t="str">
            <v>JHOVAN PERAZ</v>
          </cell>
          <cell r="D12" t="str">
            <v>Novemebr 17,2018</v>
          </cell>
          <cell r="E12">
            <v>253625</v>
          </cell>
          <cell r="F12">
            <v>1000000</v>
          </cell>
          <cell r="G12">
            <v>0.25362499999999999</v>
          </cell>
          <cell r="H12">
            <v>972185</v>
          </cell>
          <cell r="I12">
            <v>900000</v>
          </cell>
          <cell r="J12">
            <v>1.0802055555555556</v>
          </cell>
          <cell r="K12">
            <v>1331005</v>
          </cell>
          <cell r="L12">
            <v>1250000</v>
          </cell>
          <cell r="M12">
            <v>1.0648040000000001</v>
          </cell>
          <cell r="N12">
            <v>1361055</v>
          </cell>
          <cell r="O12">
            <v>1350000</v>
          </cell>
          <cell r="P12">
            <v>1.0081888888888888</v>
          </cell>
          <cell r="Q12">
            <v>1451460</v>
          </cell>
          <cell r="R12">
            <v>1100000</v>
          </cell>
          <cell r="S12">
            <v>1.319509090909091</v>
          </cell>
          <cell r="T12">
            <v>732595</v>
          </cell>
          <cell r="U12">
            <v>1250000</v>
          </cell>
          <cell r="V12">
            <v>0.58607600000000004</v>
          </cell>
          <cell r="W12">
            <v>1208445</v>
          </cell>
          <cell r="X12">
            <v>1200000</v>
          </cell>
          <cell r="Y12">
            <v>1.0070375</v>
          </cell>
          <cell r="Z12">
            <v>1079355</v>
          </cell>
          <cell r="AA12">
            <v>1050000</v>
          </cell>
          <cell r="AB12">
            <v>1.0279571428571428</v>
          </cell>
          <cell r="AC12">
            <v>701160</v>
          </cell>
          <cell r="AD12">
            <v>1050000</v>
          </cell>
          <cell r="AE12">
            <v>0.66777142857142857</v>
          </cell>
          <cell r="AF12">
            <v>1330630</v>
          </cell>
          <cell r="AG12">
            <v>1000000</v>
          </cell>
          <cell r="AH12">
            <v>1.33063</v>
          </cell>
          <cell r="AI12">
            <v>718315</v>
          </cell>
          <cell r="AJ12">
            <v>900000</v>
          </cell>
          <cell r="AK12">
            <v>0.79812777777777777</v>
          </cell>
          <cell r="AL12">
            <v>1153315</v>
          </cell>
          <cell r="AM12">
            <v>900000</v>
          </cell>
          <cell r="AN12">
            <v>1.2814611111111112</v>
          </cell>
          <cell r="AO12">
            <v>12293145</v>
          </cell>
          <cell r="AP12">
            <v>12950000</v>
          </cell>
          <cell r="AQ12">
            <v>0.94927760617760615</v>
          </cell>
        </row>
        <row r="13">
          <cell r="B13" t="str">
            <v>BUDGETWISE TALON TALON</v>
          </cell>
          <cell r="C13" t="str">
            <v>BOADO, FATE ROEWIG</v>
          </cell>
          <cell r="D13">
            <v>44862</v>
          </cell>
          <cell r="E13">
            <v>68880</v>
          </cell>
          <cell r="F13">
            <v>500000</v>
          </cell>
          <cell r="G13">
            <v>0.13775999999999999</v>
          </cell>
          <cell r="H13">
            <v>14395</v>
          </cell>
          <cell r="I13">
            <v>500000</v>
          </cell>
          <cell r="J13">
            <v>2.879E-2</v>
          </cell>
          <cell r="K13">
            <v>76975</v>
          </cell>
          <cell r="L13">
            <v>550000</v>
          </cell>
          <cell r="M13">
            <v>0.13995454545454544</v>
          </cell>
          <cell r="N13">
            <v>75605</v>
          </cell>
          <cell r="O13">
            <v>550000</v>
          </cell>
          <cell r="P13">
            <v>0.13746363636363637</v>
          </cell>
          <cell r="Q13">
            <v>191840</v>
          </cell>
          <cell r="R13">
            <v>550000</v>
          </cell>
          <cell r="S13">
            <v>0.3488</v>
          </cell>
          <cell r="T13">
            <v>118860</v>
          </cell>
          <cell r="U13">
            <v>550000</v>
          </cell>
          <cell r="V13">
            <v>0.21610909090909092</v>
          </cell>
          <cell r="Y13" t="e">
            <v>#DIV/0!</v>
          </cell>
          <cell r="AB13" t="e">
            <v>#DIV/0!</v>
          </cell>
          <cell r="AE13">
            <v>0</v>
          </cell>
          <cell r="AH13" t="e">
            <v>#DIV/0!</v>
          </cell>
          <cell r="AK13" t="e">
            <v>#DIV/0!</v>
          </cell>
          <cell r="AN13" t="e">
            <v>#DIV/0!</v>
          </cell>
          <cell r="AO13">
            <v>546555</v>
          </cell>
          <cell r="AP13">
            <v>4033333</v>
          </cell>
          <cell r="AQ13">
            <v>0.1355095153313649</v>
          </cell>
        </row>
        <row r="14">
          <cell r="B14" t="str">
            <v>BUDGETWISE TALON TALON</v>
          </cell>
          <cell r="C14" t="str">
            <v>REY BRYAN MARK SEDANO</v>
          </cell>
          <cell r="D14" t="str">
            <v>September 6, 2023</v>
          </cell>
          <cell r="AC14">
            <v>20990</v>
          </cell>
          <cell r="AD14">
            <v>333333</v>
          </cell>
          <cell r="AE14">
            <v>6.2970062970062968E-2</v>
          </cell>
          <cell r="AF14">
            <v>89260</v>
          </cell>
          <cell r="AG14">
            <v>500000</v>
          </cell>
          <cell r="AH14">
            <v>0.17852000000000001</v>
          </cell>
          <cell r="AI14">
            <v>321310</v>
          </cell>
          <cell r="AJ14">
            <v>500000</v>
          </cell>
          <cell r="AK14">
            <v>0.64261999999999997</v>
          </cell>
          <cell r="AL14">
            <v>505955</v>
          </cell>
          <cell r="AM14">
            <v>500000</v>
          </cell>
          <cell r="AN14">
            <v>1.0119100000000001</v>
          </cell>
          <cell r="AO14">
            <v>937515</v>
          </cell>
          <cell r="AP14">
            <v>2500000</v>
          </cell>
          <cell r="AQ14">
            <v>0.37500600000000001</v>
          </cell>
        </row>
        <row r="15">
          <cell r="B15" t="str">
            <v>METRO PLAZA ZAMBOANGA</v>
          </cell>
          <cell r="C15" t="str">
            <v>GIESEL SALI</v>
          </cell>
          <cell r="D15" t="str">
            <v>July 13,2015</v>
          </cell>
          <cell r="E15">
            <v>16845</v>
          </cell>
          <cell r="F15">
            <v>500000</v>
          </cell>
          <cell r="G15">
            <v>3.3689999999999998E-2</v>
          </cell>
          <cell r="H15">
            <v>0</v>
          </cell>
          <cell r="I15">
            <v>500000</v>
          </cell>
          <cell r="J15">
            <v>0</v>
          </cell>
          <cell r="K15">
            <v>0</v>
          </cell>
          <cell r="L15">
            <v>550000</v>
          </cell>
          <cell r="M15">
            <v>0</v>
          </cell>
          <cell r="N15">
            <v>15795</v>
          </cell>
          <cell r="O15">
            <v>550000</v>
          </cell>
          <cell r="P15">
            <v>2.871818181818182E-2</v>
          </cell>
          <cell r="Q15">
            <v>15990</v>
          </cell>
          <cell r="R15">
            <v>550000</v>
          </cell>
          <cell r="S15">
            <v>2.9072727272727274E-2</v>
          </cell>
          <cell r="T15">
            <v>54000</v>
          </cell>
          <cell r="U15">
            <v>550000</v>
          </cell>
          <cell r="V15">
            <v>9.8181818181818176E-2</v>
          </cell>
          <cell r="W15">
            <v>54590</v>
          </cell>
          <cell r="X15">
            <v>550000</v>
          </cell>
          <cell r="Y15">
            <v>9.9254545454545456E-2</v>
          </cell>
          <cell r="Z15">
            <v>10495</v>
          </cell>
          <cell r="AA15">
            <v>500000</v>
          </cell>
          <cell r="AB15">
            <v>2.0990000000000002E-2</v>
          </cell>
          <cell r="AC15">
            <v>28590</v>
          </cell>
          <cell r="AD15">
            <v>500000</v>
          </cell>
          <cell r="AE15">
            <v>5.7180000000000002E-2</v>
          </cell>
          <cell r="AF15">
            <v>0</v>
          </cell>
          <cell r="AG15">
            <v>500000</v>
          </cell>
          <cell r="AH15">
            <v>0</v>
          </cell>
          <cell r="AI15">
            <v>14395</v>
          </cell>
          <cell r="AJ15">
            <v>500000</v>
          </cell>
          <cell r="AK15">
            <v>2.879E-2</v>
          </cell>
          <cell r="AL15">
            <v>33590</v>
          </cell>
          <cell r="AM15">
            <v>500000</v>
          </cell>
          <cell r="AN15">
            <v>6.7180000000000004E-2</v>
          </cell>
          <cell r="AO15">
            <v>244290</v>
          </cell>
          <cell r="AP15">
            <v>6250000</v>
          </cell>
          <cell r="AQ15">
            <v>3.90864E-2</v>
          </cell>
        </row>
        <row r="16">
          <cell r="B16" t="str">
            <v>NATIONAL COMMERCIAL AYALA</v>
          </cell>
          <cell r="C16" t="str">
            <v>MARK CHESTER ALMAZON</v>
          </cell>
          <cell r="D16" t="str">
            <v>May 22, 2023</v>
          </cell>
          <cell r="G16" t="e">
            <v>#DIV/0!</v>
          </cell>
          <cell r="J16" t="e">
            <v>#DIV/0!</v>
          </cell>
          <cell r="M16" t="e">
            <v>#DIV/0!</v>
          </cell>
          <cell r="P16" t="e">
            <v>#DIV/0!</v>
          </cell>
          <cell r="Q16">
            <v>0</v>
          </cell>
          <cell r="R16">
            <v>103225</v>
          </cell>
          <cell r="S16">
            <v>0</v>
          </cell>
          <cell r="T16">
            <v>14395</v>
          </cell>
          <cell r="U16">
            <v>400000</v>
          </cell>
          <cell r="V16">
            <v>3.5987499999999999E-2</v>
          </cell>
          <cell r="W16">
            <v>65770</v>
          </cell>
          <cell r="X16">
            <v>550000</v>
          </cell>
          <cell r="Y16">
            <v>0.11958181818181818</v>
          </cell>
          <cell r="Z16">
            <v>61180</v>
          </cell>
          <cell r="AA16">
            <v>500000</v>
          </cell>
          <cell r="AB16">
            <v>0.12236</v>
          </cell>
          <cell r="AC16">
            <v>20990</v>
          </cell>
          <cell r="AD16">
            <v>500000</v>
          </cell>
          <cell r="AE16">
            <v>4.1980000000000003E-2</v>
          </cell>
          <cell r="AF16">
            <v>517795</v>
          </cell>
          <cell r="AG16">
            <v>500000</v>
          </cell>
          <cell r="AH16">
            <v>1.03559</v>
          </cell>
          <cell r="AI16">
            <v>61675</v>
          </cell>
          <cell r="AJ16">
            <v>500000</v>
          </cell>
          <cell r="AK16">
            <v>0.12335</v>
          </cell>
          <cell r="AL16">
            <v>504330</v>
          </cell>
          <cell r="AM16">
            <v>500000</v>
          </cell>
          <cell r="AN16">
            <v>1.0086599999999999</v>
          </cell>
          <cell r="AO16">
            <v>1246135</v>
          </cell>
          <cell r="AP16">
            <v>4553225</v>
          </cell>
          <cell r="AQ16">
            <v>0.27368184089299341</v>
          </cell>
        </row>
        <row r="17">
          <cell r="B17" t="str">
            <v>NATIONAL COMMERCIAL ZAMBOANGA</v>
          </cell>
          <cell r="C17" t="str">
            <v xml:space="preserve">CHARLIE LABAD </v>
          </cell>
          <cell r="D17" t="str">
            <v>Novemebr 21,2018</v>
          </cell>
          <cell r="E17">
            <v>1458780</v>
          </cell>
          <cell r="F17">
            <v>1100000</v>
          </cell>
          <cell r="G17">
            <v>1.3261636363636364</v>
          </cell>
          <cell r="H17">
            <v>1577780</v>
          </cell>
          <cell r="I17">
            <v>1100000</v>
          </cell>
          <cell r="J17">
            <v>1.4343454545454546</v>
          </cell>
          <cell r="K17">
            <v>1641300</v>
          </cell>
          <cell r="L17">
            <v>1200000</v>
          </cell>
          <cell r="M17">
            <v>1.36775</v>
          </cell>
          <cell r="N17">
            <v>1537185</v>
          </cell>
          <cell r="O17">
            <v>1500000</v>
          </cell>
          <cell r="P17">
            <v>1.0247900000000001</v>
          </cell>
          <cell r="Q17">
            <v>2120260</v>
          </cell>
          <cell r="R17">
            <v>1500000</v>
          </cell>
          <cell r="S17">
            <v>1.4135066666666667</v>
          </cell>
          <cell r="T17">
            <v>1979475</v>
          </cell>
          <cell r="U17">
            <v>1550000</v>
          </cell>
          <cell r="V17">
            <v>1.2770806451612904</v>
          </cell>
          <cell r="W17">
            <v>1326115</v>
          </cell>
          <cell r="X17">
            <v>1000000</v>
          </cell>
          <cell r="Y17">
            <v>1.3261149999999999</v>
          </cell>
          <cell r="Z17">
            <v>1625535</v>
          </cell>
          <cell r="AA17">
            <v>1000000</v>
          </cell>
          <cell r="AB17">
            <v>1.625535</v>
          </cell>
          <cell r="AC17">
            <v>1350300</v>
          </cell>
          <cell r="AD17">
            <v>1000000</v>
          </cell>
          <cell r="AE17">
            <v>1.3503000000000001</v>
          </cell>
          <cell r="AF17">
            <v>1161445</v>
          </cell>
          <cell r="AG17">
            <v>1150000</v>
          </cell>
          <cell r="AH17">
            <v>1.0099521739130435</v>
          </cell>
          <cell r="AI17">
            <v>1692860</v>
          </cell>
          <cell r="AJ17">
            <v>1150000</v>
          </cell>
          <cell r="AK17">
            <v>1.4720521739130434</v>
          </cell>
          <cell r="AL17">
            <v>1895750</v>
          </cell>
          <cell r="AM17">
            <v>1200000</v>
          </cell>
          <cell r="AN17">
            <v>1.5797916666666667</v>
          </cell>
          <cell r="AO17">
            <v>19366785</v>
          </cell>
          <cell r="AP17">
            <v>13450000</v>
          </cell>
          <cell r="AQ17">
            <v>1.4399096654275092</v>
          </cell>
        </row>
        <row r="18">
          <cell r="B18" t="str">
            <v>SIMOSA MAIN &amp; EMCOR VETERANZ</v>
          </cell>
          <cell r="C18" t="str">
            <v>MARJOVANE YANONG</v>
          </cell>
          <cell r="D18" t="str">
            <v>February 9,2019</v>
          </cell>
          <cell r="E18">
            <v>192670</v>
          </cell>
          <cell r="F18">
            <v>500000</v>
          </cell>
          <cell r="G18">
            <v>0.38534000000000002</v>
          </cell>
          <cell r="H18">
            <v>66975</v>
          </cell>
          <cell r="I18">
            <v>600000</v>
          </cell>
          <cell r="J18">
            <v>0.111625</v>
          </cell>
          <cell r="K18">
            <v>239880</v>
          </cell>
          <cell r="L18">
            <v>550000</v>
          </cell>
          <cell r="M18">
            <v>0.43614545454545456</v>
          </cell>
          <cell r="N18">
            <v>109310</v>
          </cell>
          <cell r="O18">
            <v>550000</v>
          </cell>
          <cell r="P18">
            <v>0.19874545454545456</v>
          </cell>
          <cell r="Q18">
            <v>1298940</v>
          </cell>
          <cell r="R18">
            <v>650000</v>
          </cell>
          <cell r="S18">
            <v>1.9983692307692307</v>
          </cell>
          <cell r="T18">
            <v>293965</v>
          </cell>
          <cell r="U18">
            <v>650000</v>
          </cell>
          <cell r="V18">
            <v>0.45225384615384617</v>
          </cell>
          <cell r="W18">
            <v>73880</v>
          </cell>
          <cell r="X18">
            <v>550000</v>
          </cell>
          <cell r="Y18">
            <v>0.13432727272727274</v>
          </cell>
          <cell r="Z18">
            <v>212335</v>
          </cell>
          <cell r="AA18">
            <v>500000</v>
          </cell>
          <cell r="AB18">
            <v>0.42466999999999999</v>
          </cell>
          <cell r="AC18">
            <v>550740</v>
          </cell>
          <cell r="AD18">
            <v>500000</v>
          </cell>
          <cell r="AE18">
            <v>1.10148</v>
          </cell>
          <cell r="AF18">
            <v>124765</v>
          </cell>
          <cell r="AG18">
            <v>500000</v>
          </cell>
          <cell r="AH18">
            <v>0.24953</v>
          </cell>
          <cell r="AI18">
            <v>63375</v>
          </cell>
          <cell r="AJ18">
            <v>500000</v>
          </cell>
          <cell r="AK18">
            <v>0.12675</v>
          </cell>
          <cell r="AL18">
            <v>83375</v>
          </cell>
          <cell r="AM18">
            <v>500000</v>
          </cell>
          <cell r="AN18">
            <v>0.16675000000000001</v>
          </cell>
          <cell r="AO18">
            <v>3310210</v>
          </cell>
          <cell r="AP18">
            <v>7150000</v>
          </cell>
          <cell r="AQ18">
            <v>0.46296643356643358</v>
          </cell>
        </row>
        <row r="19">
          <cell r="B19" t="str">
            <v>SIMOSA PUTIK</v>
          </cell>
          <cell r="C19" t="str">
            <v>GERRY TUBIO</v>
          </cell>
          <cell r="D19" t="str">
            <v>July 19,2014</v>
          </cell>
          <cell r="E19">
            <v>1195105</v>
          </cell>
          <cell r="F19">
            <v>600000</v>
          </cell>
          <cell r="G19">
            <v>1.9918416666666667</v>
          </cell>
          <cell r="H19">
            <v>247125</v>
          </cell>
          <cell r="I19">
            <v>1200000</v>
          </cell>
          <cell r="J19">
            <v>0.2059375</v>
          </cell>
          <cell r="K19">
            <v>342840</v>
          </cell>
          <cell r="L19">
            <v>600000</v>
          </cell>
          <cell r="M19">
            <v>0.57140000000000002</v>
          </cell>
          <cell r="N19">
            <v>1208335</v>
          </cell>
          <cell r="O19">
            <v>1100000</v>
          </cell>
          <cell r="P19">
            <v>1.0984863636363635</v>
          </cell>
          <cell r="Q19">
            <v>1131225</v>
          </cell>
          <cell r="R19">
            <v>1000000</v>
          </cell>
          <cell r="S19">
            <v>1.1312249999999999</v>
          </cell>
          <cell r="T19">
            <v>1306865</v>
          </cell>
          <cell r="U19">
            <v>1000000</v>
          </cell>
          <cell r="V19">
            <v>1.3068649999999999</v>
          </cell>
          <cell r="W19">
            <v>971155</v>
          </cell>
          <cell r="X19">
            <v>800000</v>
          </cell>
          <cell r="Y19">
            <v>1.2139437500000001</v>
          </cell>
          <cell r="Z19">
            <v>478335</v>
          </cell>
          <cell r="AA19">
            <v>800000</v>
          </cell>
          <cell r="AB19">
            <v>0.59791875000000005</v>
          </cell>
          <cell r="AC19">
            <v>105550</v>
          </cell>
          <cell r="AD19">
            <v>800000</v>
          </cell>
          <cell r="AE19">
            <v>0.13193750000000001</v>
          </cell>
          <cell r="AF19">
            <v>635725</v>
          </cell>
          <cell r="AG19">
            <v>600000</v>
          </cell>
          <cell r="AH19">
            <v>1.0595416666666666</v>
          </cell>
          <cell r="AI19">
            <v>1405775</v>
          </cell>
          <cell r="AJ19">
            <v>600000</v>
          </cell>
          <cell r="AK19">
            <v>2.3429583333333333</v>
          </cell>
          <cell r="AL19">
            <v>516930</v>
          </cell>
          <cell r="AM19">
            <v>600000</v>
          </cell>
          <cell r="AN19">
            <v>0.86155000000000004</v>
          </cell>
          <cell r="AO19">
            <v>9544965</v>
          </cell>
          <cell r="AP19">
            <v>8100000</v>
          </cell>
          <cell r="AQ19">
            <v>1.1783907407407408</v>
          </cell>
        </row>
      </sheetData>
      <sheetData sheetId="5">
        <row r="9">
          <cell r="B9" t="str">
            <v>M. SOLID CABADBARAN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OBINSON"/>
      <sheetName val="WESTERN"/>
      <sheetName val="ALLHOME"/>
      <sheetName val="ANSON"/>
      <sheetName val="ABENSON"/>
      <sheetName val="BINONDO"/>
      <sheetName val="BINONDO (2)"/>
      <sheetName val="ALLHOME (2)"/>
    </sheetNames>
    <sheetDataSet>
      <sheetData sheetId="0"/>
      <sheetData sheetId="1">
        <row r="8">
          <cell r="B8" t="str">
            <v>RA ABREEZA</v>
          </cell>
          <cell r="C8" t="str">
            <v>TUBOG, RACHELL ANN</v>
          </cell>
          <cell r="D8">
            <v>44631</v>
          </cell>
          <cell r="E8">
            <v>475840</v>
          </cell>
          <cell r="F8">
            <v>500000</v>
          </cell>
          <cell r="G8">
            <v>0.95167999999999997</v>
          </cell>
          <cell r="H8">
            <v>154175</v>
          </cell>
          <cell r="I8">
            <v>500000</v>
          </cell>
          <cell r="J8">
            <v>0.30835000000000001</v>
          </cell>
          <cell r="K8">
            <v>223495</v>
          </cell>
          <cell r="L8">
            <v>600000</v>
          </cell>
          <cell r="M8">
            <v>0.37249166666666667</v>
          </cell>
          <cell r="P8" t="e">
            <v>#DIV/0!</v>
          </cell>
          <cell r="S8" t="e">
            <v>#DIV/0!</v>
          </cell>
          <cell r="T8">
            <v>665895</v>
          </cell>
          <cell r="U8">
            <v>600000</v>
          </cell>
          <cell r="V8">
            <v>1.1098250000000001</v>
          </cell>
          <cell r="W8">
            <v>224940</v>
          </cell>
          <cell r="X8">
            <v>600000</v>
          </cell>
          <cell r="Y8">
            <v>0.37490000000000001</v>
          </cell>
          <cell r="Z8">
            <v>738875</v>
          </cell>
          <cell r="AA8">
            <v>550000</v>
          </cell>
          <cell r="AB8">
            <v>1.343409090909091</v>
          </cell>
          <cell r="AC8">
            <v>453830</v>
          </cell>
          <cell r="AD8">
            <v>550000</v>
          </cell>
          <cell r="AE8">
            <v>0.82514545454545452</v>
          </cell>
          <cell r="AF8">
            <v>382125</v>
          </cell>
          <cell r="AG8">
            <v>550000</v>
          </cell>
          <cell r="AH8">
            <v>0.69477272727272732</v>
          </cell>
          <cell r="AI8">
            <v>430305</v>
          </cell>
          <cell r="AJ8">
            <v>550000</v>
          </cell>
          <cell r="AK8">
            <v>0.78237272727272722</v>
          </cell>
          <cell r="AL8">
            <v>611090</v>
          </cell>
          <cell r="AM8">
            <v>500000</v>
          </cell>
          <cell r="AN8">
            <v>1.22218</v>
          </cell>
          <cell r="AO8">
            <v>4360570</v>
          </cell>
          <cell r="AP8">
            <v>5500000</v>
          </cell>
          <cell r="AQ8">
            <v>0.79283090909090914</v>
          </cell>
          <cell r="AR8">
            <v>1453523.3333333333</v>
          </cell>
        </row>
        <row r="9">
          <cell r="B9" t="str">
            <v>RA ANTIPOLO</v>
          </cell>
          <cell r="C9" t="str">
            <v>BRILLIANT RAMOS</v>
          </cell>
          <cell r="D9">
            <v>42282</v>
          </cell>
          <cell r="E9">
            <v>558830</v>
          </cell>
          <cell r="F9">
            <v>550000</v>
          </cell>
          <cell r="G9">
            <v>1.0160545454545455</v>
          </cell>
          <cell r="H9">
            <v>253055</v>
          </cell>
          <cell r="I9">
            <v>550000</v>
          </cell>
          <cell r="J9">
            <v>0.46010000000000001</v>
          </cell>
          <cell r="K9">
            <v>1000890</v>
          </cell>
          <cell r="L9">
            <v>1250000</v>
          </cell>
          <cell r="M9">
            <v>0.80071199999999998</v>
          </cell>
          <cell r="N9">
            <v>1703375</v>
          </cell>
          <cell r="O9">
            <v>1250000</v>
          </cell>
          <cell r="P9">
            <v>1.3627</v>
          </cell>
          <cell r="Q9">
            <v>2289840</v>
          </cell>
          <cell r="R9">
            <v>1600000</v>
          </cell>
          <cell r="S9">
            <v>1.4311499999999999</v>
          </cell>
          <cell r="T9">
            <v>834155</v>
          </cell>
          <cell r="U9">
            <v>1300000</v>
          </cell>
          <cell r="V9">
            <v>0.64165769230769232</v>
          </cell>
          <cell r="W9">
            <v>774845</v>
          </cell>
          <cell r="X9">
            <v>1200000</v>
          </cell>
          <cell r="Y9">
            <v>0.64570416666666663</v>
          </cell>
          <cell r="Z9">
            <v>709375</v>
          </cell>
          <cell r="AA9">
            <v>1100000</v>
          </cell>
          <cell r="AB9">
            <v>0.64488636363636365</v>
          </cell>
          <cell r="AC9">
            <v>629280</v>
          </cell>
          <cell r="AD9">
            <v>1000000</v>
          </cell>
          <cell r="AE9">
            <v>0.62927999999999995</v>
          </cell>
          <cell r="AF9">
            <v>482310</v>
          </cell>
          <cell r="AG9">
            <v>850000</v>
          </cell>
          <cell r="AH9">
            <v>0.56742352941176466</v>
          </cell>
          <cell r="AI9">
            <v>567215</v>
          </cell>
          <cell r="AJ9">
            <v>850000</v>
          </cell>
          <cell r="AK9">
            <v>0.66731176470588238</v>
          </cell>
          <cell r="AL9">
            <v>459215</v>
          </cell>
          <cell r="AM9">
            <v>700000</v>
          </cell>
          <cell r="AN9">
            <v>0.65602142857142853</v>
          </cell>
          <cell r="AO9">
            <v>10262385</v>
          </cell>
          <cell r="AP9">
            <v>12200000</v>
          </cell>
          <cell r="AQ9">
            <v>0.84117909836065574</v>
          </cell>
          <cell r="AR9">
            <v>3420795</v>
          </cell>
        </row>
        <row r="10">
          <cell r="B10" t="str">
            <v>RA ARVO</v>
          </cell>
          <cell r="C10" t="str">
            <v>JOJO RESURRECION (PROBY)</v>
          </cell>
          <cell r="D10">
            <v>44733</v>
          </cell>
          <cell r="E10">
            <v>250360</v>
          </cell>
          <cell r="F10">
            <v>550000</v>
          </cell>
          <cell r="G10">
            <v>0.45519999999999999</v>
          </cell>
          <cell r="H10">
            <v>280650</v>
          </cell>
          <cell r="I10">
            <v>550000</v>
          </cell>
          <cell r="J10">
            <v>0.51027272727272732</v>
          </cell>
          <cell r="K10">
            <v>867285</v>
          </cell>
          <cell r="L10">
            <v>850000</v>
          </cell>
          <cell r="M10">
            <v>1.0203352941176471</v>
          </cell>
          <cell r="O10">
            <v>850000</v>
          </cell>
          <cell r="P10">
            <v>0</v>
          </cell>
          <cell r="S10" t="e">
            <v>#DIV/0!</v>
          </cell>
          <cell r="V10" t="e">
            <v>#DIV/0!</v>
          </cell>
          <cell r="Y10" t="e">
            <v>#DIV/0!</v>
          </cell>
          <cell r="AB10" t="e">
            <v>#DIV/0!</v>
          </cell>
          <cell r="AE10" t="e">
            <v>#DIV/0!</v>
          </cell>
          <cell r="AH10" t="e">
            <v>#DIV/0!</v>
          </cell>
          <cell r="AK10" t="e">
            <v>#DIV/0!</v>
          </cell>
          <cell r="AN10" t="e">
            <v>#DIV/0!</v>
          </cell>
          <cell r="AO10">
            <v>1398295</v>
          </cell>
          <cell r="AP10">
            <v>2800000</v>
          </cell>
          <cell r="AQ10">
            <v>0.49939107142857142</v>
          </cell>
          <cell r="AR10">
            <v>466098.33333333331</v>
          </cell>
        </row>
        <row r="11">
          <cell r="C11" t="str">
            <v>MABANSAG, ALDRIN S.</v>
          </cell>
          <cell r="D11" t="str">
            <v>JULY16, 2023</v>
          </cell>
          <cell r="G11" t="e">
            <v>#DIV/0!</v>
          </cell>
          <cell r="J11" t="e">
            <v>#DIV/0!</v>
          </cell>
          <cell r="M11" t="e">
            <v>#DIV/0!</v>
          </cell>
          <cell r="P11" t="e">
            <v>#DIV/0!</v>
          </cell>
          <cell r="S11" t="e">
            <v>#DIV/0!</v>
          </cell>
          <cell r="V11" t="e">
            <v>#DIV/0!</v>
          </cell>
          <cell r="W11">
            <v>162860</v>
          </cell>
          <cell r="X11">
            <v>232000</v>
          </cell>
          <cell r="Y11">
            <v>0.70198275862068971</v>
          </cell>
          <cell r="Z11">
            <v>480260</v>
          </cell>
          <cell r="AA11">
            <v>600000</v>
          </cell>
          <cell r="AB11">
            <v>0.80043333333333333</v>
          </cell>
          <cell r="AC11">
            <v>778705</v>
          </cell>
          <cell r="AD11">
            <v>600000</v>
          </cell>
          <cell r="AE11">
            <v>1.2978416666666666</v>
          </cell>
          <cell r="AF11">
            <v>240160</v>
          </cell>
          <cell r="AG11">
            <v>600000</v>
          </cell>
          <cell r="AH11">
            <v>0.40026666666666666</v>
          </cell>
          <cell r="AI11">
            <v>270965</v>
          </cell>
          <cell r="AJ11">
            <v>600000</v>
          </cell>
          <cell r="AK11">
            <v>0.45160833333333333</v>
          </cell>
          <cell r="AL11">
            <v>565920</v>
          </cell>
          <cell r="AM11">
            <v>550000</v>
          </cell>
          <cell r="AN11">
            <v>1.0289454545454546</v>
          </cell>
          <cell r="AO11">
            <v>2498870</v>
          </cell>
          <cell r="AP11">
            <v>3182000</v>
          </cell>
          <cell r="AQ11">
            <v>0.78531426775612823</v>
          </cell>
          <cell r="AR11">
            <v>832956.66666666663</v>
          </cell>
        </row>
        <row r="12">
          <cell r="B12" t="str">
            <v>RA BACOLOD</v>
          </cell>
          <cell r="C12" t="str">
            <v>YANGYANG, JEVY</v>
          </cell>
          <cell r="D12">
            <v>42606</v>
          </cell>
          <cell r="E12">
            <v>332385</v>
          </cell>
          <cell r="F12">
            <v>550000</v>
          </cell>
          <cell r="G12">
            <v>0.60433636363636367</v>
          </cell>
          <cell r="H12">
            <v>547815</v>
          </cell>
          <cell r="I12">
            <v>550000</v>
          </cell>
          <cell r="J12">
            <v>0.99602727272727276</v>
          </cell>
          <cell r="K12">
            <v>1092230</v>
          </cell>
          <cell r="L12">
            <v>1200000</v>
          </cell>
          <cell r="M12">
            <v>0.91019166666666662</v>
          </cell>
          <cell r="N12">
            <v>1316330</v>
          </cell>
          <cell r="O12">
            <v>1200000</v>
          </cell>
          <cell r="P12">
            <v>1.0969416666666667</v>
          </cell>
          <cell r="Q12">
            <v>2403445</v>
          </cell>
          <cell r="R12">
            <v>1300000</v>
          </cell>
          <cell r="S12">
            <v>1.8488038461538461</v>
          </cell>
          <cell r="T12">
            <v>920750</v>
          </cell>
          <cell r="U12">
            <v>1400000</v>
          </cell>
          <cell r="V12">
            <v>0.65767857142857145</v>
          </cell>
          <cell r="W12">
            <v>1106335</v>
          </cell>
          <cell r="X12">
            <v>1300000</v>
          </cell>
          <cell r="Y12">
            <v>0.85102692307692307</v>
          </cell>
          <cell r="Z12">
            <v>896975</v>
          </cell>
          <cell r="AA12">
            <v>1200000</v>
          </cell>
          <cell r="AB12">
            <v>0.74747916666666669</v>
          </cell>
          <cell r="AC12">
            <v>909465</v>
          </cell>
          <cell r="AD12">
            <v>1100000</v>
          </cell>
          <cell r="AE12">
            <v>0.8267863636363636</v>
          </cell>
          <cell r="AF12">
            <v>1243125</v>
          </cell>
          <cell r="AG12">
            <v>1000000</v>
          </cell>
          <cell r="AH12">
            <v>1.243125</v>
          </cell>
          <cell r="AI12">
            <v>1271320</v>
          </cell>
          <cell r="AJ12">
            <v>1000000</v>
          </cell>
          <cell r="AK12">
            <v>1.27132</v>
          </cell>
          <cell r="AL12">
            <v>1226920</v>
          </cell>
          <cell r="AM12">
            <v>1000000</v>
          </cell>
          <cell r="AN12">
            <v>1.22692</v>
          </cell>
          <cell r="AO12">
            <v>13267095</v>
          </cell>
          <cell r="AP12">
            <v>12800000</v>
          </cell>
          <cell r="AQ12">
            <v>1.036491796875</v>
          </cell>
          <cell r="AR12">
            <v>4422365</v>
          </cell>
        </row>
        <row r="13">
          <cell r="B13" t="str">
            <v>RA BALAGTAS</v>
          </cell>
          <cell r="C13" t="str">
            <v>ANTHONY CALIP</v>
          </cell>
          <cell r="D13">
            <v>43889</v>
          </cell>
          <cell r="H13">
            <v>101880</v>
          </cell>
          <cell r="I13">
            <v>550000</v>
          </cell>
          <cell r="J13">
            <v>0.18523636363636364</v>
          </cell>
          <cell r="K13">
            <v>585275</v>
          </cell>
          <cell r="L13">
            <v>800000</v>
          </cell>
          <cell r="M13">
            <v>0.73159375000000004</v>
          </cell>
          <cell r="N13">
            <v>1178045</v>
          </cell>
          <cell r="O13">
            <v>800000</v>
          </cell>
          <cell r="P13">
            <v>1.47255625</v>
          </cell>
          <cell r="Q13">
            <v>1532880</v>
          </cell>
          <cell r="R13">
            <v>1400000</v>
          </cell>
          <cell r="S13">
            <v>1.0949142857142857</v>
          </cell>
          <cell r="T13">
            <v>570510</v>
          </cell>
          <cell r="U13">
            <v>900000</v>
          </cell>
          <cell r="V13">
            <v>0.63390000000000002</v>
          </cell>
          <cell r="W13">
            <v>559715</v>
          </cell>
          <cell r="X13">
            <v>800000</v>
          </cell>
          <cell r="Y13">
            <v>0.69964375000000001</v>
          </cell>
          <cell r="Z13">
            <v>482525</v>
          </cell>
          <cell r="AA13">
            <v>700000</v>
          </cell>
          <cell r="AB13">
            <v>0.68932142857142853</v>
          </cell>
          <cell r="AC13">
            <v>157665</v>
          </cell>
          <cell r="AD13">
            <v>700000</v>
          </cell>
          <cell r="AE13">
            <v>0.22523571428571429</v>
          </cell>
          <cell r="AF13">
            <v>404360</v>
          </cell>
          <cell r="AG13">
            <v>600000</v>
          </cell>
          <cell r="AH13">
            <v>0.67393333333333338</v>
          </cell>
          <cell r="AI13">
            <v>212260</v>
          </cell>
          <cell r="AJ13">
            <v>600000</v>
          </cell>
          <cell r="AK13">
            <v>0.35376666666666667</v>
          </cell>
          <cell r="AL13">
            <v>313235</v>
          </cell>
          <cell r="AM13">
            <v>550000</v>
          </cell>
          <cell r="AN13">
            <v>0.56951818181818181</v>
          </cell>
          <cell r="AO13">
            <v>6098350</v>
          </cell>
          <cell r="AP13">
            <v>8400000</v>
          </cell>
          <cell r="AQ13">
            <v>0.72599404761904762</v>
          </cell>
          <cell r="AR13">
            <v>2032783.3333333333</v>
          </cell>
        </row>
        <row r="14">
          <cell r="B14" t="str">
            <v>RA BALER</v>
          </cell>
          <cell r="C14" t="str">
            <v>NERO, NORBERT</v>
          </cell>
          <cell r="D14">
            <v>44897</v>
          </cell>
          <cell r="E14">
            <v>68545</v>
          </cell>
          <cell r="F14">
            <v>500000</v>
          </cell>
          <cell r="G14">
            <v>0.13708999999999999</v>
          </cell>
          <cell r="H14">
            <v>142075</v>
          </cell>
          <cell r="I14">
            <v>400000</v>
          </cell>
          <cell r="J14">
            <v>0.35518749999999999</v>
          </cell>
          <cell r="K14">
            <v>240635</v>
          </cell>
          <cell r="L14">
            <v>550000</v>
          </cell>
          <cell r="M14">
            <v>0.43751818181818181</v>
          </cell>
          <cell r="N14">
            <v>437195</v>
          </cell>
          <cell r="O14">
            <v>550000</v>
          </cell>
          <cell r="P14">
            <v>0.79490000000000005</v>
          </cell>
          <cell r="Q14">
            <v>400695</v>
          </cell>
          <cell r="R14">
            <v>700000</v>
          </cell>
          <cell r="S14">
            <v>0.57242142857142853</v>
          </cell>
          <cell r="T14">
            <v>666875</v>
          </cell>
          <cell r="U14">
            <v>550000</v>
          </cell>
          <cell r="V14">
            <v>1.2124999999999999</v>
          </cell>
          <cell r="W14">
            <v>474615</v>
          </cell>
          <cell r="X14">
            <v>550000</v>
          </cell>
          <cell r="Y14">
            <v>0.86293636363636361</v>
          </cell>
          <cell r="Z14">
            <v>694470</v>
          </cell>
          <cell r="AA14">
            <v>550000</v>
          </cell>
          <cell r="AB14">
            <v>1.2626727272727272</v>
          </cell>
          <cell r="AC14">
            <v>459110</v>
          </cell>
          <cell r="AD14">
            <v>550000</v>
          </cell>
          <cell r="AE14">
            <v>0.83474545454545457</v>
          </cell>
          <cell r="AF14">
            <v>168670</v>
          </cell>
          <cell r="AG14">
            <v>550000</v>
          </cell>
          <cell r="AH14">
            <v>0.30667272727272726</v>
          </cell>
          <cell r="AI14">
            <v>183855</v>
          </cell>
          <cell r="AJ14">
            <v>550000</v>
          </cell>
          <cell r="AK14">
            <v>0.33428181818181818</v>
          </cell>
          <cell r="AL14">
            <v>228260</v>
          </cell>
          <cell r="AM14">
            <v>500000</v>
          </cell>
          <cell r="AN14">
            <v>0.45651999999999998</v>
          </cell>
          <cell r="AO14">
            <v>4165000</v>
          </cell>
          <cell r="AP14">
            <v>6500000</v>
          </cell>
          <cell r="AQ14">
            <v>0.64076923076923076</v>
          </cell>
          <cell r="AR14">
            <v>1388333.3333333333</v>
          </cell>
        </row>
        <row r="15">
          <cell r="B15" t="str">
            <v>RA BINANGONAN</v>
          </cell>
          <cell r="C15" t="str">
            <v>JOMARIE SAMAN</v>
          </cell>
          <cell r="D15">
            <v>43725</v>
          </cell>
          <cell r="E15">
            <v>178170</v>
          </cell>
          <cell r="F15">
            <v>550000</v>
          </cell>
          <cell r="G15">
            <v>0.32394545454545454</v>
          </cell>
          <cell r="H15">
            <v>429380</v>
          </cell>
          <cell r="I15">
            <v>550000</v>
          </cell>
          <cell r="J15">
            <v>0.7806909090909091</v>
          </cell>
          <cell r="K15">
            <v>428630</v>
          </cell>
          <cell r="L15">
            <v>1250000</v>
          </cell>
          <cell r="M15">
            <v>0.34290399999999999</v>
          </cell>
          <cell r="N15">
            <v>957780</v>
          </cell>
          <cell r="O15">
            <v>1250000</v>
          </cell>
          <cell r="P15">
            <v>0.76622400000000002</v>
          </cell>
          <cell r="Q15">
            <v>1250115</v>
          </cell>
          <cell r="R15">
            <v>900000</v>
          </cell>
          <cell r="S15">
            <v>1.3890166666666666</v>
          </cell>
          <cell r="T15">
            <v>861255</v>
          </cell>
          <cell r="U15">
            <v>1200000</v>
          </cell>
          <cell r="V15">
            <v>0.71771249999999998</v>
          </cell>
          <cell r="W15">
            <v>1071615</v>
          </cell>
          <cell r="X15">
            <v>1000000</v>
          </cell>
          <cell r="Y15">
            <v>1.071615</v>
          </cell>
          <cell r="Z15">
            <v>624385</v>
          </cell>
          <cell r="AA15">
            <v>800000</v>
          </cell>
          <cell r="AB15">
            <v>0.78048125000000002</v>
          </cell>
          <cell r="AC15">
            <v>725875</v>
          </cell>
          <cell r="AD15">
            <v>800000</v>
          </cell>
          <cell r="AE15">
            <v>0.90734375</v>
          </cell>
          <cell r="AF15">
            <v>688890</v>
          </cell>
          <cell r="AG15">
            <v>800000</v>
          </cell>
          <cell r="AH15">
            <v>0.86111249999999995</v>
          </cell>
          <cell r="AI15">
            <v>542590</v>
          </cell>
          <cell r="AJ15">
            <v>800000</v>
          </cell>
          <cell r="AK15">
            <v>0.67823750000000005</v>
          </cell>
          <cell r="AL15">
            <v>438420</v>
          </cell>
          <cell r="AM15">
            <v>700000</v>
          </cell>
          <cell r="AN15">
            <v>0.62631428571428571</v>
          </cell>
          <cell r="AO15">
            <v>8197105</v>
          </cell>
          <cell r="AP15">
            <v>10600000</v>
          </cell>
          <cell r="AQ15">
            <v>0.77331179245283022</v>
          </cell>
          <cell r="AR15">
            <v>2732368.3333333335</v>
          </cell>
        </row>
        <row r="16">
          <cell r="B16" t="str">
            <v>RA BUTUAN</v>
          </cell>
          <cell r="C16" t="str">
            <v>TIJADA, ANTHONY</v>
          </cell>
          <cell r="D16">
            <v>44915</v>
          </cell>
          <cell r="E16">
            <v>67130</v>
          </cell>
          <cell r="F16">
            <v>500000</v>
          </cell>
          <cell r="G16">
            <v>0.13425999999999999</v>
          </cell>
          <cell r="H16">
            <v>111300</v>
          </cell>
          <cell r="I16">
            <v>500000</v>
          </cell>
          <cell r="J16">
            <v>0.22259999999999999</v>
          </cell>
          <cell r="K16">
            <v>446595</v>
          </cell>
          <cell r="L16">
            <v>550000</v>
          </cell>
          <cell r="M16">
            <v>0.8119909090909091</v>
          </cell>
          <cell r="P16" t="e">
            <v>#DIV/0!</v>
          </cell>
          <cell r="S16" t="e">
            <v>#DIV/0!</v>
          </cell>
          <cell r="T16">
            <v>608120</v>
          </cell>
          <cell r="U16">
            <v>550000</v>
          </cell>
          <cell r="V16">
            <v>1.1056727272727274</v>
          </cell>
          <cell r="W16">
            <v>613620</v>
          </cell>
          <cell r="X16">
            <v>550000</v>
          </cell>
          <cell r="Y16">
            <v>1.1156727272727274</v>
          </cell>
          <cell r="Z16">
            <v>495105</v>
          </cell>
          <cell r="AA16">
            <v>550000</v>
          </cell>
          <cell r="AB16">
            <v>0.90019090909090904</v>
          </cell>
          <cell r="AC16">
            <v>484095</v>
          </cell>
          <cell r="AD16">
            <v>550000</v>
          </cell>
          <cell r="AE16">
            <v>0.88017272727272722</v>
          </cell>
          <cell r="AF16">
            <v>393835</v>
          </cell>
          <cell r="AG16">
            <v>550000</v>
          </cell>
          <cell r="AH16">
            <v>0.71606363636363635</v>
          </cell>
          <cell r="AI16">
            <v>287240</v>
          </cell>
          <cell r="AJ16">
            <v>550000</v>
          </cell>
          <cell r="AK16">
            <v>0.52225454545454542</v>
          </cell>
          <cell r="AL16">
            <v>383515</v>
          </cell>
          <cell r="AM16">
            <v>500000</v>
          </cell>
          <cell r="AN16">
            <v>0.76702999999999999</v>
          </cell>
          <cell r="AO16">
            <v>3890555</v>
          </cell>
          <cell r="AP16">
            <v>5350000</v>
          </cell>
          <cell r="AQ16">
            <v>0.72720654205607471</v>
          </cell>
          <cell r="AR16">
            <v>1296851.6666666667</v>
          </cell>
        </row>
        <row r="17">
          <cell r="B17" t="str">
            <v>RA CABANATUAN</v>
          </cell>
          <cell r="C17" t="str">
            <v>VILLANUEVA, ALEJANDRE III</v>
          </cell>
          <cell r="D17" t="str">
            <v>August 05, 2023</v>
          </cell>
          <cell r="G17" t="e">
            <v>#DIV/0!</v>
          </cell>
          <cell r="J17" t="e">
            <v>#DIV/0!</v>
          </cell>
          <cell r="M17" t="e">
            <v>#DIV/0!</v>
          </cell>
          <cell r="P17" t="e">
            <v>#DIV/0!</v>
          </cell>
          <cell r="S17" t="e">
            <v>#DIV/0!</v>
          </cell>
          <cell r="V17" t="e">
            <v>#DIV/0!</v>
          </cell>
          <cell r="Y17" t="e">
            <v>#DIV/0!</v>
          </cell>
          <cell r="Z17">
            <v>223050</v>
          </cell>
          <cell r="AA17">
            <v>392000</v>
          </cell>
          <cell r="AB17">
            <v>0.56900510204081634</v>
          </cell>
          <cell r="AC17">
            <v>372340</v>
          </cell>
          <cell r="AD17">
            <v>500000</v>
          </cell>
          <cell r="AE17">
            <v>0.74468000000000001</v>
          </cell>
          <cell r="AF17">
            <v>308430</v>
          </cell>
          <cell r="AG17">
            <v>500000</v>
          </cell>
          <cell r="AH17">
            <v>0.61685999999999996</v>
          </cell>
          <cell r="AI17">
            <v>206450</v>
          </cell>
          <cell r="AJ17">
            <v>500000</v>
          </cell>
          <cell r="AK17">
            <v>0.41289999999999999</v>
          </cell>
          <cell r="AM17">
            <v>322500</v>
          </cell>
          <cell r="AN17">
            <v>0</v>
          </cell>
          <cell r="AO17">
            <v>1110270</v>
          </cell>
          <cell r="AP17">
            <v>2214500</v>
          </cell>
          <cell r="AQ17">
            <v>0.50136373899300068</v>
          </cell>
          <cell r="AR17">
            <v>370090</v>
          </cell>
        </row>
        <row r="18">
          <cell r="B18" t="str">
            <v>RA CAINTA</v>
          </cell>
          <cell r="C18" t="str">
            <v>ORONAN, JOANNE</v>
          </cell>
          <cell r="D18" t="str">
            <v>October 07, 2023</v>
          </cell>
          <cell r="G18" t="e">
            <v>#DIV/0!</v>
          </cell>
          <cell r="J18" t="e">
            <v>#DIV/0!</v>
          </cell>
          <cell r="M18" t="e">
            <v>#DIV/0!</v>
          </cell>
          <cell r="P18" t="e">
            <v>#DIV/0!</v>
          </cell>
          <cell r="S18" t="e">
            <v>#DIV/0!</v>
          </cell>
          <cell r="V18" t="e">
            <v>#DIV/0!</v>
          </cell>
          <cell r="Y18" t="e">
            <v>#DIV/0!</v>
          </cell>
          <cell r="AB18" t="e">
            <v>#DIV/0!</v>
          </cell>
          <cell r="AF18">
            <v>261349</v>
          </cell>
          <cell r="AG18">
            <v>362900</v>
          </cell>
          <cell r="AH18">
            <v>0.72016809038302565</v>
          </cell>
          <cell r="AI18">
            <v>229560</v>
          </cell>
          <cell r="AJ18">
            <v>550000</v>
          </cell>
          <cell r="AK18">
            <v>0.41738181818181819</v>
          </cell>
          <cell r="AL18">
            <v>416525</v>
          </cell>
          <cell r="AM18">
            <v>500000</v>
          </cell>
          <cell r="AN18">
            <v>0.83304999999999996</v>
          </cell>
          <cell r="AO18">
            <v>907434</v>
          </cell>
          <cell r="AP18">
            <v>1412900</v>
          </cell>
          <cell r="AQ18">
            <v>0.64224927454172265</v>
          </cell>
          <cell r="AR18">
            <v>302478</v>
          </cell>
        </row>
        <row r="19">
          <cell r="C19" t="str">
            <v>JHON MARK ESPADA</v>
          </cell>
          <cell r="D19">
            <v>44581</v>
          </cell>
          <cell r="E19">
            <v>351850</v>
          </cell>
          <cell r="F19">
            <v>500000</v>
          </cell>
          <cell r="G19">
            <v>0.70369999999999999</v>
          </cell>
          <cell r="H19">
            <v>377545</v>
          </cell>
          <cell r="I19">
            <v>500000</v>
          </cell>
          <cell r="J19">
            <v>0.75509000000000004</v>
          </cell>
          <cell r="K19">
            <v>615600</v>
          </cell>
          <cell r="L19">
            <v>600000</v>
          </cell>
          <cell r="M19">
            <v>1.026</v>
          </cell>
          <cell r="N19">
            <v>1473975</v>
          </cell>
          <cell r="O19">
            <v>600000</v>
          </cell>
          <cell r="P19">
            <v>2.4566249999999998</v>
          </cell>
          <cell r="Q19">
            <v>1309075</v>
          </cell>
          <cell r="R19">
            <v>1150000</v>
          </cell>
          <cell r="S19">
            <v>1.1383260869565217</v>
          </cell>
          <cell r="T19">
            <v>440805</v>
          </cell>
          <cell r="U19">
            <v>850000</v>
          </cell>
          <cell r="V19">
            <v>0.51859411764705887</v>
          </cell>
          <cell r="W19">
            <v>135080</v>
          </cell>
          <cell r="X19">
            <v>800000</v>
          </cell>
          <cell r="Y19">
            <v>0.16885</v>
          </cell>
          <cell r="AB19" t="e">
            <v>#DIV/0!</v>
          </cell>
          <cell r="AE19" t="e">
            <v>#DIV/0!</v>
          </cell>
          <cell r="AH19" t="e">
            <v>#DIV/0!</v>
          </cell>
          <cell r="AK19" t="e">
            <v>#DIV/0!</v>
          </cell>
          <cell r="AN19" t="e">
            <v>#DIV/0!</v>
          </cell>
          <cell r="AO19">
            <v>4703930</v>
          </cell>
          <cell r="AP19">
            <v>5000000</v>
          </cell>
          <cell r="AQ19">
            <v>0.94078600000000001</v>
          </cell>
          <cell r="AR19">
            <v>1567976.6666666667</v>
          </cell>
        </row>
        <row r="20">
          <cell r="B20" t="str">
            <v>RA CALAPAN</v>
          </cell>
          <cell r="C20" t="str">
            <v>ALDABA, JOHN CARLO</v>
          </cell>
          <cell r="D20">
            <v>45140</v>
          </cell>
          <cell r="G20" t="e">
            <v>#DIV/0!</v>
          </cell>
          <cell r="J20" t="e">
            <v>#DIV/0!</v>
          </cell>
          <cell r="M20" t="e">
            <v>#DIV/0!</v>
          </cell>
          <cell r="P20" t="e">
            <v>#DIV/0!</v>
          </cell>
          <cell r="S20" t="e">
            <v>#DIV/0!</v>
          </cell>
          <cell r="V20" t="e">
            <v>#DIV/0!</v>
          </cell>
          <cell r="Y20" t="e">
            <v>#DIV/0!</v>
          </cell>
          <cell r="Z20">
            <v>411085</v>
          </cell>
          <cell r="AA20">
            <v>435000</v>
          </cell>
          <cell r="AB20">
            <v>0.94502298850574717</v>
          </cell>
          <cell r="AD20">
            <v>500000</v>
          </cell>
          <cell r="AE20">
            <v>0</v>
          </cell>
          <cell r="AG20">
            <v>500000</v>
          </cell>
          <cell r="AH20">
            <v>0</v>
          </cell>
          <cell r="AJ20">
            <v>500000</v>
          </cell>
          <cell r="AK20">
            <v>0</v>
          </cell>
          <cell r="AM20">
            <v>500000</v>
          </cell>
          <cell r="AN20">
            <v>0</v>
          </cell>
          <cell r="AO20">
            <v>411085</v>
          </cell>
          <cell r="AP20">
            <v>2435000</v>
          </cell>
          <cell r="AQ20">
            <v>0.16882340862422998</v>
          </cell>
          <cell r="AR20">
            <v>137028.33333333334</v>
          </cell>
        </row>
        <row r="21">
          <cell r="B21" t="str">
            <v>RA CALASIAO</v>
          </cell>
          <cell r="C21" t="str">
            <v>CALAGNAS, KEYSARY</v>
          </cell>
          <cell r="D21" t="str">
            <v>December  05, 2023</v>
          </cell>
          <cell r="G21" t="e">
            <v>#DIV/0!</v>
          </cell>
          <cell r="J21" t="e">
            <v>#DIV/0!</v>
          </cell>
          <cell r="M21" t="e">
            <v>#DIV/0!</v>
          </cell>
          <cell r="P21" t="e">
            <v>#DIV/0!</v>
          </cell>
          <cell r="S21" t="e">
            <v>#DIV/0!</v>
          </cell>
          <cell r="V21" t="e">
            <v>#DIV/0!</v>
          </cell>
          <cell r="Y21" t="e">
            <v>#DIV/0!</v>
          </cell>
          <cell r="AB21" t="e">
            <v>#DIV/0!</v>
          </cell>
          <cell r="AE21" t="e">
            <v>#DIV/0!</v>
          </cell>
          <cell r="AH21" t="e">
            <v>#DIV/0!</v>
          </cell>
          <cell r="AK21" t="e">
            <v>#DIV/0!</v>
          </cell>
          <cell r="AL21">
            <v>57690</v>
          </cell>
          <cell r="AM21">
            <v>377000</v>
          </cell>
          <cell r="AN21">
            <v>0.1530238726790451</v>
          </cell>
          <cell r="AO21">
            <v>57690</v>
          </cell>
          <cell r="AP21">
            <v>377000</v>
          </cell>
          <cell r="AQ21">
            <v>0.1530238726790451</v>
          </cell>
          <cell r="AR21">
            <v>19230</v>
          </cell>
        </row>
        <row r="22">
          <cell r="B22" t="str">
            <v>RA COTABATO</v>
          </cell>
          <cell r="C22" t="str">
            <v xml:space="preserve">JAN ASTER LARROZA     </v>
          </cell>
          <cell r="D22" t="str">
            <v>November 11,2018</v>
          </cell>
          <cell r="E22">
            <v>92685</v>
          </cell>
          <cell r="F22">
            <v>500000</v>
          </cell>
          <cell r="G22">
            <v>0.18537000000000001</v>
          </cell>
          <cell r="H22">
            <v>246970</v>
          </cell>
          <cell r="I22">
            <v>500000</v>
          </cell>
          <cell r="J22">
            <v>0.49393999999999999</v>
          </cell>
          <cell r="K22">
            <v>390950</v>
          </cell>
          <cell r="L22">
            <v>550000</v>
          </cell>
          <cell r="M22">
            <v>0.71081818181818179</v>
          </cell>
          <cell r="P22" t="e">
            <v>#DIV/0!</v>
          </cell>
          <cell r="S22" t="e">
            <v>#DIV/0!</v>
          </cell>
          <cell r="T22">
            <v>843655</v>
          </cell>
          <cell r="U22">
            <v>600000</v>
          </cell>
          <cell r="V22">
            <v>1.4060916666666667</v>
          </cell>
          <cell r="W22">
            <v>669500</v>
          </cell>
          <cell r="X22">
            <v>550000</v>
          </cell>
          <cell r="Y22">
            <v>1.2172727272727273</v>
          </cell>
          <cell r="Z22">
            <v>766980</v>
          </cell>
          <cell r="AA22">
            <v>650000</v>
          </cell>
          <cell r="AB22">
            <v>1.1799692307692307</v>
          </cell>
          <cell r="AC22">
            <v>874395</v>
          </cell>
          <cell r="AD22">
            <v>600000</v>
          </cell>
          <cell r="AE22">
            <v>1.457325</v>
          </cell>
          <cell r="AF22">
            <v>653680</v>
          </cell>
          <cell r="AG22">
            <v>550000</v>
          </cell>
          <cell r="AH22">
            <v>1.188509090909091</v>
          </cell>
          <cell r="AI22">
            <v>704600</v>
          </cell>
          <cell r="AJ22">
            <v>550000</v>
          </cell>
          <cell r="AK22">
            <v>1.2810909090909091</v>
          </cell>
          <cell r="AL22">
            <v>815355</v>
          </cell>
          <cell r="AM22">
            <v>600000</v>
          </cell>
          <cell r="AN22">
            <v>1.3589249999999999</v>
          </cell>
          <cell r="AO22">
            <v>6058770</v>
          </cell>
          <cell r="AP22">
            <v>5650000</v>
          </cell>
          <cell r="AQ22">
            <v>1.0723486725663718</v>
          </cell>
          <cell r="AR22">
            <v>2019590</v>
          </cell>
        </row>
        <row r="23">
          <cell r="B23" t="str">
            <v>RA DASMA</v>
          </cell>
          <cell r="C23" t="str">
            <v>JONIEL OMPOY</v>
          </cell>
          <cell r="D23">
            <v>44827</v>
          </cell>
          <cell r="E23">
            <v>747505</v>
          </cell>
          <cell r="F23">
            <v>600000</v>
          </cell>
          <cell r="G23">
            <v>1.2458416666666667</v>
          </cell>
          <cell r="H23">
            <v>657610</v>
          </cell>
          <cell r="I23">
            <v>600000</v>
          </cell>
          <cell r="J23">
            <v>1.0960166666666666</v>
          </cell>
          <cell r="K23">
            <v>968860</v>
          </cell>
          <cell r="L23">
            <v>900000</v>
          </cell>
          <cell r="M23">
            <v>1.0765111111111112</v>
          </cell>
          <cell r="N23">
            <v>2249335</v>
          </cell>
          <cell r="O23">
            <v>900000</v>
          </cell>
          <cell r="P23">
            <v>2.4992611111111112</v>
          </cell>
          <cell r="Q23">
            <v>1840255</v>
          </cell>
          <cell r="R23">
            <v>2000000</v>
          </cell>
          <cell r="S23">
            <v>0.92012749999999999</v>
          </cell>
          <cell r="T23">
            <v>1747985</v>
          </cell>
          <cell r="U23">
            <v>1500000</v>
          </cell>
          <cell r="V23">
            <v>1.1653233333333333</v>
          </cell>
          <cell r="W23">
            <v>1440020</v>
          </cell>
          <cell r="X23">
            <v>1400000</v>
          </cell>
          <cell r="Y23">
            <v>1.0285857142857142</v>
          </cell>
          <cell r="Z23">
            <v>1565835</v>
          </cell>
          <cell r="AA23">
            <v>1000000</v>
          </cell>
          <cell r="AB23">
            <v>1.5658350000000001</v>
          </cell>
          <cell r="AC23">
            <v>773270</v>
          </cell>
          <cell r="AD23">
            <v>1100000</v>
          </cell>
          <cell r="AE23">
            <v>0.7029727272727273</v>
          </cell>
          <cell r="AF23">
            <v>796095</v>
          </cell>
          <cell r="AG23">
            <v>1000000</v>
          </cell>
          <cell r="AH23">
            <v>0.796095</v>
          </cell>
          <cell r="AI23">
            <v>966290</v>
          </cell>
          <cell r="AJ23">
            <v>900000</v>
          </cell>
          <cell r="AK23">
            <v>1.0736555555555556</v>
          </cell>
          <cell r="AL23">
            <v>795480</v>
          </cell>
          <cell r="AM23">
            <v>1000000</v>
          </cell>
          <cell r="AN23">
            <v>0.79547999999999996</v>
          </cell>
          <cell r="AO23">
            <v>14548540</v>
          </cell>
          <cell r="AP23">
            <v>12900000</v>
          </cell>
          <cell r="AQ23">
            <v>1.1277937984496125</v>
          </cell>
          <cell r="AR23">
            <v>4849513.333333333</v>
          </cell>
        </row>
        <row r="24">
          <cell r="B24" t="str">
            <v>RA DIGOS</v>
          </cell>
          <cell r="C24" t="str">
            <v xml:space="preserve">GLENN SARIOL      </v>
          </cell>
          <cell r="D24" t="str">
            <v>April 11,2016</v>
          </cell>
          <cell r="E24">
            <v>335385</v>
          </cell>
          <cell r="F24">
            <v>500000</v>
          </cell>
          <cell r="G24">
            <v>0.67076999999999998</v>
          </cell>
          <cell r="H24">
            <v>194765</v>
          </cell>
          <cell r="I24">
            <v>500000</v>
          </cell>
          <cell r="J24">
            <v>0.38952999999999999</v>
          </cell>
          <cell r="K24">
            <v>271055</v>
          </cell>
          <cell r="L24">
            <v>650000</v>
          </cell>
          <cell r="M24">
            <v>0.4170076923076923</v>
          </cell>
          <cell r="P24" t="e">
            <v>#DIV/0!</v>
          </cell>
          <cell r="S24" t="e">
            <v>#DIV/0!</v>
          </cell>
          <cell r="T24">
            <v>665280</v>
          </cell>
          <cell r="U24">
            <v>550000</v>
          </cell>
          <cell r="V24">
            <v>1.2096</v>
          </cell>
          <cell r="W24">
            <v>644605</v>
          </cell>
          <cell r="X24">
            <v>550000</v>
          </cell>
          <cell r="Y24">
            <v>1.172009090909091</v>
          </cell>
          <cell r="Z24">
            <v>732570</v>
          </cell>
          <cell r="AA24">
            <v>600000</v>
          </cell>
          <cell r="AB24">
            <v>1.22095</v>
          </cell>
          <cell r="AC24">
            <v>472600</v>
          </cell>
          <cell r="AD24">
            <v>600000</v>
          </cell>
          <cell r="AE24">
            <v>0.78766666666666663</v>
          </cell>
          <cell r="AF24">
            <v>735380</v>
          </cell>
          <cell r="AG24">
            <v>600000</v>
          </cell>
          <cell r="AH24">
            <v>1.2256333333333334</v>
          </cell>
          <cell r="AI24">
            <v>698585</v>
          </cell>
          <cell r="AJ24">
            <v>600000</v>
          </cell>
          <cell r="AK24">
            <v>1.1643083333333333</v>
          </cell>
          <cell r="AL24">
            <v>664590</v>
          </cell>
          <cell r="AM24">
            <v>600000</v>
          </cell>
          <cell r="AN24">
            <v>1.10765</v>
          </cell>
          <cell r="AO24">
            <v>5414815</v>
          </cell>
          <cell r="AP24">
            <v>5750000</v>
          </cell>
          <cell r="AQ24">
            <v>0.94170695652173908</v>
          </cell>
          <cell r="AR24">
            <v>1804938.3333333333</v>
          </cell>
        </row>
        <row r="25">
          <cell r="B25" t="str">
            <v>RA DUMAGUETE</v>
          </cell>
          <cell r="C25" t="str">
            <v>FABURADA, ROMEL</v>
          </cell>
          <cell r="D25">
            <v>44811</v>
          </cell>
          <cell r="E25">
            <v>227855</v>
          </cell>
          <cell r="F25">
            <v>500000</v>
          </cell>
          <cell r="G25">
            <v>0.45571</v>
          </cell>
          <cell r="H25">
            <v>331100</v>
          </cell>
          <cell r="I25">
            <v>500000</v>
          </cell>
          <cell r="J25">
            <v>0.66220000000000001</v>
          </cell>
          <cell r="K25">
            <v>904450</v>
          </cell>
          <cell r="L25">
            <v>550000</v>
          </cell>
          <cell r="M25">
            <v>1.6444545454545454</v>
          </cell>
          <cell r="N25">
            <v>1300285</v>
          </cell>
          <cell r="O25">
            <v>850000</v>
          </cell>
          <cell r="P25">
            <v>1.5297470588235293</v>
          </cell>
          <cell r="Q25">
            <v>1323765</v>
          </cell>
          <cell r="R25">
            <v>1150000</v>
          </cell>
          <cell r="S25">
            <v>1.1511</v>
          </cell>
          <cell r="T25">
            <v>1168005</v>
          </cell>
          <cell r="U25">
            <v>850000</v>
          </cell>
          <cell r="V25">
            <v>1.3741235294117646</v>
          </cell>
          <cell r="W25">
            <v>651580</v>
          </cell>
          <cell r="X25">
            <v>850000</v>
          </cell>
          <cell r="Y25">
            <v>0.76656470588235293</v>
          </cell>
          <cell r="Z25">
            <v>764085</v>
          </cell>
          <cell r="AA25">
            <v>800000</v>
          </cell>
          <cell r="AB25">
            <v>0.95510625000000005</v>
          </cell>
          <cell r="AC25">
            <v>477410</v>
          </cell>
          <cell r="AD25">
            <v>800000</v>
          </cell>
          <cell r="AE25">
            <v>0.59676249999999997</v>
          </cell>
          <cell r="AF25">
            <v>534705</v>
          </cell>
          <cell r="AG25">
            <v>800000</v>
          </cell>
          <cell r="AH25">
            <v>0.66838125000000004</v>
          </cell>
          <cell r="AI25">
            <v>908675</v>
          </cell>
          <cell r="AJ25">
            <v>800000</v>
          </cell>
          <cell r="AK25">
            <v>1.13584375</v>
          </cell>
          <cell r="AL25">
            <v>665885</v>
          </cell>
          <cell r="AM25">
            <v>600000</v>
          </cell>
          <cell r="AN25">
            <v>1.1098083333333333</v>
          </cell>
          <cell r="AO25">
            <v>9257800</v>
          </cell>
          <cell r="AP25">
            <v>9050000</v>
          </cell>
          <cell r="AQ25">
            <v>1.0229613259668509</v>
          </cell>
          <cell r="AR25">
            <v>3085933.3333333335</v>
          </cell>
        </row>
        <row r="26">
          <cell r="B26" t="str">
            <v>RA ERMITA</v>
          </cell>
          <cell r="C26" t="str">
            <v>CARLOS ABACA</v>
          </cell>
          <cell r="D26">
            <v>42801</v>
          </cell>
          <cell r="E26">
            <v>878325</v>
          </cell>
          <cell r="F26">
            <v>600000</v>
          </cell>
          <cell r="G26">
            <v>1.463875</v>
          </cell>
          <cell r="H26">
            <v>609770</v>
          </cell>
          <cell r="I26">
            <v>550000</v>
          </cell>
          <cell r="J26">
            <v>1.1086727272727273</v>
          </cell>
          <cell r="K26">
            <v>902125</v>
          </cell>
          <cell r="L26">
            <v>1200000</v>
          </cell>
          <cell r="M26">
            <v>0.75177083333333339</v>
          </cell>
          <cell r="N26">
            <v>1497915</v>
          </cell>
          <cell r="O26">
            <v>1200000</v>
          </cell>
          <cell r="P26">
            <v>1.2482625000000001</v>
          </cell>
          <cell r="Q26">
            <v>2129555</v>
          </cell>
          <cell r="R26">
            <v>1250000</v>
          </cell>
          <cell r="S26">
            <v>1.7036439999999999</v>
          </cell>
          <cell r="T26">
            <v>1351945</v>
          </cell>
          <cell r="U26">
            <v>1350000</v>
          </cell>
          <cell r="V26">
            <v>1.0014407407407406</v>
          </cell>
          <cell r="W26">
            <v>1100905</v>
          </cell>
          <cell r="X26">
            <v>1250000</v>
          </cell>
          <cell r="Y26">
            <v>0.88072399999999995</v>
          </cell>
          <cell r="Z26">
            <v>751075</v>
          </cell>
          <cell r="AA26">
            <v>1200000</v>
          </cell>
          <cell r="AB26">
            <v>0.62589583333333332</v>
          </cell>
          <cell r="AC26">
            <v>1116985</v>
          </cell>
          <cell r="AD26">
            <v>1100000</v>
          </cell>
          <cell r="AE26">
            <v>1.0154409090909091</v>
          </cell>
          <cell r="AF26">
            <v>1120850</v>
          </cell>
          <cell r="AG26">
            <v>1000000</v>
          </cell>
          <cell r="AH26">
            <v>1.1208499999999999</v>
          </cell>
          <cell r="AI26">
            <v>617195</v>
          </cell>
          <cell r="AJ26">
            <v>1000000</v>
          </cell>
          <cell r="AK26">
            <v>0.61719500000000005</v>
          </cell>
          <cell r="AL26">
            <v>680445</v>
          </cell>
          <cell r="AM26">
            <v>1000000</v>
          </cell>
          <cell r="AN26">
            <v>0.68044499999999997</v>
          </cell>
          <cell r="AO26">
            <v>12757090</v>
          </cell>
          <cell r="AP26">
            <v>12700000</v>
          </cell>
          <cell r="AQ26">
            <v>1.0044952755905512</v>
          </cell>
          <cell r="AR26">
            <v>4252363.333333333</v>
          </cell>
        </row>
        <row r="27">
          <cell r="B27" t="str">
            <v>RA FESTIVAL MALL</v>
          </cell>
          <cell r="C27" t="str">
            <v>ZHANDER DEYTA</v>
          </cell>
          <cell r="D27" t="str">
            <v>September 11, 2023</v>
          </cell>
          <cell r="G27" t="e">
            <v>#DIV/0!</v>
          </cell>
          <cell r="J27" t="e">
            <v>#DIV/0!</v>
          </cell>
          <cell r="M27" t="e">
            <v>#DIV/0!</v>
          </cell>
          <cell r="P27" t="e">
            <v>#DIV/0!</v>
          </cell>
          <cell r="S27" t="e">
            <v>#DIV/0!</v>
          </cell>
          <cell r="V27" t="e">
            <v>#DIV/0!</v>
          </cell>
          <cell r="Y27" t="e">
            <v>#DIV/0!</v>
          </cell>
          <cell r="AB27" t="e">
            <v>#DIV/0!</v>
          </cell>
          <cell r="AC27">
            <v>212065</v>
          </cell>
          <cell r="AD27">
            <v>240000</v>
          </cell>
          <cell r="AE27">
            <v>0.88360416666666663</v>
          </cell>
          <cell r="AF27">
            <v>267230</v>
          </cell>
          <cell r="AG27">
            <v>600000</v>
          </cell>
          <cell r="AH27">
            <v>0.44538333333333335</v>
          </cell>
          <cell r="AI27">
            <v>596300</v>
          </cell>
          <cell r="AJ27">
            <v>600000</v>
          </cell>
          <cell r="AK27">
            <v>0.99383333333333335</v>
          </cell>
          <cell r="AL27">
            <v>446235</v>
          </cell>
          <cell r="AM27">
            <v>600000</v>
          </cell>
          <cell r="AN27">
            <v>0.74372499999999997</v>
          </cell>
          <cell r="AO27">
            <v>1521830</v>
          </cell>
          <cell r="AP27">
            <v>2040000</v>
          </cell>
          <cell r="AQ27">
            <v>0.74599509803921571</v>
          </cell>
          <cell r="AR27">
            <v>507276.66666666669</v>
          </cell>
        </row>
        <row r="28">
          <cell r="B28" t="str">
            <v>RA GALLERIA</v>
          </cell>
          <cell r="C28" t="str">
            <v>JEFFREY ANACTA</v>
          </cell>
          <cell r="D28">
            <v>43621</v>
          </cell>
          <cell r="E28">
            <v>884380</v>
          </cell>
          <cell r="F28">
            <v>750000</v>
          </cell>
          <cell r="G28">
            <v>1.1791733333333334</v>
          </cell>
          <cell r="H28">
            <v>765830</v>
          </cell>
          <cell r="I28">
            <v>550000</v>
          </cell>
          <cell r="J28">
            <v>1.3924181818181818</v>
          </cell>
          <cell r="K28">
            <v>865362</v>
          </cell>
          <cell r="L28">
            <v>1400000</v>
          </cell>
          <cell r="M28">
            <v>0.61811571428571432</v>
          </cell>
          <cell r="N28">
            <v>1885165</v>
          </cell>
          <cell r="O28">
            <v>1400000</v>
          </cell>
          <cell r="P28">
            <v>1.3465464285714286</v>
          </cell>
          <cell r="Q28">
            <v>1384760</v>
          </cell>
          <cell r="R28">
            <v>1150000</v>
          </cell>
          <cell r="S28">
            <v>1.2041391304347826</v>
          </cell>
          <cell r="T28">
            <v>789580</v>
          </cell>
          <cell r="U28">
            <v>1050000</v>
          </cell>
          <cell r="V28">
            <v>0.75198095238095242</v>
          </cell>
          <cell r="W28">
            <v>607590</v>
          </cell>
          <cell r="X28">
            <v>1000000</v>
          </cell>
          <cell r="Y28">
            <v>0.60758999999999996</v>
          </cell>
          <cell r="Z28">
            <v>766270</v>
          </cell>
          <cell r="AA28">
            <v>800000</v>
          </cell>
          <cell r="AB28">
            <v>0.95783750000000001</v>
          </cell>
          <cell r="AC28">
            <v>741075</v>
          </cell>
          <cell r="AD28">
            <v>800000</v>
          </cell>
          <cell r="AE28">
            <v>0.92634375000000002</v>
          </cell>
          <cell r="AF28">
            <v>682110</v>
          </cell>
          <cell r="AG28">
            <v>800000</v>
          </cell>
          <cell r="AH28">
            <v>0.85263750000000005</v>
          </cell>
          <cell r="AI28">
            <v>664200</v>
          </cell>
          <cell r="AJ28">
            <v>750000</v>
          </cell>
          <cell r="AK28">
            <v>0.88560000000000005</v>
          </cell>
          <cell r="AL28">
            <v>899675</v>
          </cell>
          <cell r="AM28">
            <v>750000</v>
          </cell>
          <cell r="AN28">
            <v>1.1995666666666667</v>
          </cell>
          <cell r="AO28">
            <v>10935997</v>
          </cell>
          <cell r="AP28">
            <v>11200000</v>
          </cell>
          <cell r="AQ28">
            <v>0.97642830357142862</v>
          </cell>
          <cell r="AR28">
            <v>3645332.3333333335</v>
          </cell>
        </row>
        <row r="29">
          <cell r="B29" t="str">
            <v>RA GALLERIA CEBU</v>
          </cell>
          <cell r="C29" t="str">
            <v>ARMANDO OLIVEROS, JR.</v>
          </cell>
          <cell r="D29" t="str">
            <v>August 10,2018</v>
          </cell>
          <cell r="E29">
            <v>187765</v>
          </cell>
          <cell r="F29">
            <v>700000</v>
          </cell>
          <cell r="G29">
            <v>0.2682357142857143</v>
          </cell>
          <cell r="H29">
            <v>660390</v>
          </cell>
          <cell r="I29">
            <v>600000</v>
          </cell>
          <cell r="J29">
            <v>1.1006499999999999</v>
          </cell>
          <cell r="K29">
            <v>552895</v>
          </cell>
          <cell r="L29">
            <v>850000</v>
          </cell>
          <cell r="M29">
            <v>0.65046470588235294</v>
          </cell>
          <cell r="N29">
            <v>650915</v>
          </cell>
          <cell r="O29">
            <v>850000</v>
          </cell>
          <cell r="P29">
            <v>0.76578235294117647</v>
          </cell>
          <cell r="Q29">
            <v>903235</v>
          </cell>
          <cell r="R29">
            <v>1400000</v>
          </cell>
          <cell r="S29">
            <v>0.64516785714285718</v>
          </cell>
          <cell r="T29">
            <v>1180410</v>
          </cell>
          <cell r="U29">
            <v>900000</v>
          </cell>
          <cell r="V29">
            <v>1.3115666666666668</v>
          </cell>
          <cell r="W29">
            <v>1108995</v>
          </cell>
          <cell r="X29">
            <v>750000</v>
          </cell>
          <cell r="Y29">
            <v>1.4786600000000001</v>
          </cell>
          <cell r="Z29">
            <v>988590</v>
          </cell>
          <cell r="AA29">
            <v>800000</v>
          </cell>
          <cell r="AB29">
            <v>1.2357374999999999</v>
          </cell>
          <cell r="AC29">
            <v>747275</v>
          </cell>
          <cell r="AD29">
            <v>800000</v>
          </cell>
          <cell r="AE29">
            <v>0.93409374999999994</v>
          </cell>
          <cell r="AF29">
            <v>801160</v>
          </cell>
          <cell r="AG29">
            <v>800000</v>
          </cell>
          <cell r="AH29">
            <v>1.00145</v>
          </cell>
          <cell r="AI29">
            <v>862830</v>
          </cell>
          <cell r="AJ29">
            <v>750000</v>
          </cell>
          <cell r="AK29">
            <v>1.1504399999999999</v>
          </cell>
          <cell r="AL29">
            <v>1028210</v>
          </cell>
          <cell r="AM29">
            <v>850000</v>
          </cell>
          <cell r="AN29">
            <v>1.2096588235294117</v>
          </cell>
          <cell r="AO29">
            <v>9672670</v>
          </cell>
          <cell r="AP29">
            <v>10050000</v>
          </cell>
          <cell r="AQ29">
            <v>0.96245472636815921</v>
          </cell>
          <cell r="AR29">
            <v>3224223.3333333335</v>
          </cell>
        </row>
        <row r="30">
          <cell r="B30" t="str">
            <v>RA GAPAN</v>
          </cell>
          <cell r="C30" t="str">
            <v>DE GUZMAN, JHON LIESTER</v>
          </cell>
          <cell r="D30" t="str">
            <v>December 16, 2023</v>
          </cell>
          <cell r="G30" t="e">
            <v>#DIV/0!</v>
          </cell>
          <cell r="J30" t="e">
            <v>#DIV/0!</v>
          </cell>
          <cell r="M30" t="e">
            <v>#DIV/0!</v>
          </cell>
          <cell r="P30" t="e">
            <v>#DIV/0!</v>
          </cell>
          <cell r="S30" t="e">
            <v>#DIV/0!</v>
          </cell>
          <cell r="V30" t="e">
            <v>#DIV/0!</v>
          </cell>
          <cell r="Y30" t="e">
            <v>#DIV/0!</v>
          </cell>
          <cell r="AB30" t="e">
            <v>#DIV/0!</v>
          </cell>
          <cell r="AE30" t="e">
            <v>#DIV/0!</v>
          </cell>
          <cell r="AH30" t="e">
            <v>#DIV/0!</v>
          </cell>
          <cell r="AK30" t="e">
            <v>#DIV/0!</v>
          </cell>
          <cell r="AL30">
            <v>20990</v>
          </cell>
          <cell r="AM30">
            <v>233000</v>
          </cell>
          <cell r="AN30">
            <v>9.008583690987125E-2</v>
          </cell>
          <cell r="AO30">
            <v>20990</v>
          </cell>
          <cell r="AP30">
            <v>233000</v>
          </cell>
          <cell r="AQ30">
            <v>9.008583690987125E-2</v>
          </cell>
          <cell r="AR30">
            <v>6996.666666666667</v>
          </cell>
        </row>
        <row r="31">
          <cell r="C31" t="str">
            <v>CANLAPAN, JERIC</v>
          </cell>
          <cell r="D31">
            <v>44887</v>
          </cell>
          <cell r="E31">
            <v>275345</v>
          </cell>
          <cell r="F31">
            <v>500000</v>
          </cell>
          <cell r="G31">
            <v>0.55069000000000001</v>
          </cell>
          <cell r="H31">
            <v>54485</v>
          </cell>
          <cell r="I31">
            <v>400000</v>
          </cell>
          <cell r="J31">
            <v>0.13621249999999999</v>
          </cell>
          <cell r="K31">
            <v>0</v>
          </cell>
          <cell r="L31">
            <v>550000</v>
          </cell>
          <cell r="M31">
            <v>0</v>
          </cell>
          <cell r="P31" t="e">
            <v>#DIV/0!</v>
          </cell>
          <cell r="S31" t="e">
            <v>#DIV/0!</v>
          </cell>
          <cell r="V31" t="e">
            <v>#DIV/0!</v>
          </cell>
          <cell r="Y31" t="e">
            <v>#DIV/0!</v>
          </cell>
          <cell r="AB31" t="e">
            <v>#DIV/0!</v>
          </cell>
          <cell r="AE31" t="e">
            <v>#DIV/0!</v>
          </cell>
          <cell r="AH31" t="e">
            <v>#DIV/0!</v>
          </cell>
          <cell r="AK31" t="e">
            <v>#DIV/0!</v>
          </cell>
          <cell r="AN31" t="e">
            <v>#DIV/0!</v>
          </cell>
          <cell r="AO31">
            <v>329830</v>
          </cell>
          <cell r="AP31">
            <v>1450000</v>
          </cell>
          <cell r="AQ31">
            <v>0.22746896551724138</v>
          </cell>
          <cell r="AR31">
            <v>109943.33333333333</v>
          </cell>
        </row>
        <row r="32">
          <cell r="C32" t="str">
            <v>MARIN, IVAN RENZ</v>
          </cell>
          <cell r="D32">
            <v>45002</v>
          </cell>
          <cell r="G32" t="e">
            <v>#DIV/0!</v>
          </cell>
          <cell r="J32" t="e">
            <v>#DIV/0!</v>
          </cell>
          <cell r="K32">
            <v>113370</v>
          </cell>
          <cell r="L32">
            <v>193548</v>
          </cell>
          <cell r="M32">
            <v>0.58574617149234298</v>
          </cell>
          <cell r="N32">
            <v>614525</v>
          </cell>
          <cell r="O32">
            <v>550000</v>
          </cell>
          <cell r="P32">
            <v>1.1173181818181819</v>
          </cell>
          <cell r="Q32">
            <v>785490</v>
          </cell>
          <cell r="R32">
            <v>550000</v>
          </cell>
          <cell r="S32">
            <v>1.4281636363636363</v>
          </cell>
          <cell r="T32">
            <v>561530</v>
          </cell>
          <cell r="U32">
            <v>550000</v>
          </cell>
          <cell r="V32">
            <v>1.0209636363636363</v>
          </cell>
          <cell r="W32">
            <v>336650</v>
          </cell>
          <cell r="X32">
            <v>550000</v>
          </cell>
          <cell r="Y32">
            <v>0.61209090909090913</v>
          </cell>
          <cell r="Z32">
            <v>397550</v>
          </cell>
          <cell r="AA32">
            <v>550000</v>
          </cell>
          <cell r="AB32">
            <v>0.7228181818181818</v>
          </cell>
          <cell r="AC32">
            <v>10495</v>
          </cell>
          <cell r="AD32">
            <v>600000</v>
          </cell>
          <cell r="AE32">
            <v>1.7491666666666666E-2</v>
          </cell>
          <cell r="AF32">
            <v>560205</v>
          </cell>
          <cell r="AG32">
            <v>550000</v>
          </cell>
          <cell r="AH32">
            <v>1.0185545454545455</v>
          </cell>
          <cell r="AI32">
            <v>100280</v>
          </cell>
          <cell r="AJ32">
            <v>550000</v>
          </cell>
          <cell r="AK32">
            <v>0.18232727272727273</v>
          </cell>
          <cell r="AN32" t="e">
            <v>#DIV/0!</v>
          </cell>
          <cell r="AO32">
            <v>3480095</v>
          </cell>
          <cell r="AP32">
            <v>4643548</v>
          </cell>
          <cell r="AQ32">
            <v>0.74944740530301401</v>
          </cell>
          <cell r="AR32">
            <v>1160031.6666666667</v>
          </cell>
        </row>
        <row r="33">
          <cell r="B33" t="str">
            <v>RA GENERAL TRIAS</v>
          </cell>
          <cell r="C33" t="str">
            <v>ARTHUR FLORES</v>
          </cell>
          <cell r="D33">
            <v>43728</v>
          </cell>
          <cell r="E33">
            <v>1017515</v>
          </cell>
          <cell r="F33">
            <v>700000</v>
          </cell>
          <cell r="G33">
            <v>1.4535928571428571</v>
          </cell>
          <cell r="H33">
            <v>877490</v>
          </cell>
          <cell r="I33">
            <v>850000</v>
          </cell>
          <cell r="J33">
            <v>1.0323411764705883</v>
          </cell>
          <cell r="K33">
            <v>1748135</v>
          </cell>
          <cell r="L33">
            <v>1250000</v>
          </cell>
          <cell r="M33">
            <v>1.3985080000000001</v>
          </cell>
          <cell r="N33">
            <v>2708820</v>
          </cell>
          <cell r="O33">
            <v>1700000</v>
          </cell>
          <cell r="P33">
            <v>1.5934235294117647</v>
          </cell>
          <cell r="Q33">
            <v>3952640</v>
          </cell>
          <cell r="R33">
            <v>2600000</v>
          </cell>
          <cell r="S33">
            <v>1.5202461538461538</v>
          </cell>
          <cell r="T33">
            <v>2731635</v>
          </cell>
          <cell r="U33">
            <v>2000000</v>
          </cell>
          <cell r="V33">
            <v>1.3658174999999999</v>
          </cell>
          <cell r="W33">
            <v>2000440</v>
          </cell>
          <cell r="X33">
            <v>1800000</v>
          </cell>
          <cell r="Y33">
            <v>1.1113555555555557</v>
          </cell>
          <cell r="Z33">
            <v>1726800</v>
          </cell>
          <cell r="AA33">
            <v>1200000</v>
          </cell>
          <cell r="AB33">
            <v>1.4390000000000001</v>
          </cell>
          <cell r="AC33">
            <v>2175510</v>
          </cell>
          <cell r="AD33">
            <v>1300000</v>
          </cell>
          <cell r="AE33">
            <v>1.6734692307692307</v>
          </cell>
          <cell r="AF33">
            <v>1756560</v>
          </cell>
          <cell r="AG33">
            <v>1300000</v>
          </cell>
          <cell r="AH33">
            <v>1.3512</v>
          </cell>
          <cell r="AI33">
            <v>1537070</v>
          </cell>
          <cell r="AJ33">
            <v>1500000</v>
          </cell>
          <cell r="AK33">
            <v>1.0247133333333334</v>
          </cell>
          <cell r="AL33">
            <v>1741485</v>
          </cell>
          <cell r="AM33">
            <v>1500000</v>
          </cell>
          <cell r="AN33">
            <v>1.16099</v>
          </cell>
          <cell r="AO33">
            <v>23974100</v>
          </cell>
          <cell r="AP33">
            <v>17700000</v>
          </cell>
          <cell r="AQ33">
            <v>1.3544689265536722</v>
          </cell>
          <cell r="AR33">
            <v>7991366.666666667</v>
          </cell>
        </row>
        <row r="34">
          <cell r="B34" t="str">
            <v>RA GENSAN</v>
          </cell>
          <cell r="C34" t="str">
            <v>GUTIERREZ, JASON</v>
          </cell>
          <cell r="D34">
            <v>44460</v>
          </cell>
          <cell r="E34">
            <v>139205</v>
          </cell>
          <cell r="F34">
            <v>500000</v>
          </cell>
          <cell r="G34">
            <v>0.27840999999999999</v>
          </cell>
          <cell r="H34">
            <v>424545</v>
          </cell>
          <cell r="I34">
            <v>500000</v>
          </cell>
          <cell r="J34">
            <v>0.84909000000000001</v>
          </cell>
          <cell r="K34">
            <v>161580</v>
          </cell>
          <cell r="L34">
            <v>550000</v>
          </cell>
          <cell r="M34">
            <v>0.2937818181818182</v>
          </cell>
          <cell r="P34" t="e">
            <v>#DIV/0!</v>
          </cell>
          <cell r="S34" t="e">
            <v>#DIV/0!</v>
          </cell>
          <cell r="T34">
            <v>888090</v>
          </cell>
          <cell r="U34">
            <v>600000</v>
          </cell>
          <cell r="V34">
            <v>1.4801500000000001</v>
          </cell>
          <cell r="W34">
            <v>495830</v>
          </cell>
          <cell r="X34">
            <v>650000</v>
          </cell>
          <cell r="Y34">
            <v>0.76281538461538456</v>
          </cell>
          <cell r="Z34">
            <v>874280</v>
          </cell>
          <cell r="AA34">
            <v>600000</v>
          </cell>
          <cell r="AB34">
            <v>1.4571333333333334</v>
          </cell>
          <cell r="AC34">
            <v>713595</v>
          </cell>
          <cell r="AD34">
            <v>500000</v>
          </cell>
          <cell r="AE34">
            <v>1.42719</v>
          </cell>
          <cell r="AF34">
            <v>417615</v>
          </cell>
          <cell r="AG34">
            <v>550000</v>
          </cell>
          <cell r="AH34">
            <v>0.75929999999999997</v>
          </cell>
          <cell r="AI34">
            <v>421925</v>
          </cell>
          <cell r="AJ34">
            <v>550000</v>
          </cell>
          <cell r="AK34">
            <v>0.76713636363636362</v>
          </cell>
          <cell r="AL34">
            <v>583525</v>
          </cell>
          <cell r="AM34">
            <v>354800</v>
          </cell>
          <cell r="AN34">
            <v>1.6446589627959414</v>
          </cell>
          <cell r="AO34">
            <v>5120190</v>
          </cell>
          <cell r="AP34">
            <v>5354800</v>
          </cell>
          <cell r="AQ34">
            <v>0.9561869724359453</v>
          </cell>
          <cell r="AR34">
            <v>1706730</v>
          </cell>
        </row>
        <row r="35">
          <cell r="B35" t="str">
            <v>RA ILIGAN</v>
          </cell>
          <cell r="C35" t="str">
            <v>CUBAR, MICHAEL EARVIN</v>
          </cell>
          <cell r="D35" t="str">
            <v>August 06, 2023</v>
          </cell>
          <cell r="G35" t="e">
            <v>#DIV/0!</v>
          </cell>
          <cell r="J35" t="e">
            <v>#DIV/0!</v>
          </cell>
          <cell r="M35" t="e">
            <v>#DIV/0!</v>
          </cell>
          <cell r="P35" t="e">
            <v>#DIV/0!</v>
          </cell>
          <cell r="S35" t="e">
            <v>#DIV/0!</v>
          </cell>
          <cell r="V35" t="e">
            <v>#DIV/0!</v>
          </cell>
          <cell r="Y35" t="e">
            <v>#DIV/0!</v>
          </cell>
          <cell r="Z35">
            <v>1087740</v>
          </cell>
          <cell r="AA35">
            <v>377000</v>
          </cell>
          <cell r="AB35">
            <v>2.8852519893899204</v>
          </cell>
          <cell r="AC35">
            <v>436815</v>
          </cell>
          <cell r="AD35">
            <v>500000</v>
          </cell>
          <cell r="AE35">
            <v>0.87363000000000002</v>
          </cell>
          <cell r="AF35">
            <v>537915</v>
          </cell>
          <cell r="AG35">
            <v>500000</v>
          </cell>
          <cell r="AH35">
            <v>1.0758300000000001</v>
          </cell>
          <cell r="AI35">
            <v>611105</v>
          </cell>
          <cell r="AJ35">
            <v>500000</v>
          </cell>
          <cell r="AK35">
            <v>1.22221</v>
          </cell>
          <cell r="AL35">
            <v>571385</v>
          </cell>
          <cell r="AM35">
            <v>500000</v>
          </cell>
          <cell r="AN35">
            <v>1.1427700000000001</v>
          </cell>
          <cell r="AO35">
            <v>3244960</v>
          </cell>
          <cell r="AP35">
            <v>2377000</v>
          </cell>
          <cell r="AQ35">
            <v>1.3651493479175432</v>
          </cell>
          <cell r="AR35">
            <v>1081653.3333333333</v>
          </cell>
        </row>
        <row r="36">
          <cell r="B36" t="str">
            <v>RA ILIGAN</v>
          </cell>
          <cell r="C36" t="str">
            <v>CAMPECIÑO, CENON</v>
          </cell>
          <cell r="D36">
            <v>44629</v>
          </cell>
          <cell r="E36">
            <v>99485</v>
          </cell>
          <cell r="F36">
            <v>500000</v>
          </cell>
          <cell r="G36">
            <v>0.19897000000000001</v>
          </cell>
          <cell r="H36">
            <v>231560</v>
          </cell>
          <cell r="I36">
            <v>500000</v>
          </cell>
          <cell r="J36">
            <v>0.46311999999999998</v>
          </cell>
          <cell r="K36">
            <v>281350</v>
          </cell>
          <cell r="L36">
            <v>550000</v>
          </cell>
          <cell r="M36">
            <v>0.51154545454545453</v>
          </cell>
          <cell r="P36" t="e">
            <v>#DIV/0!</v>
          </cell>
          <cell r="S36" t="e">
            <v>#DIV/0!</v>
          </cell>
          <cell r="V36" t="e">
            <v>#DIV/0!</v>
          </cell>
          <cell r="Y36" t="e">
            <v>#DIV/0!</v>
          </cell>
          <cell r="AB36" t="e">
            <v>#DIV/0!</v>
          </cell>
          <cell r="AE36" t="e">
            <v>#DIV/0!</v>
          </cell>
          <cell r="AH36" t="e">
            <v>#DIV/0!</v>
          </cell>
          <cell r="AK36" t="e">
            <v>#DIV/0!</v>
          </cell>
          <cell r="AN36" t="e">
            <v>#DIV/0!</v>
          </cell>
          <cell r="AO36">
            <v>612395</v>
          </cell>
          <cell r="AP36">
            <v>1550000</v>
          </cell>
          <cell r="AQ36">
            <v>0.39509354838709676</v>
          </cell>
          <cell r="AR36">
            <v>204131.66666666666</v>
          </cell>
        </row>
        <row r="37">
          <cell r="B37" t="str">
            <v>RA LAS PIÑAS</v>
          </cell>
          <cell r="C37" t="str">
            <v>ALLANJO BALDOVIA (PROBY)</v>
          </cell>
          <cell r="D37">
            <v>44789</v>
          </cell>
          <cell r="E37">
            <v>478430</v>
          </cell>
          <cell r="F37">
            <v>500000</v>
          </cell>
          <cell r="G37">
            <v>0.95686000000000004</v>
          </cell>
          <cell r="H37">
            <v>336770</v>
          </cell>
          <cell r="I37">
            <v>500000</v>
          </cell>
          <cell r="J37">
            <v>0.67354000000000003</v>
          </cell>
          <cell r="K37">
            <v>883765</v>
          </cell>
          <cell r="L37">
            <v>850000</v>
          </cell>
          <cell r="M37">
            <v>1.0397235294117646</v>
          </cell>
          <cell r="N37">
            <v>946735</v>
          </cell>
          <cell r="O37">
            <v>900000</v>
          </cell>
          <cell r="P37">
            <v>1.0519277777777778</v>
          </cell>
          <cell r="Q37">
            <v>974630</v>
          </cell>
          <cell r="R37">
            <v>950000</v>
          </cell>
          <cell r="S37">
            <v>1.0259263157894736</v>
          </cell>
          <cell r="T37">
            <v>740685</v>
          </cell>
          <cell r="U37">
            <v>700000</v>
          </cell>
          <cell r="V37">
            <v>1.0581214285714287</v>
          </cell>
          <cell r="W37">
            <v>715080</v>
          </cell>
          <cell r="X37">
            <v>700000</v>
          </cell>
          <cell r="Y37">
            <v>1.0215428571428571</v>
          </cell>
          <cell r="Z37">
            <v>499005</v>
          </cell>
          <cell r="AA37">
            <v>700000</v>
          </cell>
          <cell r="AB37">
            <v>0.71286428571428573</v>
          </cell>
          <cell r="AC37">
            <v>332545</v>
          </cell>
          <cell r="AD37">
            <v>700000</v>
          </cell>
          <cell r="AE37">
            <v>0.47506428571428572</v>
          </cell>
          <cell r="AF37">
            <v>544010</v>
          </cell>
          <cell r="AG37">
            <v>700000</v>
          </cell>
          <cell r="AH37">
            <v>0.77715714285714288</v>
          </cell>
          <cell r="AI37">
            <v>226860</v>
          </cell>
          <cell r="AJ37">
            <v>650000</v>
          </cell>
          <cell r="AK37">
            <v>0.34901538461538462</v>
          </cell>
          <cell r="AL37">
            <v>671080</v>
          </cell>
          <cell r="AM37">
            <v>650000</v>
          </cell>
          <cell r="AN37">
            <v>1.0324307692307693</v>
          </cell>
          <cell r="AO37">
            <v>7349595</v>
          </cell>
          <cell r="AP37">
            <v>8500000</v>
          </cell>
          <cell r="AQ37">
            <v>0.86465823529411767</v>
          </cell>
          <cell r="AR37">
            <v>2449865</v>
          </cell>
        </row>
        <row r="38">
          <cell r="B38" t="str">
            <v>RA LEMERY</v>
          </cell>
          <cell r="C38" t="str">
            <v>JOY ANGELO UMALI</v>
          </cell>
          <cell r="D38">
            <v>44860</v>
          </cell>
          <cell r="E38">
            <v>267965</v>
          </cell>
          <cell r="F38">
            <v>500000</v>
          </cell>
          <cell r="G38">
            <v>0.53593000000000002</v>
          </cell>
          <cell r="H38">
            <v>123580</v>
          </cell>
          <cell r="I38">
            <v>500000</v>
          </cell>
          <cell r="J38">
            <v>0.24715999999999999</v>
          </cell>
          <cell r="L38">
            <v>600000</v>
          </cell>
          <cell r="M38">
            <v>0</v>
          </cell>
          <cell r="P38" t="e">
            <v>#DIV/0!</v>
          </cell>
          <cell r="S38" t="e">
            <v>#DIV/0!</v>
          </cell>
          <cell r="V38" t="e">
            <v>#DIV/0!</v>
          </cell>
          <cell r="Y38" t="e">
            <v>#DIV/0!</v>
          </cell>
          <cell r="AB38" t="e">
            <v>#DIV/0!</v>
          </cell>
          <cell r="AE38" t="e">
            <v>#DIV/0!</v>
          </cell>
          <cell r="AH38" t="e">
            <v>#DIV/0!</v>
          </cell>
          <cell r="AK38" t="e">
            <v>#DIV/0!</v>
          </cell>
          <cell r="AN38" t="e">
            <v>#DIV/0!</v>
          </cell>
          <cell r="AO38">
            <v>391545</v>
          </cell>
          <cell r="AP38">
            <v>1600000</v>
          </cell>
          <cell r="AQ38">
            <v>0.24471562499999999</v>
          </cell>
          <cell r="AR38">
            <v>195772.5</v>
          </cell>
        </row>
        <row r="39">
          <cell r="C39" t="str">
            <v>JOHN PAUL CHAVEZ (PROBY)</v>
          </cell>
          <cell r="D39">
            <v>45034</v>
          </cell>
          <cell r="N39">
            <v>193455</v>
          </cell>
          <cell r="O39">
            <v>195000</v>
          </cell>
          <cell r="P39">
            <v>0.99207692307692308</v>
          </cell>
          <cell r="Q39">
            <v>785095</v>
          </cell>
          <cell r="R39">
            <v>600000</v>
          </cell>
          <cell r="S39">
            <v>1.3084916666666666</v>
          </cell>
          <cell r="T39">
            <v>342893</v>
          </cell>
          <cell r="U39">
            <v>700000</v>
          </cell>
          <cell r="V39">
            <v>0.48984714285714287</v>
          </cell>
          <cell r="W39">
            <v>171380</v>
          </cell>
          <cell r="X39">
            <v>600000</v>
          </cell>
          <cell r="Y39">
            <v>0.28563333333333335</v>
          </cell>
          <cell r="Z39">
            <v>79480</v>
          </cell>
          <cell r="AA39">
            <v>500000</v>
          </cell>
          <cell r="AB39">
            <v>0.15895999999999999</v>
          </cell>
          <cell r="AC39">
            <v>74995</v>
          </cell>
          <cell r="AD39">
            <v>500000</v>
          </cell>
          <cell r="AE39">
            <v>0.14999000000000001</v>
          </cell>
          <cell r="AO39">
            <v>1647298</v>
          </cell>
          <cell r="AP39">
            <v>3095000</v>
          </cell>
          <cell r="AQ39">
            <v>0.53224491114701133</v>
          </cell>
          <cell r="AR39">
            <v>823649</v>
          </cell>
        </row>
        <row r="40">
          <cell r="C40" t="str">
            <v>EGUIA, MARK</v>
          </cell>
          <cell r="D40" t="str">
            <v>October 27, 2023</v>
          </cell>
          <cell r="P40" t="e">
            <v>#DIV/0!</v>
          </cell>
          <cell r="S40" t="e">
            <v>#DIV/0!</v>
          </cell>
          <cell r="V40" t="e">
            <v>#DIV/0!</v>
          </cell>
          <cell r="Y40" t="e">
            <v>#DIV/0!</v>
          </cell>
          <cell r="AB40" t="e">
            <v>#DIV/0!</v>
          </cell>
          <cell r="AE40" t="e">
            <v>#DIV/0!</v>
          </cell>
          <cell r="AF40">
            <v>20990</v>
          </cell>
          <cell r="AG40">
            <v>72500</v>
          </cell>
          <cell r="AH40">
            <v>0.28951724137931034</v>
          </cell>
          <cell r="AI40">
            <v>372550</v>
          </cell>
          <cell r="AJ40">
            <v>450000</v>
          </cell>
          <cell r="AK40">
            <v>0.8278888888888889</v>
          </cell>
          <cell r="AL40">
            <v>333265</v>
          </cell>
          <cell r="AM40">
            <v>500000</v>
          </cell>
          <cell r="AN40">
            <v>0.66652999999999996</v>
          </cell>
          <cell r="AO40">
            <v>726805</v>
          </cell>
          <cell r="AP40">
            <v>1022500</v>
          </cell>
          <cell r="AQ40">
            <v>0.7108117359413203</v>
          </cell>
          <cell r="AR40">
            <v>242268.33333333334</v>
          </cell>
        </row>
        <row r="41">
          <cell r="B41" t="str">
            <v>RA LIPA</v>
          </cell>
          <cell r="C41" t="str">
            <v>ERIC CABRERA</v>
          </cell>
          <cell r="D41">
            <v>44593</v>
          </cell>
          <cell r="E41">
            <v>382210</v>
          </cell>
          <cell r="F41">
            <v>550000</v>
          </cell>
          <cell r="G41">
            <v>0.69492727272727273</v>
          </cell>
          <cell r="H41">
            <v>357335</v>
          </cell>
          <cell r="I41">
            <v>500000</v>
          </cell>
          <cell r="J41">
            <v>0.71467000000000003</v>
          </cell>
          <cell r="K41">
            <v>776895</v>
          </cell>
          <cell r="L41">
            <v>900000</v>
          </cell>
          <cell r="M41">
            <v>0.86321666666666663</v>
          </cell>
          <cell r="N41">
            <v>1001775</v>
          </cell>
          <cell r="O41">
            <v>900000</v>
          </cell>
          <cell r="P41">
            <v>1.1130833333333334</v>
          </cell>
          <cell r="Q41">
            <v>1455900</v>
          </cell>
          <cell r="R41">
            <v>1150000</v>
          </cell>
          <cell r="S41">
            <v>1.266</v>
          </cell>
          <cell r="T41">
            <v>1153415</v>
          </cell>
          <cell r="U41">
            <v>1150000</v>
          </cell>
          <cell r="V41">
            <v>1.0029695652173913</v>
          </cell>
          <cell r="W41">
            <v>441705</v>
          </cell>
          <cell r="X41">
            <v>850000</v>
          </cell>
          <cell r="Y41">
            <v>0.51965294117647054</v>
          </cell>
          <cell r="Z41">
            <v>1004940</v>
          </cell>
          <cell r="AA41">
            <v>900000</v>
          </cell>
          <cell r="AB41">
            <v>1.1166</v>
          </cell>
          <cell r="AC41">
            <v>681780</v>
          </cell>
          <cell r="AD41">
            <v>900000</v>
          </cell>
          <cell r="AE41">
            <v>0.75753333333333328</v>
          </cell>
          <cell r="AF41">
            <v>915440</v>
          </cell>
          <cell r="AG41">
            <v>900000</v>
          </cell>
          <cell r="AH41">
            <v>1.0171555555555556</v>
          </cell>
          <cell r="AI41">
            <v>863190</v>
          </cell>
          <cell r="AJ41">
            <v>850000</v>
          </cell>
          <cell r="AK41">
            <v>1.0155176470588236</v>
          </cell>
          <cell r="AL41">
            <v>557190</v>
          </cell>
          <cell r="AM41">
            <v>850000</v>
          </cell>
          <cell r="AN41">
            <v>0.65551764705882354</v>
          </cell>
          <cell r="AO41">
            <v>9591775</v>
          </cell>
          <cell r="AP41">
            <v>10400000</v>
          </cell>
          <cell r="AQ41">
            <v>0.92228605769230765</v>
          </cell>
          <cell r="AR41">
            <v>3197258.3333333335</v>
          </cell>
        </row>
        <row r="42">
          <cell r="B42" t="str">
            <v>RA LA UNION</v>
          </cell>
          <cell r="C42" t="str">
            <v>EUSEBIO, RHYAN JINO</v>
          </cell>
          <cell r="D42">
            <v>44864</v>
          </cell>
          <cell r="G42" t="e">
            <v>#DIV/0!</v>
          </cell>
          <cell r="J42" t="e">
            <v>#DIV/0!</v>
          </cell>
          <cell r="M42" t="e">
            <v>#DIV/0!</v>
          </cell>
          <cell r="P42" t="e">
            <v>#DIV/0!</v>
          </cell>
          <cell r="S42" t="e">
            <v>#DIV/0!</v>
          </cell>
          <cell r="V42" t="e">
            <v>#DIV/0!</v>
          </cell>
          <cell r="Y42" t="e">
            <v>#DIV/0!</v>
          </cell>
          <cell r="AB42" t="e">
            <v>#DIV/0!</v>
          </cell>
          <cell r="AE42" t="e">
            <v>#DIV/0!</v>
          </cell>
          <cell r="AH42" t="e">
            <v>#DIV/0!</v>
          </cell>
          <cell r="AK42" t="e">
            <v>#DIV/0!</v>
          </cell>
          <cell r="AN42" t="e">
            <v>#DIV/0!</v>
          </cell>
          <cell r="AO42">
            <v>0</v>
          </cell>
          <cell r="AP42">
            <v>0</v>
          </cell>
          <cell r="AQ42" t="e">
            <v>#DIV/0!</v>
          </cell>
          <cell r="AR42">
            <v>0</v>
          </cell>
        </row>
        <row r="43">
          <cell r="C43" t="str">
            <v>RAMAS, JOSHUA</v>
          </cell>
          <cell r="D43" t="str">
            <v>July 01, 2023</v>
          </cell>
          <cell r="G43" t="e">
            <v>#DIV/0!</v>
          </cell>
          <cell r="J43" t="e">
            <v>#DIV/0!</v>
          </cell>
          <cell r="M43" t="e">
            <v>#DIV/0!</v>
          </cell>
          <cell r="P43" t="e">
            <v>#DIV/0!</v>
          </cell>
          <cell r="S43" t="e">
            <v>#DIV/0!</v>
          </cell>
          <cell r="V43" t="e">
            <v>#DIV/0!</v>
          </cell>
          <cell r="W43">
            <v>484370</v>
          </cell>
          <cell r="X43">
            <v>450000</v>
          </cell>
          <cell r="Y43">
            <v>1.0763777777777779</v>
          </cell>
          <cell r="Z43">
            <v>447600</v>
          </cell>
          <cell r="AA43">
            <v>500000</v>
          </cell>
          <cell r="AB43">
            <v>0.8952</v>
          </cell>
          <cell r="AC43">
            <v>292425</v>
          </cell>
          <cell r="AD43">
            <v>500000</v>
          </cell>
          <cell r="AE43">
            <v>0.58484999999999998</v>
          </cell>
          <cell r="AF43">
            <v>620595</v>
          </cell>
          <cell r="AG43">
            <v>500000</v>
          </cell>
          <cell r="AH43">
            <v>1.24119</v>
          </cell>
          <cell r="AJ43">
            <v>500000</v>
          </cell>
          <cell r="AK43">
            <v>0</v>
          </cell>
          <cell r="AM43">
            <v>322500</v>
          </cell>
          <cell r="AN43">
            <v>0</v>
          </cell>
          <cell r="AO43">
            <v>1844990</v>
          </cell>
          <cell r="AP43">
            <v>2772500</v>
          </cell>
          <cell r="AQ43">
            <v>0.66546077547339944</v>
          </cell>
          <cell r="AR43">
            <v>614996.66666666663</v>
          </cell>
        </row>
        <row r="44">
          <cell r="B44" t="str">
            <v>RA MAGNOLIA</v>
          </cell>
          <cell r="C44" t="str">
            <v>ALBERT PIMENTEL</v>
          </cell>
          <cell r="D44">
            <v>44620</v>
          </cell>
          <cell r="E44">
            <v>319945</v>
          </cell>
          <cell r="F44">
            <v>600000</v>
          </cell>
          <cell r="G44">
            <v>0.53324166666666661</v>
          </cell>
          <cell r="H44">
            <v>566815</v>
          </cell>
          <cell r="I44">
            <v>550000</v>
          </cell>
          <cell r="J44">
            <v>1.0305727272727272</v>
          </cell>
          <cell r="K44">
            <v>516215</v>
          </cell>
          <cell r="L44">
            <v>700000</v>
          </cell>
          <cell r="M44">
            <v>0.73745000000000005</v>
          </cell>
          <cell r="N44">
            <v>752465</v>
          </cell>
          <cell r="O44">
            <v>700000</v>
          </cell>
          <cell r="P44">
            <v>1.0749500000000001</v>
          </cell>
          <cell r="Q44">
            <v>860755</v>
          </cell>
          <cell r="R44">
            <v>700000</v>
          </cell>
          <cell r="S44">
            <v>1.2296499999999999</v>
          </cell>
          <cell r="T44">
            <v>496010</v>
          </cell>
          <cell r="U44">
            <v>700000</v>
          </cell>
          <cell r="V44">
            <v>0.70858571428571426</v>
          </cell>
          <cell r="W44">
            <v>231155</v>
          </cell>
          <cell r="X44">
            <v>650000</v>
          </cell>
          <cell r="Y44">
            <v>0.35562307692307693</v>
          </cell>
          <cell r="Z44">
            <v>237865</v>
          </cell>
          <cell r="AA44">
            <v>550000</v>
          </cell>
          <cell r="AB44">
            <v>0.43248181818181819</v>
          </cell>
          <cell r="AC44">
            <v>117980</v>
          </cell>
          <cell r="AD44">
            <v>600000</v>
          </cell>
          <cell r="AE44">
            <v>0.19663333333333333</v>
          </cell>
          <cell r="AF44">
            <v>615595</v>
          </cell>
          <cell r="AG44">
            <v>600000</v>
          </cell>
          <cell r="AH44">
            <v>1.0259916666666666</v>
          </cell>
          <cell r="AI44">
            <v>381120</v>
          </cell>
          <cell r="AJ44">
            <v>600000</v>
          </cell>
          <cell r="AK44">
            <v>0.63519999999999999</v>
          </cell>
          <cell r="AL44">
            <v>621105</v>
          </cell>
          <cell r="AM44">
            <v>600000</v>
          </cell>
          <cell r="AN44">
            <v>1.035175</v>
          </cell>
          <cell r="AO44">
            <v>5717025</v>
          </cell>
          <cell r="AP44">
            <v>7550000</v>
          </cell>
          <cell r="AQ44">
            <v>0.75722185430463573</v>
          </cell>
          <cell r="AR44">
            <v>1905675</v>
          </cell>
        </row>
        <row r="45">
          <cell r="B45" t="str">
            <v>RA MALABON</v>
          </cell>
          <cell r="C45" t="str">
            <v xml:space="preserve">ALEJANDRO SUMAYO JR </v>
          </cell>
          <cell r="D45">
            <v>44678</v>
          </cell>
          <cell r="E45">
            <v>163850</v>
          </cell>
          <cell r="F45">
            <v>550000</v>
          </cell>
          <cell r="G45">
            <v>0.2979090909090909</v>
          </cell>
          <cell r="H45">
            <v>342540</v>
          </cell>
          <cell r="I45">
            <v>550000</v>
          </cell>
          <cell r="J45">
            <v>0.62280000000000002</v>
          </cell>
          <cell r="K45">
            <v>451815</v>
          </cell>
          <cell r="L45">
            <v>700000</v>
          </cell>
          <cell r="M45">
            <v>0.64544999999999997</v>
          </cell>
          <cell r="P45" t="e">
            <v>#DIV/0!</v>
          </cell>
          <cell r="S45" t="e">
            <v>#DIV/0!</v>
          </cell>
          <cell r="V45" t="e">
            <v>#DIV/0!</v>
          </cell>
          <cell r="Y45" t="e">
            <v>#DIV/0!</v>
          </cell>
          <cell r="AB45" t="e">
            <v>#DIV/0!</v>
          </cell>
          <cell r="AE45" t="e">
            <v>#DIV/0!</v>
          </cell>
          <cell r="AH45" t="e">
            <v>#DIV/0!</v>
          </cell>
          <cell r="AK45" t="e">
            <v>#DIV/0!</v>
          </cell>
          <cell r="AN45" t="e">
            <v>#DIV/0!</v>
          </cell>
          <cell r="AO45">
            <v>958205</v>
          </cell>
          <cell r="AP45">
            <v>1800000</v>
          </cell>
          <cell r="AQ45">
            <v>0.53233611111111112</v>
          </cell>
          <cell r="AR45">
            <v>319401.66666666669</v>
          </cell>
        </row>
        <row r="46">
          <cell r="C46" t="str">
            <v>MISA, JESSIE (PROBY)</v>
          </cell>
          <cell r="D46">
            <v>45078</v>
          </cell>
          <cell r="G46" t="e">
            <v>#DIV/0!</v>
          </cell>
          <cell r="J46" t="e">
            <v>#DIV/0!</v>
          </cell>
          <cell r="M46" t="e">
            <v>#DIV/0!</v>
          </cell>
          <cell r="P46" t="e">
            <v>#DIV/0!</v>
          </cell>
          <cell r="S46" t="e">
            <v>#DIV/0!</v>
          </cell>
          <cell r="T46">
            <v>401700</v>
          </cell>
          <cell r="U46">
            <v>450000</v>
          </cell>
          <cell r="V46">
            <v>0.89266666666666672</v>
          </cell>
          <cell r="W46">
            <v>623285</v>
          </cell>
          <cell r="X46">
            <v>600000</v>
          </cell>
          <cell r="Y46">
            <v>1.0388083333333333</v>
          </cell>
          <cell r="Z46">
            <v>328530</v>
          </cell>
          <cell r="AA46">
            <v>600000</v>
          </cell>
          <cell r="AB46">
            <v>0.54754999999999998</v>
          </cell>
          <cell r="AC46">
            <v>617595</v>
          </cell>
          <cell r="AD46">
            <v>600000</v>
          </cell>
          <cell r="AE46">
            <v>1.029325</v>
          </cell>
          <cell r="AF46">
            <v>263950</v>
          </cell>
          <cell r="AG46">
            <v>600000</v>
          </cell>
          <cell r="AH46">
            <v>0.43991666666666668</v>
          </cell>
          <cell r="AI46">
            <v>488310</v>
          </cell>
          <cell r="AJ46">
            <v>600000</v>
          </cell>
          <cell r="AK46">
            <v>0.81384999999999996</v>
          </cell>
          <cell r="AL46">
            <v>527495</v>
          </cell>
          <cell r="AM46">
            <v>500000</v>
          </cell>
          <cell r="AN46">
            <v>1.0549900000000001</v>
          </cell>
          <cell r="AO46">
            <v>3250865</v>
          </cell>
          <cell r="AP46">
            <v>3950000</v>
          </cell>
          <cell r="AQ46">
            <v>0.82300379746835439</v>
          </cell>
          <cell r="AR46">
            <v>1083621.6666666667</v>
          </cell>
        </row>
        <row r="47">
          <cell r="B47" t="str">
            <v>RA MALOLOS</v>
          </cell>
          <cell r="C47" t="str">
            <v>NELSON SALIVIA</v>
          </cell>
          <cell r="D47">
            <v>42425</v>
          </cell>
          <cell r="E47">
            <v>344975</v>
          </cell>
          <cell r="F47">
            <v>600000</v>
          </cell>
          <cell r="G47">
            <v>0.57495833333333335</v>
          </cell>
          <cell r="H47">
            <v>667335</v>
          </cell>
          <cell r="I47">
            <v>550000</v>
          </cell>
          <cell r="J47">
            <v>1.2133363636363637</v>
          </cell>
          <cell r="K47">
            <v>903650</v>
          </cell>
          <cell r="L47">
            <v>600000</v>
          </cell>
          <cell r="M47">
            <v>1.5060833333333334</v>
          </cell>
          <cell r="N47">
            <v>2060190</v>
          </cell>
          <cell r="O47">
            <v>600000</v>
          </cell>
          <cell r="P47">
            <v>3.4336500000000001</v>
          </cell>
          <cell r="Q47">
            <v>2799600</v>
          </cell>
          <cell r="R47">
            <v>1650000</v>
          </cell>
          <cell r="S47">
            <v>1.6967272727272726</v>
          </cell>
          <cell r="V47" t="e">
            <v>#DIV/0!</v>
          </cell>
          <cell r="Y47" t="e">
            <v>#DIV/0!</v>
          </cell>
          <cell r="AB47" t="e">
            <v>#DIV/0!</v>
          </cell>
          <cell r="AE47" t="e">
            <v>#DIV/0!</v>
          </cell>
          <cell r="AH47" t="e">
            <v>#DIV/0!</v>
          </cell>
          <cell r="AK47" t="e">
            <v>#DIV/0!</v>
          </cell>
          <cell r="AN47" t="e">
            <v>#DIV/0!</v>
          </cell>
          <cell r="AO47">
            <v>6775750</v>
          </cell>
          <cell r="AP47">
            <v>4000000</v>
          </cell>
          <cell r="AQ47">
            <v>1.6939375000000001</v>
          </cell>
          <cell r="AR47">
            <v>2258583.3333333335</v>
          </cell>
        </row>
        <row r="48">
          <cell r="C48" t="str">
            <v>SAMPANA, JOHN MARVIN (PROBY)</v>
          </cell>
          <cell r="D48" t="str">
            <v>June 28, 2023</v>
          </cell>
          <cell r="G48" t="e">
            <v>#DIV/0!</v>
          </cell>
          <cell r="J48" t="e">
            <v>#DIV/0!</v>
          </cell>
          <cell r="M48" t="e">
            <v>#DIV/0!</v>
          </cell>
          <cell r="P48" t="e">
            <v>#DIV/0!</v>
          </cell>
          <cell r="S48" t="e">
            <v>#DIV/0!</v>
          </cell>
          <cell r="T48">
            <v>172075</v>
          </cell>
          <cell r="U48">
            <v>45000</v>
          </cell>
          <cell r="V48">
            <v>3.8238888888888889</v>
          </cell>
          <cell r="W48">
            <v>790850</v>
          </cell>
          <cell r="X48">
            <v>450000</v>
          </cell>
          <cell r="Y48">
            <v>1.7574444444444444</v>
          </cell>
          <cell r="Z48">
            <v>861685</v>
          </cell>
          <cell r="AA48">
            <v>800000</v>
          </cell>
          <cell r="AB48">
            <v>1.0771062499999999</v>
          </cell>
          <cell r="AC48">
            <v>800275</v>
          </cell>
          <cell r="AD48">
            <v>800000</v>
          </cell>
          <cell r="AE48">
            <v>1.0003437500000001</v>
          </cell>
          <cell r="AF48">
            <v>604805</v>
          </cell>
          <cell r="AG48">
            <v>900000</v>
          </cell>
          <cell r="AH48">
            <v>0.67200555555555552</v>
          </cell>
          <cell r="AI48">
            <v>647000</v>
          </cell>
          <cell r="AJ48">
            <v>800000</v>
          </cell>
          <cell r="AK48">
            <v>0.80874999999999997</v>
          </cell>
          <cell r="AL48">
            <v>648495</v>
          </cell>
          <cell r="AM48">
            <v>900000</v>
          </cell>
          <cell r="AN48">
            <v>0.72055000000000002</v>
          </cell>
          <cell r="AO48">
            <v>4525185</v>
          </cell>
          <cell r="AP48">
            <v>4695000</v>
          </cell>
          <cell r="AQ48">
            <v>0.96383067092651753</v>
          </cell>
          <cell r="AR48">
            <v>1508395</v>
          </cell>
        </row>
        <row r="49">
          <cell r="B49" t="str">
            <v>RA MARQUEE</v>
          </cell>
          <cell r="C49" t="str">
            <v>FAJUTAGANA, RONALD</v>
          </cell>
          <cell r="D49" t="str">
            <v>December  04, 2023</v>
          </cell>
          <cell r="G49" t="e">
            <v>#DIV/0!</v>
          </cell>
          <cell r="J49" t="e">
            <v>#DIV/0!</v>
          </cell>
          <cell r="M49" t="e">
            <v>#DIV/0!</v>
          </cell>
          <cell r="P49" t="e">
            <v>#DIV/0!</v>
          </cell>
          <cell r="S49" t="e">
            <v>#DIV/0!</v>
          </cell>
          <cell r="V49" t="e">
            <v>#DIV/0!</v>
          </cell>
          <cell r="Y49" t="e">
            <v>#DIV/0!</v>
          </cell>
          <cell r="AB49" t="e">
            <v>#DIV/0!</v>
          </cell>
          <cell r="AE49" t="e">
            <v>#DIV/0!</v>
          </cell>
          <cell r="AH49" t="e">
            <v>#DIV/0!</v>
          </cell>
          <cell r="AK49" t="e">
            <v>#DIV/0!</v>
          </cell>
          <cell r="AL49">
            <v>212160</v>
          </cell>
          <cell r="AM49">
            <v>406000</v>
          </cell>
          <cell r="AN49">
            <v>0.52256157635467981</v>
          </cell>
          <cell r="AO49">
            <v>212160</v>
          </cell>
          <cell r="AP49">
            <v>406000</v>
          </cell>
          <cell r="AQ49">
            <v>0.52256157635467981</v>
          </cell>
          <cell r="AR49">
            <v>70720</v>
          </cell>
        </row>
        <row r="50">
          <cell r="C50" t="str">
            <v>DELA CRUZ, CARLO (PROBY)</v>
          </cell>
          <cell r="D50" t="str">
            <v>June 16, 2023</v>
          </cell>
          <cell r="G50" t="e">
            <v>#DIV/0!</v>
          </cell>
          <cell r="J50" t="e">
            <v>#DIV/0!</v>
          </cell>
          <cell r="M50" t="e">
            <v>#DIV/0!</v>
          </cell>
          <cell r="P50" t="e">
            <v>#DIV/0!</v>
          </cell>
          <cell r="S50" t="e">
            <v>#DIV/0!</v>
          </cell>
          <cell r="T50">
            <v>20390</v>
          </cell>
          <cell r="U50">
            <v>225000</v>
          </cell>
          <cell r="V50">
            <v>9.0622222222222229E-2</v>
          </cell>
          <cell r="W50">
            <v>277050</v>
          </cell>
          <cell r="X50">
            <v>550000</v>
          </cell>
          <cell r="Y50">
            <v>0.50372727272727269</v>
          </cell>
          <cell r="Z50">
            <v>42790</v>
          </cell>
          <cell r="AA50">
            <v>550000</v>
          </cell>
          <cell r="AB50">
            <v>7.7799999999999994E-2</v>
          </cell>
          <cell r="AC50">
            <v>96480</v>
          </cell>
          <cell r="AD50">
            <v>550000</v>
          </cell>
          <cell r="AE50">
            <v>0.17541818181818181</v>
          </cell>
          <cell r="AG50">
            <v>550000</v>
          </cell>
          <cell r="AH50">
            <v>0</v>
          </cell>
          <cell r="AJ50">
            <v>550000</v>
          </cell>
          <cell r="AK50">
            <v>0</v>
          </cell>
          <cell r="AN50" t="e">
            <v>#DIV/0!</v>
          </cell>
          <cell r="AO50">
            <v>436710</v>
          </cell>
          <cell r="AP50">
            <v>2975000</v>
          </cell>
          <cell r="AQ50">
            <v>0.14679327731092437</v>
          </cell>
          <cell r="AR50">
            <v>145570</v>
          </cell>
        </row>
        <row r="51">
          <cell r="B51" t="str">
            <v>RA MARQUINTON</v>
          </cell>
          <cell r="C51" t="str">
            <v>GERONIMO RABAGO JR.</v>
          </cell>
          <cell r="D51">
            <v>43755</v>
          </cell>
          <cell r="E51">
            <v>246855</v>
          </cell>
          <cell r="F51">
            <v>500000</v>
          </cell>
          <cell r="G51">
            <v>0.49370999999999998</v>
          </cell>
          <cell r="H51">
            <v>313540</v>
          </cell>
          <cell r="I51">
            <v>500000</v>
          </cell>
          <cell r="J51">
            <v>0.62707999999999997</v>
          </cell>
          <cell r="K51">
            <v>450910</v>
          </cell>
          <cell r="L51">
            <v>600000</v>
          </cell>
          <cell r="M51">
            <v>0.75151666666666672</v>
          </cell>
          <cell r="N51">
            <v>782555</v>
          </cell>
          <cell r="O51">
            <v>600000</v>
          </cell>
          <cell r="P51">
            <v>1.3042583333333333</v>
          </cell>
          <cell r="Q51">
            <v>646385</v>
          </cell>
          <cell r="R51">
            <v>800000</v>
          </cell>
          <cell r="S51">
            <v>0.80798124999999998</v>
          </cell>
          <cell r="T51">
            <v>399730</v>
          </cell>
          <cell r="U51">
            <v>600000</v>
          </cell>
          <cell r="V51">
            <v>0.66621666666666668</v>
          </cell>
          <cell r="W51">
            <v>581810</v>
          </cell>
          <cell r="X51">
            <v>550000</v>
          </cell>
          <cell r="Y51">
            <v>1.0578363636363637</v>
          </cell>
          <cell r="Z51">
            <v>642105</v>
          </cell>
          <cell r="AA51">
            <v>600000</v>
          </cell>
          <cell r="AB51">
            <v>1.0701750000000001</v>
          </cell>
          <cell r="AC51">
            <v>163750</v>
          </cell>
          <cell r="AD51">
            <v>550000</v>
          </cell>
          <cell r="AE51">
            <v>0.29772727272727273</v>
          </cell>
          <cell r="AF51">
            <v>154165</v>
          </cell>
          <cell r="AG51">
            <v>550000</v>
          </cell>
          <cell r="AH51">
            <v>0.28029999999999999</v>
          </cell>
          <cell r="AI51">
            <v>352640</v>
          </cell>
          <cell r="AJ51">
            <v>550000</v>
          </cell>
          <cell r="AK51">
            <v>0.64116363636363638</v>
          </cell>
          <cell r="AL51">
            <v>716385</v>
          </cell>
          <cell r="AM51">
            <v>550000</v>
          </cell>
          <cell r="AN51">
            <v>1.3025181818181819</v>
          </cell>
          <cell r="AO51">
            <v>5450830</v>
          </cell>
          <cell r="AP51">
            <v>6950000</v>
          </cell>
          <cell r="AQ51">
            <v>0.78429208633093528</v>
          </cell>
          <cell r="AR51">
            <v>1816943.3333333333</v>
          </cell>
        </row>
        <row r="52">
          <cell r="B52" t="str">
            <v>RA METRO EAST</v>
          </cell>
          <cell r="C52" t="str">
            <v>LOUIE FLORES</v>
          </cell>
          <cell r="D52">
            <v>42028</v>
          </cell>
          <cell r="E52">
            <v>380850</v>
          </cell>
          <cell r="F52">
            <v>500000</v>
          </cell>
          <cell r="G52">
            <v>0.76170000000000004</v>
          </cell>
          <cell r="H52">
            <v>511890</v>
          </cell>
          <cell r="I52">
            <v>500000</v>
          </cell>
          <cell r="J52">
            <v>1.0237799999999999</v>
          </cell>
          <cell r="K52">
            <v>1136475</v>
          </cell>
          <cell r="L52">
            <v>1100000</v>
          </cell>
          <cell r="M52">
            <v>1.0331590909090909</v>
          </cell>
          <cell r="N52">
            <v>1004760</v>
          </cell>
          <cell r="O52">
            <v>900000</v>
          </cell>
          <cell r="P52">
            <v>1.1164000000000001</v>
          </cell>
          <cell r="Q52">
            <v>1119310</v>
          </cell>
          <cell r="R52">
            <v>1100000</v>
          </cell>
          <cell r="S52">
            <v>1.0175545454545454</v>
          </cell>
          <cell r="T52">
            <v>1005820</v>
          </cell>
          <cell r="U52">
            <v>1000000</v>
          </cell>
          <cell r="V52">
            <v>1.0058199999999999</v>
          </cell>
          <cell r="W52">
            <v>553705</v>
          </cell>
          <cell r="X52">
            <v>900000</v>
          </cell>
          <cell r="Y52">
            <v>0.61522777777777782</v>
          </cell>
          <cell r="Z52">
            <v>852975</v>
          </cell>
          <cell r="AA52">
            <v>850000</v>
          </cell>
          <cell r="AB52">
            <v>1.0035000000000001</v>
          </cell>
          <cell r="AC52">
            <v>386735</v>
          </cell>
          <cell r="AD52">
            <v>850000</v>
          </cell>
          <cell r="AE52">
            <v>0.45498235294117645</v>
          </cell>
          <cell r="AF52">
            <v>304740</v>
          </cell>
          <cell r="AG52">
            <v>800000</v>
          </cell>
          <cell r="AH52">
            <v>0.38092500000000001</v>
          </cell>
          <cell r="AI52">
            <v>864415</v>
          </cell>
          <cell r="AJ52">
            <v>800000</v>
          </cell>
          <cell r="AK52">
            <v>1.08051875</v>
          </cell>
          <cell r="AL52">
            <v>494410</v>
          </cell>
          <cell r="AM52">
            <v>900000</v>
          </cell>
          <cell r="AN52">
            <v>0.54934444444444441</v>
          </cell>
          <cell r="AO52">
            <v>8616085</v>
          </cell>
          <cell r="AP52">
            <v>10200000</v>
          </cell>
          <cell r="AQ52">
            <v>0.84471421568627447</v>
          </cell>
          <cell r="AR52">
            <v>2872028.3333333335</v>
          </cell>
        </row>
        <row r="53">
          <cell r="B53" t="str">
            <v>RA MEYCAUAN</v>
          </cell>
          <cell r="C53" t="str">
            <v>KEITH ERICKSON GUINARES (PROBY)</v>
          </cell>
          <cell r="D53">
            <v>45073</v>
          </cell>
          <cell r="Q53">
            <v>24995</v>
          </cell>
          <cell r="R53">
            <v>58065</v>
          </cell>
          <cell r="S53">
            <v>0.43046585722896752</v>
          </cell>
          <cell r="T53">
            <v>164570</v>
          </cell>
          <cell r="U53">
            <v>550000</v>
          </cell>
          <cell r="V53">
            <v>0.29921818181818183</v>
          </cell>
          <cell r="W53">
            <v>257245</v>
          </cell>
          <cell r="X53">
            <v>600000</v>
          </cell>
          <cell r="Y53">
            <v>0.42874166666666669</v>
          </cell>
          <cell r="Z53">
            <v>232860</v>
          </cell>
          <cell r="AA53">
            <v>550000</v>
          </cell>
          <cell r="AB53">
            <v>0.42338181818181819</v>
          </cell>
          <cell r="AC53">
            <v>0</v>
          </cell>
          <cell r="AD53">
            <v>165000</v>
          </cell>
          <cell r="AE53">
            <v>0</v>
          </cell>
          <cell r="AH53" t="e">
            <v>#DIV/0!</v>
          </cell>
          <cell r="AK53" t="e">
            <v>#DIV/0!</v>
          </cell>
          <cell r="AN53" t="e">
            <v>#DIV/0!</v>
          </cell>
          <cell r="AO53">
            <v>679670</v>
          </cell>
          <cell r="AP53">
            <v>1923065</v>
          </cell>
          <cell r="AQ53">
            <v>0.35343059126966586</v>
          </cell>
          <cell r="AR53">
            <v>226556.66666666666</v>
          </cell>
        </row>
        <row r="54">
          <cell r="C54" t="str">
            <v>GARBIN, PATRICK JAMES N.</v>
          </cell>
          <cell r="D54" t="str">
            <v>November 07, 2023</v>
          </cell>
          <cell r="G54" t="e">
            <v>#DIV/0!</v>
          </cell>
          <cell r="J54" t="e">
            <v>#DIV/0!</v>
          </cell>
          <cell r="M54" t="e">
            <v>#DIV/0!</v>
          </cell>
          <cell r="P54" t="e">
            <v>#DIV/0!</v>
          </cell>
          <cell r="S54" t="e">
            <v>#DIV/0!</v>
          </cell>
          <cell r="V54" t="e">
            <v>#DIV/0!</v>
          </cell>
          <cell r="Y54" t="e">
            <v>#DIV/0!</v>
          </cell>
          <cell r="AB54" t="e">
            <v>#DIV/0!</v>
          </cell>
          <cell r="AE54" t="e">
            <v>#DIV/0!</v>
          </cell>
          <cell r="AH54" t="e">
            <v>#DIV/0!</v>
          </cell>
          <cell r="AI54">
            <v>148975</v>
          </cell>
          <cell r="AJ54">
            <v>360000</v>
          </cell>
          <cell r="AK54">
            <v>0.41381944444444446</v>
          </cell>
          <cell r="AL54">
            <v>246655</v>
          </cell>
          <cell r="AM54">
            <v>500000</v>
          </cell>
          <cell r="AN54">
            <v>0.49331000000000003</v>
          </cell>
          <cell r="AO54">
            <v>395630</v>
          </cell>
          <cell r="AP54">
            <v>860000</v>
          </cell>
          <cell r="AQ54">
            <v>0.46003488372093021</v>
          </cell>
          <cell r="AR54">
            <v>131876.66666666666</v>
          </cell>
        </row>
        <row r="55">
          <cell r="B55" t="str">
            <v>RA MONTALBAN</v>
          </cell>
          <cell r="C55" t="str">
            <v>JHONNEL VILLEZA</v>
          </cell>
          <cell r="D55">
            <v>44456</v>
          </cell>
          <cell r="E55">
            <v>168370</v>
          </cell>
          <cell r="F55">
            <v>500000</v>
          </cell>
          <cell r="G55">
            <v>0.33673999999999998</v>
          </cell>
          <cell r="H55">
            <v>414045</v>
          </cell>
          <cell r="I55">
            <v>500000</v>
          </cell>
          <cell r="J55">
            <v>0.82808999999999999</v>
          </cell>
          <cell r="K55">
            <v>500425</v>
          </cell>
          <cell r="L55">
            <v>600000</v>
          </cell>
          <cell r="M55">
            <v>0.83404166666666668</v>
          </cell>
          <cell r="N55">
            <v>859370</v>
          </cell>
          <cell r="O55">
            <v>600000</v>
          </cell>
          <cell r="P55">
            <v>1.4322833333333334</v>
          </cell>
          <cell r="Q55">
            <v>1261915</v>
          </cell>
          <cell r="R55">
            <v>950000</v>
          </cell>
          <cell r="S55">
            <v>1.3283315789473684</v>
          </cell>
          <cell r="T55">
            <v>782375</v>
          </cell>
          <cell r="U55">
            <v>750000</v>
          </cell>
          <cell r="V55">
            <v>1.0431666666666666</v>
          </cell>
          <cell r="W55">
            <v>462615</v>
          </cell>
          <cell r="X55">
            <v>700000</v>
          </cell>
          <cell r="Y55">
            <v>0.66087857142857143</v>
          </cell>
          <cell r="Z55">
            <v>295060</v>
          </cell>
          <cell r="AA55">
            <v>700000</v>
          </cell>
          <cell r="AB55">
            <v>0.42151428571428573</v>
          </cell>
          <cell r="AC55">
            <v>177170</v>
          </cell>
          <cell r="AD55">
            <v>700000</v>
          </cell>
          <cell r="AE55">
            <v>0.25309999999999999</v>
          </cell>
          <cell r="AF55">
            <v>256160</v>
          </cell>
          <cell r="AG55">
            <v>600000</v>
          </cell>
          <cell r="AH55">
            <v>0.42693333333333333</v>
          </cell>
          <cell r="AI55">
            <v>240465</v>
          </cell>
          <cell r="AJ55">
            <v>600000</v>
          </cell>
          <cell r="AK55">
            <v>0.40077499999999999</v>
          </cell>
          <cell r="AL55">
            <v>429030</v>
          </cell>
          <cell r="AM55">
            <v>600000</v>
          </cell>
          <cell r="AN55">
            <v>0.71504999999999996</v>
          </cell>
          <cell r="AO55">
            <v>5847000</v>
          </cell>
          <cell r="AP55">
            <v>7800000</v>
          </cell>
          <cell r="AQ55">
            <v>0.74961538461538457</v>
          </cell>
          <cell r="AR55">
            <v>1949000</v>
          </cell>
        </row>
        <row r="56">
          <cell r="B56" t="str">
            <v>RA NORTH TACLOBAN</v>
          </cell>
          <cell r="C56" t="str">
            <v>LUMBRE, DARWIN</v>
          </cell>
          <cell r="D56">
            <v>44889</v>
          </cell>
          <cell r="E56">
            <v>101385</v>
          </cell>
          <cell r="F56">
            <v>500000</v>
          </cell>
          <cell r="G56">
            <v>0.20277000000000001</v>
          </cell>
          <cell r="H56">
            <v>588985</v>
          </cell>
          <cell r="I56">
            <v>500000</v>
          </cell>
          <cell r="J56">
            <v>1.17797</v>
          </cell>
          <cell r="K56">
            <v>98610</v>
          </cell>
          <cell r="L56">
            <v>550000</v>
          </cell>
          <cell r="M56">
            <v>0.17929090909090908</v>
          </cell>
          <cell r="N56">
            <v>692400</v>
          </cell>
          <cell r="O56">
            <v>550000</v>
          </cell>
          <cell r="P56">
            <v>1.258909090909091</v>
          </cell>
          <cell r="Q56">
            <v>1180510</v>
          </cell>
          <cell r="R56">
            <v>700000</v>
          </cell>
          <cell r="S56">
            <v>1.6864428571428571</v>
          </cell>
          <cell r="T56">
            <v>1167865</v>
          </cell>
          <cell r="U56">
            <v>750000</v>
          </cell>
          <cell r="V56">
            <v>1.5571533333333334</v>
          </cell>
          <cell r="W56">
            <v>355435</v>
          </cell>
          <cell r="X56">
            <v>900000</v>
          </cell>
          <cell r="Y56">
            <v>0.39492777777777777</v>
          </cell>
          <cell r="Z56">
            <v>801590</v>
          </cell>
          <cell r="AA56">
            <v>800000</v>
          </cell>
          <cell r="AB56">
            <v>1.0019875</v>
          </cell>
          <cell r="AC56">
            <v>303455</v>
          </cell>
          <cell r="AD56">
            <v>800000</v>
          </cell>
          <cell r="AE56">
            <v>0.37931874999999998</v>
          </cell>
          <cell r="AF56">
            <v>452225</v>
          </cell>
          <cell r="AG56">
            <v>700000</v>
          </cell>
          <cell r="AH56">
            <v>0.64603571428571427</v>
          </cell>
          <cell r="AI56">
            <v>657945</v>
          </cell>
          <cell r="AJ56">
            <v>600000</v>
          </cell>
          <cell r="AK56">
            <v>1.0965750000000001</v>
          </cell>
          <cell r="AL56">
            <v>369120</v>
          </cell>
          <cell r="AM56">
            <v>600000</v>
          </cell>
          <cell r="AN56">
            <v>0.61519999999999997</v>
          </cell>
          <cell r="AO56">
            <v>6769525</v>
          </cell>
          <cell r="AP56">
            <v>7950000</v>
          </cell>
          <cell r="AQ56">
            <v>0.85151257861635221</v>
          </cell>
          <cell r="AR56">
            <v>2256508.3333333335</v>
          </cell>
        </row>
        <row r="57">
          <cell r="B57" t="str">
            <v>RA NOVALICHES</v>
          </cell>
          <cell r="C57" t="str">
            <v>PATRICK PADER</v>
          </cell>
          <cell r="D57">
            <v>41945</v>
          </cell>
          <cell r="E57">
            <v>570120</v>
          </cell>
          <cell r="F57">
            <v>550000</v>
          </cell>
          <cell r="G57">
            <v>1.0365818181818183</v>
          </cell>
          <cell r="H57">
            <v>568105</v>
          </cell>
          <cell r="I57">
            <v>550000</v>
          </cell>
          <cell r="J57">
            <v>1.0329181818181818</v>
          </cell>
          <cell r="K57">
            <v>904045</v>
          </cell>
          <cell r="L57">
            <v>1200000</v>
          </cell>
          <cell r="M57">
            <v>0.75337083333333332</v>
          </cell>
          <cell r="N57">
            <v>1511910</v>
          </cell>
          <cell r="O57">
            <v>1200000</v>
          </cell>
          <cell r="P57">
            <v>1.259925</v>
          </cell>
          <cell r="Q57">
            <v>1579930</v>
          </cell>
          <cell r="R57">
            <v>1200000</v>
          </cell>
          <cell r="S57">
            <v>1.3166083333333334</v>
          </cell>
          <cell r="T57">
            <v>829145</v>
          </cell>
          <cell r="U57">
            <v>1000000</v>
          </cell>
          <cell r="V57">
            <v>0.82914500000000002</v>
          </cell>
          <cell r="W57">
            <v>1016145</v>
          </cell>
          <cell r="X57">
            <v>1000000</v>
          </cell>
          <cell r="Y57">
            <v>1.0161450000000001</v>
          </cell>
          <cell r="Z57">
            <v>521505</v>
          </cell>
          <cell r="AA57">
            <v>1000000</v>
          </cell>
          <cell r="AB57">
            <v>0.521505</v>
          </cell>
          <cell r="AC57">
            <v>588195</v>
          </cell>
          <cell r="AD57">
            <v>1000000</v>
          </cell>
          <cell r="AE57">
            <v>0.58819500000000002</v>
          </cell>
          <cell r="AF57">
            <v>867085</v>
          </cell>
          <cell r="AG57">
            <v>900000</v>
          </cell>
          <cell r="AH57">
            <v>0.96342777777777777</v>
          </cell>
          <cell r="AI57">
            <v>663695</v>
          </cell>
          <cell r="AJ57">
            <v>700000</v>
          </cell>
          <cell r="AK57">
            <v>0.9481357142857143</v>
          </cell>
          <cell r="AL57">
            <v>584100</v>
          </cell>
          <cell r="AM57">
            <v>800000</v>
          </cell>
          <cell r="AN57">
            <v>0.73012500000000002</v>
          </cell>
          <cell r="AO57">
            <v>10203980</v>
          </cell>
          <cell r="AP57">
            <v>11100000</v>
          </cell>
          <cell r="AQ57">
            <v>0.91927747747747746</v>
          </cell>
          <cell r="AR57">
            <v>3401326.6666666665</v>
          </cell>
        </row>
        <row r="58">
          <cell r="B58" t="str">
            <v>RA PERDICES</v>
          </cell>
          <cell r="C58" t="str">
            <v>RUALES, REZIL</v>
          </cell>
          <cell r="D58" t="str">
            <v>December 30, 2023</v>
          </cell>
          <cell r="G58" t="e">
            <v>#DIV/0!</v>
          </cell>
          <cell r="J58" t="e">
            <v>#DIV/0!</v>
          </cell>
          <cell r="M58" t="e">
            <v>#DIV/0!</v>
          </cell>
          <cell r="P58" t="e">
            <v>#DIV/0!</v>
          </cell>
          <cell r="S58" t="e">
            <v>#DIV/0!</v>
          </cell>
          <cell r="V58" t="e">
            <v>#DIV/0!</v>
          </cell>
          <cell r="Y58" t="e">
            <v>#DIV/0!</v>
          </cell>
          <cell r="AB58" t="e">
            <v>#DIV/0!</v>
          </cell>
          <cell r="AE58" t="e">
            <v>#DIV/0!</v>
          </cell>
          <cell r="AH58" t="e">
            <v>#DIV/0!</v>
          </cell>
          <cell r="AK58" t="e">
            <v>#DIV/0!</v>
          </cell>
          <cell r="AL58">
            <v>19995</v>
          </cell>
          <cell r="AM58">
            <v>29000</v>
          </cell>
          <cell r="AN58">
            <v>0.68948275862068964</v>
          </cell>
          <cell r="AO58">
            <v>19995</v>
          </cell>
          <cell r="AP58">
            <v>29000</v>
          </cell>
          <cell r="AQ58">
            <v>0.68948275862068964</v>
          </cell>
          <cell r="AR58">
            <v>6665</v>
          </cell>
        </row>
        <row r="59">
          <cell r="C59" t="str">
            <v>VILLEZA, STEAVUN (PROBY)</v>
          </cell>
          <cell r="D59" t="str">
            <v>June 28, 2023</v>
          </cell>
          <cell r="G59" t="e">
            <v>#DIV/0!</v>
          </cell>
          <cell r="J59" t="e">
            <v>#DIV/0!</v>
          </cell>
          <cell r="M59" t="e">
            <v>#DIV/0!</v>
          </cell>
          <cell r="P59" t="e">
            <v>#DIV/0!</v>
          </cell>
          <cell r="S59" t="e">
            <v>#DIV/0!</v>
          </cell>
          <cell r="U59">
            <v>45000</v>
          </cell>
          <cell r="V59">
            <v>0</v>
          </cell>
          <cell r="W59">
            <v>185860</v>
          </cell>
          <cell r="X59">
            <v>450000</v>
          </cell>
          <cell r="Y59">
            <v>0.41302222222222224</v>
          </cell>
          <cell r="Z59">
            <v>313455</v>
          </cell>
          <cell r="AA59">
            <v>500000</v>
          </cell>
          <cell r="AB59">
            <v>0.62690999999999997</v>
          </cell>
          <cell r="AC59">
            <v>129670</v>
          </cell>
          <cell r="AD59">
            <v>500000</v>
          </cell>
          <cell r="AE59">
            <v>0.25934000000000001</v>
          </cell>
          <cell r="AG59">
            <v>500000</v>
          </cell>
          <cell r="AH59">
            <v>0</v>
          </cell>
          <cell r="AJ59">
            <v>500000</v>
          </cell>
          <cell r="AK59">
            <v>0</v>
          </cell>
          <cell r="AM59">
            <v>322500</v>
          </cell>
          <cell r="AN59">
            <v>0</v>
          </cell>
          <cell r="AO59">
            <v>628985</v>
          </cell>
          <cell r="AP59">
            <v>2817500</v>
          </cell>
          <cell r="AQ59">
            <v>0.22324223602484472</v>
          </cell>
          <cell r="AR59">
            <v>209661.66666666666</v>
          </cell>
        </row>
        <row r="60">
          <cell r="B60" t="str">
            <v>RA PLACES TACLOBAN</v>
          </cell>
          <cell r="C60" t="str">
            <v xml:space="preserve">JEKE ROSALES </v>
          </cell>
          <cell r="D60" t="str">
            <v>October 3,2018</v>
          </cell>
          <cell r="E60">
            <v>114480</v>
          </cell>
          <cell r="F60">
            <v>500000</v>
          </cell>
          <cell r="G60">
            <v>0.22896</v>
          </cell>
          <cell r="H60">
            <v>72980</v>
          </cell>
          <cell r="I60">
            <v>500000</v>
          </cell>
          <cell r="J60">
            <v>0.14596000000000001</v>
          </cell>
          <cell r="K60">
            <v>180165</v>
          </cell>
          <cell r="L60">
            <v>900000</v>
          </cell>
          <cell r="M60">
            <v>0.20018333333333332</v>
          </cell>
          <cell r="N60">
            <v>1203760</v>
          </cell>
          <cell r="O60">
            <v>1100000</v>
          </cell>
          <cell r="P60">
            <v>1.0943272727272728</v>
          </cell>
          <cell r="Q60">
            <v>1210110</v>
          </cell>
          <cell r="R60">
            <v>1100000</v>
          </cell>
          <cell r="S60">
            <v>1.1001000000000001</v>
          </cell>
          <cell r="T60">
            <v>168965</v>
          </cell>
          <cell r="U60">
            <v>900000</v>
          </cell>
          <cell r="V60">
            <v>0.1877388888888889</v>
          </cell>
          <cell r="W60">
            <v>828360</v>
          </cell>
          <cell r="X60">
            <v>700000</v>
          </cell>
          <cell r="Y60">
            <v>1.1833714285714285</v>
          </cell>
          <cell r="Z60">
            <v>833535</v>
          </cell>
          <cell r="AA60">
            <v>550000</v>
          </cell>
          <cell r="AB60">
            <v>1.5155181818181818</v>
          </cell>
          <cell r="AC60">
            <v>896180</v>
          </cell>
          <cell r="AD60">
            <v>650000</v>
          </cell>
          <cell r="AE60">
            <v>1.3787384615384615</v>
          </cell>
          <cell r="AF60">
            <v>648095</v>
          </cell>
          <cell r="AG60">
            <v>800000</v>
          </cell>
          <cell r="AH60">
            <v>0.81011875</v>
          </cell>
          <cell r="AI60">
            <v>842085</v>
          </cell>
          <cell r="AJ60">
            <v>700000</v>
          </cell>
          <cell r="AK60">
            <v>1.2029785714285715</v>
          </cell>
          <cell r="AL60">
            <v>852310</v>
          </cell>
          <cell r="AM60">
            <v>750000</v>
          </cell>
          <cell r="AN60">
            <v>1.1364133333333333</v>
          </cell>
          <cell r="AO60">
            <v>7851025</v>
          </cell>
          <cell r="AP60">
            <v>9150000</v>
          </cell>
          <cell r="AQ60">
            <v>0.8580355191256831</v>
          </cell>
          <cell r="AR60">
            <v>2617008.3333333335</v>
          </cell>
        </row>
        <row r="61">
          <cell r="B61" t="str">
            <v>RA PULILAN</v>
          </cell>
          <cell r="C61" t="str">
            <v>ESQUIVEL, MARK EDRIAN A.(PROBY)</v>
          </cell>
          <cell r="D61" t="str">
            <v>June 17, 2023</v>
          </cell>
          <cell r="G61" t="e">
            <v>#DIV/0!</v>
          </cell>
          <cell r="J61" t="e">
            <v>#DIV/0!</v>
          </cell>
          <cell r="M61" t="e">
            <v>#DIV/0!</v>
          </cell>
          <cell r="P61" t="e">
            <v>#DIV/0!</v>
          </cell>
          <cell r="S61" t="e">
            <v>#DIV/0!</v>
          </cell>
          <cell r="T61">
            <v>0</v>
          </cell>
          <cell r="U61">
            <v>210000</v>
          </cell>
          <cell r="V61">
            <v>0</v>
          </cell>
          <cell r="W61">
            <v>641790</v>
          </cell>
          <cell r="X61">
            <v>600000</v>
          </cell>
          <cell r="Y61">
            <v>1.06965</v>
          </cell>
          <cell r="Z61">
            <v>0</v>
          </cell>
          <cell r="AA61">
            <v>600000</v>
          </cell>
          <cell r="AB61">
            <v>0</v>
          </cell>
          <cell r="AC61">
            <v>0</v>
          </cell>
          <cell r="AD61">
            <v>600000</v>
          </cell>
          <cell r="AE61">
            <v>0</v>
          </cell>
          <cell r="AF61">
            <v>0</v>
          </cell>
          <cell r="AG61">
            <v>550000</v>
          </cell>
          <cell r="AH61">
            <v>0</v>
          </cell>
          <cell r="AI61">
            <v>487115</v>
          </cell>
          <cell r="AJ61">
            <v>550000</v>
          </cell>
          <cell r="AK61">
            <v>0.88566363636363632</v>
          </cell>
          <cell r="AL61">
            <v>225160</v>
          </cell>
          <cell r="AM61">
            <v>550000</v>
          </cell>
          <cell r="AN61">
            <v>0.40938181818181818</v>
          </cell>
          <cell r="AO61">
            <v>1354065</v>
          </cell>
          <cell r="AP61">
            <v>3660000</v>
          </cell>
          <cell r="AQ61">
            <v>0.36996311475409838</v>
          </cell>
          <cell r="AR61">
            <v>451355</v>
          </cell>
        </row>
        <row r="62">
          <cell r="B62" t="str">
            <v>RA REGALADO</v>
          </cell>
          <cell r="C62" t="str">
            <v>ALFREDO GAEN JR (PROBY)</v>
          </cell>
          <cell r="D62">
            <v>44849</v>
          </cell>
          <cell r="E62">
            <v>97380</v>
          </cell>
          <cell r="F62">
            <v>500000</v>
          </cell>
          <cell r="G62">
            <v>0.19475999999999999</v>
          </cell>
          <cell r="H62">
            <v>374825</v>
          </cell>
          <cell r="I62">
            <v>500000</v>
          </cell>
          <cell r="J62">
            <v>0.74965000000000004</v>
          </cell>
          <cell r="K62">
            <v>632975</v>
          </cell>
          <cell r="L62">
            <v>700000</v>
          </cell>
          <cell r="M62">
            <v>0.90425</v>
          </cell>
          <cell r="N62">
            <v>733870</v>
          </cell>
          <cell r="O62">
            <v>700000</v>
          </cell>
          <cell r="P62">
            <v>1.0483857142857143</v>
          </cell>
          <cell r="Q62">
            <v>730965</v>
          </cell>
          <cell r="R62">
            <v>1000000</v>
          </cell>
          <cell r="S62">
            <v>0.73096499999999998</v>
          </cell>
          <cell r="U62">
            <v>750000</v>
          </cell>
          <cell r="V62">
            <v>0</v>
          </cell>
          <cell r="Y62" t="e">
            <v>#DIV/0!</v>
          </cell>
          <cell r="AB62" t="e">
            <v>#DIV/0!</v>
          </cell>
          <cell r="AE62" t="e">
            <v>#DIV/0!</v>
          </cell>
          <cell r="AH62" t="e">
            <v>#DIV/0!</v>
          </cell>
          <cell r="AK62" t="e">
            <v>#DIV/0!</v>
          </cell>
          <cell r="AN62" t="e">
            <v>#DIV/0!</v>
          </cell>
          <cell r="AO62">
            <v>2570015</v>
          </cell>
          <cell r="AP62">
            <v>4150000</v>
          </cell>
          <cell r="AQ62">
            <v>0.61928072289156622</v>
          </cell>
          <cell r="AR62">
            <v>856671.66666666663</v>
          </cell>
        </row>
        <row r="63">
          <cell r="C63" t="str">
            <v>GATBONTON, EMARICO</v>
          </cell>
          <cell r="D63" t="str">
            <v>JULY 17, 2023</v>
          </cell>
          <cell r="G63" t="e">
            <v>#DIV/0!</v>
          </cell>
          <cell r="J63" t="e">
            <v>#DIV/0!</v>
          </cell>
          <cell r="M63" t="e">
            <v>#DIV/0!</v>
          </cell>
          <cell r="P63" t="e">
            <v>#DIV/0!</v>
          </cell>
          <cell r="S63" t="e">
            <v>#DIV/0!</v>
          </cell>
          <cell r="U63">
            <v>750000</v>
          </cell>
          <cell r="V63">
            <v>0</v>
          </cell>
          <cell r="W63">
            <v>132775</v>
          </cell>
          <cell r="X63">
            <v>217500</v>
          </cell>
          <cell r="Y63">
            <v>0.61045977011494257</v>
          </cell>
          <cell r="Z63">
            <v>423030</v>
          </cell>
          <cell r="AA63">
            <v>600000</v>
          </cell>
          <cell r="AB63">
            <v>0.70504999999999995</v>
          </cell>
          <cell r="AC63">
            <v>301340</v>
          </cell>
          <cell r="AD63">
            <v>550000</v>
          </cell>
          <cell r="AE63">
            <v>0.5478909090909091</v>
          </cell>
          <cell r="AF63">
            <v>376240</v>
          </cell>
          <cell r="AG63">
            <v>600000</v>
          </cell>
          <cell r="AH63">
            <v>0.62706666666666666</v>
          </cell>
          <cell r="AI63">
            <v>327845</v>
          </cell>
          <cell r="AJ63">
            <v>550000</v>
          </cell>
          <cell r="AK63">
            <v>0.59608181818181816</v>
          </cell>
          <cell r="AL63">
            <v>261760</v>
          </cell>
          <cell r="AM63">
            <v>550000</v>
          </cell>
          <cell r="AN63">
            <v>0.47592727272727275</v>
          </cell>
          <cell r="AO63">
            <v>1822990</v>
          </cell>
          <cell r="AP63">
            <v>3817500</v>
          </cell>
          <cell r="AQ63">
            <v>0.47753503601833663</v>
          </cell>
          <cell r="AR63">
            <v>607663.33333333337</v>
          </cell>
        </row>
        <row r="64">
          <cell r="B64" t="str">
            <v>RA RIVERBANKS</v>
          </cell>
          <cell r="C64" t="str">
            <v>ANTHONY CALIP</v>
          </cell>
          <cell r="D64">
            <v>43889</v>
          </cell>
          <cell r="E64">
            <v>229465</v>
          </cell>
          <cell r="F64">
            <v>500000</v>
          </cell>
          <cell r="G64">
            <v>0.45893</v>
          </cell>
          <cell r="J64" t="e">
            <v>#DIV/0!</v>
          </cell>
          <cell r="M64" t="e">
            <v>#DIV/0!</v>
          </cell>
          <cell r="P64" t="e">
            <v>#DIV/0!</v>
          </cell>
          <cell r="S64" t="e">
            <v>#DIV/0!</v>
          </cell>
          <cell r="V64" t="e">
            <v>#DIV/0!</v>
          </cell>
          <cell r="Y64" t="e">
            <v>#DIV/0!</v>
          </cell>
          <cell r="AB64" t="e">
            <v>#DIV/0!</v>
          </cell>
          <cell r="AE64" t="e">
            <v>#DIV/0!</v>
          </cell>
          <cell r="AH64" t="e">
            <v>#DIV/0!</v>
          </cell>
          <cell r="AK64" t="e">
            <v>#DIV/0!</v>
          </cell>
          <cell r="AN64" t="e">
            <v>#DIV/0!</v>
          </cell>
          <cell r="AO64">
            <v>229465</v>
          </cell>
          <cell r="AP64">
            <v>500000</v>
          </cell>
          <cell r="AQ64">
            <v>0.45893</v>
          </cell>
          <cell r="AR64">
            <v>76488.333333333328</v>
          </cell>
        </row>
        <row r="65">
          <cell r="C65" t="str">
            <v>ROLANDO VALENZUELA (PROBY)</v>
          </cell>
          <cell r="D65">
            <v>44958</v>
          </cell>
          <cell r="H65">
            <v>392045</v>
          </cell>
          <cell r="I65">
            <v>500000</v>
          </cell>
          <cell r="J65">
            <v>0.78408999999999995</v>
          </cell>
          <cell r="K65">
            <v>674085</v>
          </cell>
          <cell r="L65">
            <v>900000</v>
          </cell>
          <cell r="M65">
            <v>0.74898333333333333</v>
          </cell>
          <cell r="N65">
            <v>1089520</v>
          </cell>
          <cell r="O65">
            <v>900000</v>
          </cell>
          <cell r="P65">
            <v>1.2105777777777778</v>
          </cell>
          <cell r="Q65">
            <v>1022200</v>
          </cell>
          <cell r="R65">
            <v>1000000</v>
          </cell>
          <cell r="S65">
            <v>1.0222</v>
          </cell>
          <cell r="T65">
            <v>661885</v>
          </cell>
          <cell r="U65">
            <v>750000</v>
          </cell>
          <cell r="V65">
            <v>0.88251333333333337</v>
          </cell>
          <cell r="W65">
            <v>570510</v>
          </cell>
          <cell r="X65">
            <v>700000</v>
          </cell>
          <cell r="Y65">
            <v>0.81501428571428569</v>
          </cell>
          <cell r="Z65">
            <v>392135</v>
          </cell>
          <cell r="AA65">
            <v>700000</v>
          </cell>
          <cell r="AB65">
            <v>0.56019285714285716</v>
          </cell>
          <cell r="AC65">
            <v>500210</v>
          </cell>
          <cell r="AD65">
            <v>700000</v>
          </cell>
          <cell r="AE65">
            <v>0.71458571428571427</v>
          </cell>
          <cell r="AF65">
            <v>215130</v>
          </cell>
          <cell r="AG65">
            <v>700000</v>
          </cell>
          <cell r="AH65">
            <v>0.30732857142857145</v>
          </cell>
          <cell r="AI65">
            <v>253945</v>
          </cell>
          <cell r="AJ65">
            <v>700000</v>
          </cell>
          <cell r="AK65">
            <v>0.36277857142857145</v>
          </cell>
          <cell r="AL65">
            <v>365925</v>
          </cell>
          <cell r="AM65">
            <v>600000</v>
          </cell>
          <cell r="AN65">
            <v>0.60987499999999994</v>
          </cell>
          <cell r="AO65">
            <v>6137590</v>
          </cell>
          <cell r="AP65">
            <v>8150000</v>
          </cell>
          <cell r="AQ65">
            <v>0.75307852760736194</v>
          </cell>
          <cell r="AR65">
            <v>2045863.3333333333</v>
          </cell>
        </row>
        <row r="66">
          <cell r="B66" t="str">
            <v>RA SAN CARLOS</v>
          </cell>
          <cell r="C66" t="str">
            <v>SISON, REYNALD</v>
          </cell>
          <cell r="D66">
            <v>43700</v>
          </cell>
          <cell r="E66">
            <v>171250</v>
          </cell>
          <cell r="F66">
            <v>500000</v>
          </cell>
          <cell r="G66">
            <v>0.34250000000000003</v>
          </cell>
          <cell r="H66">
            <v>392640</v>
          </cell>
          <cell r="I66">
            <v>500000</v>
          </cell>
          <cell r="J66">
            <v>0.78527999999999998</v>
          </cell>
          <cell r="K66">
            <v>679945</v>
          </cell>
          <cell r="L66">
            <v>1050000</v>
          </cell>
          <cell r="M66">
            <v>0.64756666666666662</v>
          </cell>
          <cell r="N66">
            <v>1247420</v>
          </cell>
          <cell r="O66">
            <v>950000</v>
          </cell>
          <cell r="P66">
            <v>1.3130736842105264</v>
          </cell>
          <cell r="Q66">
            <v>1788420</v>
          </cell>
          <cell r="R66">
            <v>1050000</v>
          </cell>
          <cell r="S66">
            <v>1.7032571428571428</v>
          </cell>
          <cell r="T66">
            <v>807170</v>
          </cell>
          <cell r="U66">
            <v>1100000</v>
          </cell>
          <cell r="V66">
            <v>0.73379090909090905</v>
          </cell>
          <cell r="W66">
            <v>721100</v>
          </cell>
          <cell r="X66">
            <v>1000000</v>
          </cell>
          <cell r="Y66">
            <v>0.72109999999999996</v>
          </cell>
          <cell r="Z66">
            <v>321235</v>
          </cell>
          <cell r="AA66">
            <v>850000</v>
          </cell>
          <cell r="AB66">
            <v>0.37792352941176471</v>
          </cell>
          <cell r="AC66">
            <v>521830</v>
          </cell>
          <cell r="AD66">
            <v>850000</v>
          </cell>
          <cell r="AE66">
            <v>0.61391764705882357</v>
          </cell>
          <cell r="AF66">
            <v>660410</v>
          </cell>
          <cell r="AG66">
            <v>850000</v>
          </cell>
          <cell r="AH66">
            <v>0.77695294117647062</v>
          </cell>
          <cell r="AI66">
            <v>608305</v>
          </cell>
          <cell r="AJ66">
            <v>800000</v>
          </cell>
          <cell r="AK66">
            <v>0.76038125000000001</v>
          </cell>
          <cell r="AL66">
            <v>869645</v>
          </cell>
          <cell r="AM66">
            <v>800000</v>
          </cell>
          <cell r="AN66">
            <v>1.0870562500000001</v>
          </cell>
          <cell r="AO66">
            <v>8789370</v>
          </cell>
          <cell r="AP66">
            <v>10300000</v>
          </cell>
          <cell r="AQ66">
            <v>0.85333689320388351</v>
          </cell>
          <cell r="AR66">
            <v>2929790</v>
          </cell>
        </row>
        <row r="67">
          <cell r="B67" t="str">
            <v>RA SAN FRANCISCO</v>
          </cell>
          <cell r="C67" t="str">
            <v>BIAÑO, MICHAEL VINCENT</v>
          </cell>
          <cell r="D67">
            <v>44973</v>
          </cell>
          <cell r="G67" t="e">
            <v>#DIV/0!</v>
          </cell>
          <cell r="H67">
            <v>57790</v>
          </cell>
          <cell r="I67">
            <v>185714</v>
          </cell>
          <cell r="J67">
            <v>0.31117740181138742</v>
          </cell>
          <cell r="K67">
            <v>151470</v>
          </cell>
          <cell r="L67">
            <v>550000</v>
          </cell>
          <cell r="M67">
            <v>0.27539999999999998</v>
          </cell>
          <cell r="P67" t="e">
            <v>#DIV/0!</v>
          </cell>
          <cell r="S67" t="e">
            <v>#DIV/0!</v>
          </cell>
          <cell r="T67">
            <v>874970</v>
          </cell>
          <cell r="U67">
            <v>550000</v>
          </cell>
          <cell r="V67">
            <v>1.5908545454545455</v>
          </cell>
          <cell r="W67">
            <v>423530</v>
          </cell>
          <cell r="X67">
            <v>700000</v>
          </cell>
          <cell r="Y67">
            <v>0.6050428571428571</v>
          </cell>
          <cell r="Z67">
            <v>421535</v>
          </cell>
          <cell r="AA67">
            <v>700000</v>
          </cell>
          <cell r="AB67">
            <v>0.6021928571428572</v>
          </cell>
          <cell r="AC67">
            <v>565690</v>
          </cell>
          <cell r="AD67">
            <v>600000</v>
          </cell>
          <cell r="AE67">
            <v>0.94281666666666664</v>
          </cell>
          <cell r="AF67">
            <v>390220</v>
          </cell>
          <cell r="AG67">
            <v>600000</v>
          </cell>
          <cell r="AH67">
            <v>0.65036666666666665</v>
          </cell>
          <cell r="AI67">
            <v>517910</v>
          </cell>
          <cell r="AJ67">
            <v>600000</v>
          </cell>
          <cell r="AK67">
            <v>0.8631833333333333</v>
          </cell>
          <cell r="AL67">
            <v>309445</v>
          </cell>
          <cell r="AM67">
            <v>500000</v>
          </cell>
          <cell r="AN67">
            <v>0.61889000000000005</v>
          </cell>
          <cell r="AO67">
            <v>3712560</v>
          </cell>
          <cell r="AP67">
            <v>4985714</v>
          </cell>
          <cell r="AQ67">
            <v>0.74463958422003351</v>
          </cell>
          <cell r="AR67">
            <v>1237520</v>
          </cell>
        </row>
        <row r="68">
          <cell r="B68" t="str">
            <v>RA SAN NICOLAS</v>
          </cell>
          <cell r="C68" t="str">
            <v>CASIMIRO, CARLO</v>
          </cell>
          <cell r="D68">
            <v>45039</v>
          </cell>
          <cell r="G68" t="e">
            <v>#DIV/0!</v>
          </cell>
          <cell r="J68" t="e">
            <v>#DIV/0!</v>
          </cell>
          <cell r="M68" t="e">
            <v>#DIV/0!</v>
          </cell>
          <cell r="O68">
            <v>106666</v>
          </cell>
          <cell r="P68">
            <v>0</v>
          </cell>
          <cell r="Q68">
            <v>581150</v>
          </cell>
          <cell r="R68">
            <v>550000</v>
          </cell>
          <cell r="S68">
            <v>1.0566363636363636</v>
          </cell>
          <cell r="T68">
            <v>389035</v>
          </cell>
          <cell r="U68">
            <v>550000</v>
          </cell>
          <cell r="V68">
            <v>0.70733636363636365</v>
          </cell>
          <cell r="W68">
            <v>325740</v>
          </cell>
          <cell r="X68">
            <v>550000</v>
          </cell>
          <cell r="Y68">
            <v>0.59225454545454548</v>
          </cell>
          <cell r="Z68">
            <v>1304815</v>
          </cell>
          <cell r="AA68">
            <v>600000</v>
          </cell>
          <cell r="AB68">
            <v>2.1746916666666665</v>
          </cell>
          <cell r="AC68">
            <v>360130</v>
          </cell>
          <cell r="AD68">
            <v>550000</v>
          </cell>
          <cell r="AE68">
            <v>0.65478181818181813</v>
          </cell>
          <cell r="AF68">
            <v>199695</v>
          </cell>
          <cell r="AG68">
            <v>550000</v>
          </cell>
          <cell r="AH68">
            <v>0.36308181818181817</v>
          </cell>
          <cell r="AI68">
            <v>434140</v>
          </cell>
          <cell r="AJ68">
            <v>550000</v>
          </cell>
          <cell r="AK68">
            <v>0.78934545454545457</v>
          </cell>
          <cell r="AL68">
            <v>293705</v>
          </cell>
          <cell r="AM68">
            <v>500000</v>
          </cell>
          <cell r="AN68">
            <v>0.58740999999999999</v>
          </cell>
          <cell r="AO68">
            <v>3888410</v>
          </cell>
          <cell r="AP68">
            <v>4506666</v>
          </cell>
          <cell r="AQ68">
            <v>0.86281299745754403</v>
          </cell>
          <cell r="AR68">
            <v>1296136.6666666667</v>
          </cell>
        </row>
        <row r="69">
          <cell r="B69" t="str">
            <v>RA SAN PEDRO</v>
          </cell>
          <cell r="C69" t="str">
            <v>JOHN RUZZEL ESPINA</v>
          </cell>
          <cell r="D69">
            <v>41936</v>
          </cell>
          <cell r="E69">
            <v>104680</v>
          </cell>
          <cell r="F69">
            <v>600000</v>
          </cell>
          <cell r="G69">
            <v>0.17446666666666666</v>
          </cell>
          <cell r="H69">
            <v>1124740</v>
          </cell>
          <cell r="I69">
            <v>500000</v>
          </cell>
          <cell r="J69">
            <v>2.2494800000000001</v>
          </cell>
          <cell r="K69">
            <v>1350555</v>
          </cell>
          <cell r="L69">
            <v>1200000</v>
          </cell>
          <cell r="M69">
            <v>1.1254625</v>
          </cell>
          <cell r="N69">
            <v>2210795</v>
          </cell>
          <cell r="O69">
            <v>1250000</v>
          </cell>
          <cell r="P69">
            <v>1.7686360000000001</v>
          </cell>
          <cell r="Q69">
            <v>2614100</v>
          </cell>
          <cell r="R69">
            <v>1950000</v>
          </cell>
          <cell r="S69">
            <v>1.3405641025641026</v>
          </cell>
          <cell r="T69">
            <v>1908300</v>
          </cell>
          <cell r="U69">
            <v>1900000</v>
          </cell>
          <cell r="V69">
            <v>1.0043684210526316</v>
          </cell>
          <cell r="W69">
            <v>1834455</v>
          </cell>
          <cell r="X69">
            <v>1700000</v>
          </cell>
          <cell r="Y69">
            <v>1.0790911764705882</v>
          </cell>
          <cell r="Z69">
            <v>1108245</v>
          </cell>
          <cell r="AA69">
            <v>1700000</v>
          </cell>
          <cell r="AB69">
            <v>0.65190882352941182</v>
          </cell>
          <cell r="AC69">
            <v>1309605</v>
          </cell>
          <cell r="AD69">
            <v>1300000</v>
          </cell>
          <cell r="AE69">
            <v>1.0073884615384616</v>
          </cell>
          <cell r="AF69">
            <v>1361990</v>
          </cell>
          <cell r="AG69">
            <v>1300000</v>
          </cell>
          <cell r="AH69">
            <v>1.0476846153846153</v>
          </cell>
          <cell r="AI69">
            <v>1305160</v>
          </cell>
          <cell r="AJ69">
            <v>1300000</v>
          </cell>
          <cell r="AK69">
            <v>1.0039692307692307</v>
          </cell>
          <cell r="AL69">
            <v>1375200</v>
          </cell>
          <cell r="AM69">
            <v>1200000</v>
          </cell>
          <cell r="AN69">
            <v>1.1459999999999999</v>
          </cell>
          <cell r="AO69">
            <v>17607825</v>
          </cell>
          <cell r="AP69">
            <v>15900000</v>
          </cell>
          <cell r="AQ69">
            <v>1.1074103773584905</v>
          </cell>
          <cell r="AR69">
            <v>5869275</v>
          </cell>
        </row>
        <row r="70">
          <cell r="B70" t="str">
            <v>RA SHOPWISE ANTIPOLO</v>
          </cell>
          <cell r="C70" t="str">
            <v>RONEL CRUSPERO (PROBY)</v>
          </cell>
          <cell r="D70">
            <v>44793</v>
          </cell>
          <cell r="F70">
            <v>500000</v>
          </cell>
          <cell r="G70">
            <v>0</v>
          </cell>
          <cell r="H70">
            <v>0</v>
          </cell>
          <cell r="I70">
            <v>500000</v>
          </cell>
          <cell r="J70">
            <v>0</v>
          </cell>
          <cell r="M70" t="e">
            <v>#DIV/0!</v>
          </cell>
          <cell r="P70" t="e">
            <v>#DIV/0!</v>
          </cell>
          <cell r="S70" t="e">
            <v>#DIV/0!</v>
          </cell>
          <cell r="V70" t="e">
            <v>#DIV/0!</v>
          </cell>
          <cell r="Y70" t="e">
            <v>#DIV/0!</v>
          </cell>
          <cell r="AB70" t="e">
            <v>#DIV/0!</v>
          </cell>
          <cell r="AE70" t="e">
            <v>#DIV/0!</v>
          </cell>
          <cell r="AH70" t="e">
            <v>#DIV/0!</v>
          </cell>
          <cell r="AK70" t="e">
            <v>#DIV/0!</v>
          </cell>
          <cell r="AN70" t="e">
            <v>#DIV/0!</v>
          </cell>
          <cell r="AO70">
            <v>0</v>
          </cell>
          <cell r="AP70">
            <v>1000000</v>
          </cell>
          <cell r="AQ70">
            <v>0</v>
          </cell>
          <cell r="AR70">
            <v>0</v>
          </cell>
        </row>
        <row r="71">
          <cell r="C71" t="str">
            <v>JOHN FRANCIS JUNIO (PROBY)</v>
          </cell>
          <cell r="D71">
            <v>45008</v>
          </cell>
          <cell r="K71">
            <v>52590</v>
          </cell>
          <cell r="L71">
            <v>116129</v>
          </cell>
          <cell r="M71">
            <v>0.45285845912734973</v>
          </cell>
          <cell r="N71">
            <v>175860</v>
          </cell>
          <cell r="O71">
            <v>600000</v>
          </cell>
          <cell r="P71">
            <v>0.29310000000000003</v>
          </cell>
          <cell r="Q71">
            <v>198260</v>
          </cell>
          <cell r="R71">
            <v>600000</v>
          </cell>
          <cell r="S71">
            <v>0.33043333333333336</v>
          </cell>
          <cell r="T71">
            <v>47985</v>
          </cell>
          <cell r="U71">
            <v>600000</v>
          </cell>
          <cell r="V71">
            <v>7.9975000000000004E-2</v>
          </cell>
          <cell r="W71">
            <v>126980</v>
          </cell>
          <cell r="X71">
            <v>600000</v>
          </cell>
          <cell r="Y71">
            <v>0.21163333333333334</v>
          </cell>
          <cell r="AA71">
            <v>550000</v>
          </cell>
          <cell r="AB71">
            <v>0</v>
          </cell>
          <cell r="AE71" t="e">
            <v>#DIV/0!</v>
          </cell>
          <cell r="AH71" t="e">
            <v>#DIV/0!</v>
          </cell>
          <cell r="AK71" t="e">
            <v>#DIV/0!</v>
          </cell>
          <cell r="AN71" t="e">
            <v>#DIV/0!</v>
          </cell>
          <cell r="AO71">
            <v>601675</v>
          </cell>
          <cell r="AP71">
            <v>3066129</v>
          </cell>
          <cell r="AQ71">
            <v>0.19623277428966623</v>
          </cell>
          <cell r="AR71">
            <v>200558.33333333334</v>
          </cell>
        </row>
        <row r="72">
          <cell r="B72" t="str">
            <v>RA SHOPWISE MAKATI</v>
          </cell>
          <cell r="C72" t="str">
            <v>ROMEO SOSOBAN (PROBY)</v>
          </cell>
          <cell r="D72">
            <v>44882</v>
          </cell>
          <cell r="E72">
            <v>52190</v>
          </cell>
          <cell r="F72">
            <v>500000</v>
          </cell>
          <cell r="G72">
            <v>0.10438</v>
          </cell>
          <cell r="H72">
            <v>64185</v>
          </cell>
          <cell r="I72">
            <v>500000</v>
          </cell>
          <cell r="J72">
            <v>0.12837000000000001</v>
          </cell>
          <cell r="K72">
            <v>90480</v>
          </cell>
          <cell r="L72">
            <v>600000</v>
          </cell>
          <cell r="M72">
            <v>0.15079999999999999</v>
          </cell>
          <cell r="N72">
            <v>53690</v>
          </cell>
          <cell r="O72">
            <v>600000</v>
          </cell>
          <cell r="P72">
            <v>8.9483333333333331E-2</v>
          </cell>
          <cell r="Q72">
            <v>218050</v>
          </cell>
          <cell r="R72">
            <v>600000</v>
          </cell>
          <cell r="S72">
            <v>0.36341666666666667</v>
          </cell>
          <cell r="T72">
            <v>56490</v>
          </cell>
          <cell r="U72">
            <v>600000</v>
          </cell>
          <cell r="V72">
            <v>9.4149999999999998E-2</v>
          </cell>
          <cell r="X72">
            <v>600000</v>
          </cell>
          <cell r="Y72">
            <v>0</v>
          </cell>
          <cell r="AB72" t="e">
            <v>#DIV/0!</v>
          </cell>
          <cell r="AE72" t="e">
            <v>#DIV/0!</v>
          </cell>
          <cell r="AH72" t="e">
            <v>#DIV/0!</v>
          </cell>
          <cell r="AK72" t="e">
            <v>#DIV/0!</v>
          </cell>
          <cell r="AN72" t="e">
            <v>#DIV/0!</v>
          </cell>
          <cell r="AO72">
            <v>535085</v>
          </cell>
          <cell r="AP72">
            <v>4000000</v>
          </cell>
          <cell r="AQ72">
            <v>0.13377125000000001</v>
          </cell>
          <cell r="AR72">
            <v>178361.66666666666</v>
          </cell>
        </row>
        <row r="73">
          <cell r="B73" t="str">
            <v>RA STARMILL</v>
          </cell>
          <cell r="C73" t="str">
            <v>PABUSTAN, GIAN PAUL</v>
          </cell>
          <cell r="D73">
            <v>42864</v>
          </cell>
          <cell r="E73">
            <v>126065</v>
          </cell>
          <cell r="F73">
            <v>850000</v>
          </cell>
          <cell r="G73">
            <v>0.14831176470588237</v>
          </cell>
          <cell r="H73">
            <v>987345</v>
          </cell>
          <cell r="I73">
            <v>600000</v>
          </cell>
          <cell r="J73">
            <v>1.645575</v>
          </cell>
          <cell r="K73">
            <v>240435</v>
          </cell>
          <cell r="L73">
            <v>1500000</v>
          </cell>
          <cell r="M73">
            <v>0.16028999999999999</v>
          </cell>
          <cell r="N73">
            <v>2692040</v>
          </cell>
          <cell r="O73">
            <v>1300000</v>
          </cell>
          <cell r="P73">
            <v>2.0708000000000002</v>
          </cell>
          <cell r="Q73">
            <v>2733440</v>
          </cell>
          <cell r="R73">
            <v>1700000</v>
          </cell>
          <cell r="S73">
            <v>1.6079058823529411</v>
          </cell>
          <cell r="T73">
            <v>1905160</v>
          </cell>
          <cell r="U73">
            <v>1500000</v>
          </cell>
          <cell r="V73">
            <v>1.2701066666666667</v>
          </cell>
          <cell r="W73">
            <v>1389245</v>
          </cell>
          <cell r="X73">
            <v>1500000</v>
          </cell>
          <cell r="Y73">
            <v>0.92616333333333334</v>
          </cell>
          <cell r="Z73">
            <v>133345</v>
          </cell>
          <cell r="AA73">
            <v>1500000</v>
          </cell>
          <cell r="AB73">
            <v>8.8896666666666666E-2</v>
          </cell>
          <cell r="AC73">
            <v>1525440</v>
          </cell>
          <cell r="AD73">
            <v>1250000</v>
          </cell>
          <cell r="AE73">
            <v>1.2203520000000001</v>
          </cell>
          <cell r="AF73">
            <v>881455</v>
          </cell>
          <cell r="AG73">
            <v>1300000</v>
          </cell>
          <cell r="AH73">
            <v>0.67804230769230767</v>
          </cell>
          <cell r="AI73">
            <v>761650</v>
          </cell>
          <cell r="AJ73">
            <v>1250000</v>
          </cell>
          <cell r="AK73">
            <v>0.60931999999999997</v>
          </cell>
          <cell r="AL73">
            <v>1210330</v>
          </cell>
          <cell r="AM73">
            <v>1150000</v>
          </cell>
          <cell r="AN73">
            <v>1.0524608695652173</v>
          </cell>
          <cell r="AO73">
            <v>14585950</v>
          </cell>
          <cell r="AP73">
            <v>15400000</v>
          </cell>
          <cell r="AQ73">
            <v>0.94713961038961036</v>
          </cell>
          <cell r="AR73">
            <v>4861983.333333333</v>
          </cell>
        </row>
        <row r="74">
          <cell r="B74" t="str">
            <v>RA TANAY</v>
          </cell>
          <cell r="C74" t="str">
            <v>ARCHIE CUSTODIO</v>
          </cell>
          <cell r="D74">
            <v>44705</v>
          </cell>
          <cell r="E74">
            <v>525120</v>
          </cell>
          <cell r="F74">
            <v>500000</v>
          </cell>
          <cell r="G74">
            <v>1.0502400000000001</v>
          </cell>
          <cell r="H74">
            <v>664510</v>
          </cell>
          <cell r="I74">
            <v>500000</v>
          </cell>
          <cell r="J74">
            <v>1.3290200000000001</v>
          </cell>
          <cell r="K74">
            <v>644300</v>
          </cell>
          <cell r="L74">
            <v>600000</v>
          </cell>
          <cell r="M74">
            <v>1.0738333333333334</v>
          </cell>
          <cell r="N74">
            <v>844480</v>
          </cell>
          <cell r="O74">
            <v>600000</v>
          </cell>
          <cell r="P74">
            <v>1.4074666666666666</v>
          </cell>
          <cell r="Q74">
            <v>1049650</v>
          </cell>
          <cell r="R74">
            <v>850000</v>
          </cell>
          <cell r="S74">
            <v>1.2348823529411765</v>
          </cell>
          <cell r="T74">
            <v>811980</v>
          </cell>
          <cell r="U74">
            <v>800000</v>
          </cell>
          <cell r="V74">
            <v>1.014975</v>
          </cell>
          <cell r="W74">
            <v>752795</v>
          </cell>
          <cell r="X74">
            <v>750000</v>
          </cell>
          <cell r="Y74">
            <v>1.0037266666666667</v>
          </cell>
          <cell r="Z74">
            <v>902065</v>
          </cell>
          <cell r="AA74">
            <v>900000</v>
          </cell>
          <cell r="AB74">
            <v>1.0022944444444444</v>
          </cell>
          <cell r="AC74">
            <v>913475</v>
          </cell>
          <cell r="AD74">
            <v>900000</v>
          </cell>
          <cell r="AE74">
            <v>1.0149722222222222</v>
          </cell>
          <cell r="AF74">
            <v>566125</v>
          </cell>
          <cell r="AG74">
            <v>900000</v>
          </cell>
          <cell r="AH74">
            <v>0.62902777777777774</v>
          </cell>
          <cell r="AI74">
            <v>500510</v>
          </cell>
          <cell r="AJ74">
            <v>800000</v>
          </cell>
          <cell r="AK74">
            <v>0.62563749999999996</v>
          </cell>
          <cell r="AL74">
            <v>639590</v>
          </cell>
          <cell r="AM74">
            <v>800000</v>
          </cell>
          <cell r="AN74">
            <v>0.79948750000000002</v>
          </cell>
          <cell r="AO74">
            <v>8814600</v>
          </cell>
          <cell r="AP74">
            <v>8900000</v>
          </cell>
          <cell r="AQ74">
            <v>0.99040449438202249</v>
          </cell>
          <cell r="AR74">
            <v>2938200</v>
          </cell>
        </row>
        <row r="75">
          <cell r="B75" t="str">
            <v>RA TORIL</v>
          </cell>
          <cell r="C75" t="str">
            <v>KING ELY TORRES</v>
          </cell>
          <cell r="D75" t="str">
            <v>September 14, 2023</v>
          </cell>
          <cell r="G75" t="e">
            <v>#DIV/0!</v>
          </cell>
          <cell r="J75" t="e">
            <v>#DIV/0!</v>
          </cell>
          <cell r="M75" t="e">
            <v>#DIV/0!</v>
          </cell>
          <cell r="P75" t="e">
            <v>#DIV/0!</v>
          </cell>
          <cell r="S75" t="e">
            <v>#DIV/0!</v>
          </cell>
          <cell r="V75" t="e">
            <v>#DIV/0!</v>
          </cell>
          <cell r="Y75" t="e">
            <v>#DIV/0!</v>
          </cell>
          <cell r="AB75" t="e">
            <v>#DIV/0!</v>
          </cell>
          <cell r="AC75">
            <v>483205</v>
          </cell>
          <cell r="AD75">
            <v>255000</v>
          </cell>
          <cell r="AE75">
            <v>1.894921568627451</v>
          </cell>
          <cell r="AF75">
            <v>408830</v>
          </cell>
          <cell r="AG75">
            <v>550000</v>
          </cell>
          <cell r="AH75">
            <v>0.74332727272727273</v>
          </cell>
          <cell r="AI75">
            <v>365030</v>
          </cell>
          <cell r="AJ75">
            <v>550000</v>
          </cell>
          <cell r="AK75">
            <v>0.66369090909090911</v>
          </cell>
          <cell r="AL75">
            <v>441320</v>
          </cell>
          <cell r="AM75">
            <v>500000</v>
          </cell>
          <cell r="AN75">
            <v>0.88263999999999998</v>
          </cell>
          <cell r="AO75">
            <v>1698385</v>
          </cell>
          <cell r="AP75">
            <v>1855000</v>
          </cell>
          <cell r="AQ75">
            <v>0.91557142857142859</v>
          </cell>
          <cell r="AR75">
            <v>566128.33333333337</v>
          </cell>
        </row>
        <row r="76">
          <cell r="C76" t="str">
            <v>FUNATSU, RIKIYA (PROBY)</v>
          </cell>
          <cell r="D76" t="str">
            <v>June 01, 2023</v>
          </cell>
          <cell r="G76" t="e">
            <v>#DIV/0!</v>
          </cell>
          <cell r="J76" t="e">
            <v>#DIV/0!</v>
          </cell>
          <cell r="M76" t="e">
            <v>#DIV/0!</v>
          </cell>
          <cell r="P76" t="e">
            <v>#DIV/0!</v>
          </cell>
          <cell r="S76" t="e">
            <v>#DIV/0!</v>
          </cell>
          <cell r="T76">
            <v>132270</v>
          </cell>
          <cell r="U76">
            <v>450000</v>
          </cell>
          <cell r="V76">
            <v>0.29393333333333332</v>
          </cell>
          <cell r="W76">
            <v>549485</v>
          </cell>
          <cell r="X76">
            <v>550000</v>
          </cell>
          <cell r="Y76">
            <v>0.99906363636363638</v>
          </cell>
          <cell r="AA76">
            <v>550000</v>
          </cell>
          <cell r="AB76">
            <v>0</v>
          </cell>
          <cell r="AE76" t="e">
            <v>#DIV/0!</v>
          </cell>
          <cell r="AH76" t="e">
            <v>#DIV/0!</v>
          </cell>
          <cell r="AK76" t="e">
            <v>#DIV/0!</v>
          </cell>
          <cell r="AN76" t="e">
            <v>#DIV/0!</v>
          </cell>
          <cell r="AO76">
            <v>681755</v>
          </cell>
          <cell r="AP76">
            <v>1550000</v>
          </cell>
          <cell r="AQ76">
            <v>0.43984193548387096</v>
          </cell>
          <cell r="AR76">
            <v>227251.66666666666</v>
          </cell>
        </row>
        <row r="77">
          <cell r="B77" t="str">
            <v>RA TUGUEGARAO</v>
          </cell>
          <cell r="C77" t="str">
            <v>BINARAO, JULIO</v>
          </cell>
          <cell r="D77">
            <v>43330</v>
          </cell>
          <cell r="E77">
            <v>47695</v>
          </cell>
          <cell r="F77">
            <v>500000</v>
          </cell>
          <cell r="G77">
            <v>9.5390000000000003E-2</v>
          </cell>
          <cell r="H77">
            <v>49220</v>
          </cell>
          <cell r="I77">
            <v>500000</v>
          </cell>
          <cell r="J77">
            <v>9.844E-2</v>
          </cell>
          <cell r="K77">
            <v>697520</v>
          </cell>
          <cell r="L77">
            <v>550000</v>
          </cell>
          <cell r="M77">
            <v>1.2682181818181819</v>
          </cell>
          <cell r="N77">
            <v>33520</v>
          </cell>
          <cell r="O77">
            <v>550000</v>
          </cell>
          <cell r="P77">
            <v>6.0945454545454546E-2</v>
          </cell>
          <cell r="Q77">
            <v>1185575</v>
          </cell>
          <cell r="R77">
            <v>700000</v>
          </cell>
          <cell r="S77">
            <v>1.6936785714285714</v>
          </cell>
          <cell r="T77">
            <v>796765</v>
          </cell>
          <cell r="U77">
            <v>650000</v>
          </cell>
          <cell r="V77">
            <v>1.2257923076923076</v>
          </cell>
          <cell r="W77">
            <v>35990</v>
          </cell>
          <cell r="X77">
            <v>550000</v>
          </cell>
          <cell r="Y77">
            <v>6.543636363636364E-2</v>
          </cell>
          <cell r="Z77">
            <v>1074355</v>
          </cell>
          <cell r="AA77">
            <v>550000</v>
          </cell>
          <cell r="AB77">
            <v>1.9533727272727273</v>
          </cell>
          <cell r="AC77">
            <v>28195</v>
          </cell>
          <cell r="AD77">
            <v>550000</v>
          </cell>
          <cell r="AE77">
            <v>5.1263636363636365E-2</v>
          </cell>
          <cell r="AF77">
            <v>605720</v>
          </cell>
          <cell r="AG77">
            <v>550000</v>
          </cell>
          <cell r="AH77">
            <v>1.101309090909091</v>
          </cell>
          <cell r="AI77">
            <v>124270</v>
          </cell>
          <cell r="AJ77">
            <v>550000</v>
          </cell>
          <cell r="AK77">
            <v>0.22594545454545453</v>
          </cell>
          <cell r="AL77">
            <v>43990</v>
          </cell>
          <cell r="AM77">
            <v>550000</v>
          </cell>
          <cell r="AN77">
            <v>7.9981818181818182E-2</v>
          </cell>
          <cell r="AO77">
            <v>4722815</v>
          </cell>
          <cell r="AP77">
            <v>6750000</v>
          </cell>
          <cell r="AQ77">
            <v>0.69967629629629635</v>
          </cell>
          <cell r="AR77">
            <v>1574271.6666666667</v>
          </cell>
        </row>
        <row r="78">
          <cell r="B78" t="str">
            <v>RA VALENZUELA</v>
          </cell>
          <cell r="C78" t="str">
            <v>ERNESTO ROBLES (PROBY)</v>
          </cell>
          <cell r="D78" t="str">
            <v>November 14, 2022</v>
          </cell>
          <cell r="E78">
            <v>120075</v>
          </cell>
          <cell r="F78">
            <v>500000</v>
          </cell>
          <cell r="G78">
            <v>0.24015</v>
          </cell>
          <cell r="H78">
            <v>122975</v>
          </cell>
          <cell r="I78">
            <v>500000</v>
          </cell>
          <cell r="J78">
            <v>0.24595</v>
          </cell>
          <cell r="K78">
            <v>427465</v>
          </cell>
          <cell r="L78">
            <v>600000</v>
          </cell>
          <cell r="M78">
            <v>0.71244166666666664</v>
          </cell>
          <cell r="N78">
            <v>617615</v>
          </cell>
          <cell r="O78">
            <v>600000</v>
          </cell>
          <cell r="P78">
            <v>1.0293583333333334</v>
          </cell>
          <cell r="Q78">
            <v>612580</v>
          </cell>
          <cell r="R78">
            <v>600000</v>
          </cell>
          <cell r="S78">
            <v>1.0209666666666666</v>
          </cell>
          <cell r="T78">
            <v>340235</v>
          </cell>
          <cell r="U78">
            <v>600000</v>
          </cell>
          <cell r="V78">
            <v>0.56705833333333333</v>
          </cell>
          <cell r="W78">
            <v>189545</v>
          </cell>
          <cell r="X78">
            <v>600000</v>
          </cell>
          <cell r="Y78">
            <v>0.31590833333333335</v>
          </cell>
          <cell r="Z78">
            <v>154650</v>
          </cell>
          <cell r="AA78">
            <v>600000</v>
          </cell>
          <cell r="AB78">
            <v>0.25774999999999998</v>
          </cell>
          <cell r="AC78">
            <v>163795</v>
          </cell>
          <cell r="AD78">
            <v>600000</v>
          </cell>
          <cell r="AE78">
            <v>0.27299166666666669</v>
          </cell>
          <cell r="AF78">
            <v>258750</v>
          </cell>
          <cell r="AG78">
            <v>600000</v>
          </cell>
          <cell r="AH78">
            <v>0.43125000000000002</v>
          </cell>
          <cell r="AI78">
            <v>145170</v>
          </cell>
          <cell r="AJ78">
            <v>550000</v>
          </cell>
          <cell r="AK78">
            <v>0.26394545454545454</v>
          </cell>
          <cell r="AL78">
            <v>160470</v>
          </cell>
          <cell r="AM78">
            <v>500000</v>
          </cell>
          <cell r="AN78">
            <v>0.32094</v>
          </cell>
          <cell r="AO78">
            <v>3313325</v>
          </cell>
          <cell r="AP78">
            <v>6850000</v>
          </cell>
          <cell r="AQ78">
            <v>0.48369708029197078</v>
          </cell>
          <cell r="AR78">
            <v>1104441.6666666667</v>
          </cell>
        </row>
        <row r="79">
          <cell r="B79" t="str">
            <v>RA VIGAN</v>
          </cell>
          <cell r="C79" t="str">
            <v>TAQUEBAN, DALE PATRICK</v>
          </cell>
          <cell r="D79">
            <v>43193</v>
          </cell>
          <cell r="E79">
            <v>320195</v>
          </cell>
          <cell r="F79">
            <v>500000</v>
          </cell>
          <cell r="G79">
            <v>0.64039000000000001</v>
          </cell>
          <cell r="H79">
            <v>155875</v>
          </cell>
          <cell r="I79">
            <v>500000</v>
          </cell>
          <cell r="J79">
            <v>0.31175000000000003</v>
          </cell>
          <cell r="K79">
            <v>456325</v>
          </cell>
          <cell r="L79">
            <v>750000</v>
          </cell>
          <cell r="M79">
            <v>0.60843333333333338</v>
          </cell>
          <cell r="N79">
            <v>945550</v>
          </cell>
          <cell r="O79">
            <v>900000</v>
          </cell>
          <cell r="P79">
            <v>1.0506111111111112</v>
          </cell>
          <cell r="Q79">
            <v>1075000</v>
          </cell>
          <cell r="R79">
            <v>900000</v>
          </cell>
          <cell r="S79">
            <v>1.1944444444444444</v>
          </cell>
          <cell r="T79">
            <v>775175</v>
          </cell>
          <cell r="U79">
            <v>750000</v>
          </cell>
          <cell r="V79">
            <v>1.0335666666666667</v>
          </cell>
          <cell r="W79">
            <v>796950</v>
          </cell>
          <cell r="X79">
            <v>700000</v>
          </cell>
          <cell r="Y79">
            <v>1.1385000000000001</v>
          </cell>
          <cell r="Z79">
            <v>528805</v>
          </cell>
          <cell r="AA79">
            <v>700000</v>
          </cell>
          <cell r="AB79">
            <v>0.75543571428571432</v>
          </cell>
          <cell r="AC79">
            <v>441205</v>
          </cell>
          <cell r="AD79">
            <v>700000</v>
          </cell>
          <cell r="AE79">
            <v>0.6302928571428571</v>
          </cell>
          <cell r="AF79">
            <v>177645</v>
          </cell>
          <cell r="AG79">
            <v>700000</v>
          </cell>
          <cell r="AH79">
            <v>0.25377857142857141</v>
          </cell>
          <cell r="AI79">
            <v>611675</v>
          </cell>
          <cell r="AJ79">
            <v>600000</v>
          </cell>
          <cell r="AK79">
            <v>1.0194583333333334</v>
          </cell>
          <cell r="AL79">
            <v>224235</v>
          </cell>
          <cell r="AM79">
            <v>500000</v>
          </cell>
          <cell r="AN79">
            <v>0.44846999999999998</v>
          </cell>
          <cell r="AO79">
            <v>6508635</v>
          </cell>
          <cell r="AP79">
            <v>8200000</v>
          </cell>
          <cell r="AQ79">
            <v>0.79373597560975606</v>
          </cell>
          <cell r="AR79">
            <v>2169545</v>
          </cell>
        </row>
        <row r="80">
          <cell r="B80" t="str">
            <v>RA ZAMBALES</v>
          </cell>
          <cell r="C80" t="str">
            <v>JOSAFAT, JOSEPH MARK</v>
          </cell>
          <cell r="D80">
            <v>43560</v>
          </cell>
          <cell r="E80">
            <v>113285</v>
          </cell>
          <cell r="F80">
            <v>500000</v>
          </cell>
          <cell r="G80">
            <v>0.22656999999999999</v>
          </cell>
          <cell r="H80">
            <v>263655</v>
          </cell>
          <cell r="I80">
            <v>500000</v>
          </cell>
          <cell r="J80">
            <v>0.52730999999999995</v>
          </cell>
          <cell r="K80">
            <v>261950</v>
          </cell>
          <cell r="L80">
            <v>550000</v>
          </cell>
          <cell r="M80">
            <v>0.47627272727272729</v>
          </cell>
          <cell r="N80">
            <v>417370</v>
          </cell>
          <cell r="O80">
            <v>850000</v>
          </cell>
          <cell r="P80">
            <v>0.49102352941176469</v>
          </cell>
          <cell r="Q80">
            <v>624940</v>
          </cell>
          <cell r="R80">
            <v>850000</v>
          </cell>
          <cell r="S80">
            <v>0.73522352941176472</v>
          </cell>
          <cell r="T80">
            <v>438995</v>
          </cell>
          <cell r="U80">
            <v>500000</v>
          </cell>
          <cell r="V80">
            <v>0.87799000000000005</v>
          </cell>
          <cell r="W80">
            <v>240750</v>
          </cell>
          <cell r="X80">
            <v>550000</v>
          </cell>
          <cell r="Y80">
            <v>0.43772727272727274</v>
          </cell>
          <cell r="Z80">
            <v>165560</v>
          </cell>
          <cell r="AA80">
            <v>700000</v>
          </cell>
          <cell r="AB80">
            <v>0.2365142857142857</v>
          </cell>
          <cell r="AC80">
            <v>139660</v>
          </cell>
          <cell r="AD80">
            <v>550000</v>
          </cell>
          <cell r="AE80">
            <v>0.25392727272727272</v>
          </cell>
          <cell r="AF80">
            <v>305550</v>
          </cell>
          <cell r="AG80">
            <v>650000</v>
          </cell>
          <cell r="AH80">
            <v>0.47007692307692306</v>
          </cell>
          <cell r="AI80">
            <v>328040</v>
          </cell>
          <cell r="AJ80">
            <v>550000</v>
          </cell>
          <cell r="AK80">
            <v>0.59643636363636365</v>
          </cell>
          <cell r="AL80">
            <v>187795</v>
          </cell>
          <cell r="AM80">
            <v>500000</v>
          </cell>
          <cell r="AN80">
            <v>0.37558999999999998</v>
          </cell>
          <cell r="AO80">
            <v>3487550</v>
          </cell>
          <cell r="AP80">
            <v>7250000</v>
          </cell>
          <cell r="AQ80">
            <v>0.48104137931034485</v>
          </cell>
          <cell r="AR80">
            <v>1162516.6666666667</v>
          </cell>
        </row>
      </sheetData>
      <sheetData sheetId="2">
        <row r="8">
          <cell r="B8" t="str">
            <v>WESTERN BATANGAS</v>
          </cell>
          <cell r="C8" t="str">
            <v>ARMIELYN ROQUE</v>
          </cell>
          <cell r="D8">
            <v>44407</v>
          </cell>
          <cell r="E8">
            <v>117480</v>
          </cell>
          <cell r="F8">
            <v>800000</v>
          </cell>
          <cell r="G8">
            <v>0.14685000000000001</v>
          </cell>
          <cell r="H8">
            <v>455230</v>
          </cell>
          <cell r="I8">
            <v>750000</v>
          </cell>
          <cell r="J8">
            <v>0.60697333333333336</v>
          </cell>
          <cell r="K8">
            <v>677850</v>
          </cell>
          <cell r="L8">
            <v>800000</v>
          </cell>
          <cell r="M8">
            <v>0.84731250000000002</v>
          </cell>
          <cell r="N8">
            <v>1207905</v>
          </cell>
          <cell r="O8">
            <v>850000</v>
          </cell>
          <cell r="P8">
            <v>1.4210647058823529</v>
          </cell>
          <cell r="Q8">
            <v>1194430</v>
          </cell>
          <cell r="R8">
            <v>900000</v>
          </cell>
          <cell r="S8">
            <v>1.3271444444444445</v>
          </cell>
          <cell r="T8">
            <v>973290</v>
          </cell>
          <cell r="U8">
            <v>1000000</v>
          </cell>
          <cell r="V8">
            <v>0.97328999999999999</v>
          </cell>
          <cell r="W8">
            <v>920995</v>
          </cell>
          <cell r="X8">
            <v>850000</v>
          </cell>
          <cell r="Y8">
            <v>1.0835235294117647</v>
          </cell>
          <cell r="Z8">
            <v>859495</v>
          </cell>
          <cell r="AA8">
            <v>800000</v>
          </cell>
          <cell r="AB8">
            <v>1.0743687500000001</v>
          </cell>
          <cell r="AC8">
            <v>731105</v>
          </cell>
          <cell r="AD8">
            <v>800000</v>
          </cell>
          <cell r="AE8">
            <v>0.91388124999999998</v>
          </cell>
          <cell r="AF8">
            <v>689815</v>
          </cell>
          <cell r="AG8">
            <v>800000</v>
          </cell>
          <cell r="AH8">
            <v>0.86226875000000003</v>
          </cell>
          <cell r="AI8">
            <v>1007800</v>
          </cell>
          <cell r="AJ8">
            <v>800000</v>
          </cell>
          <cell r="AK8">
            <v>1.2597499999999999</v>
          </cell>
          <cell r="AL8">
            <v>548310</v>
          </cell>
          <cell r="AM8">
            <v>900000</v>
          </cell>
          <cell r="AN8">
            <v>0.60923333333333329</v>
          </cell>
          <cell r="AO8">
            <v>9383705</v>
          </cell>
          <cell r="AP8">
            <v>10050000</v>
          </cell>
          <cell r="AQ8">
            <v>0.9337019900497513</v>
          </cell>
        </row>
        <row r="9">
          <cell r="B9" t="str">
            <v>WESTERN CALOOCAN</v>
          </cell>
          <cell r="C9" t="str">
            <v>KEM SEGOVIA</v>
          </cell>
          <cell r="D9">
            <v>45190</v>
          </cell>
          <cell r="G9" t="e">
            <v>#DIV/0!</v>
          </cell>
          <cell r="J9" t="e">
            <v>#DIV/0!</v>
          </cell>
          <cell r="M9" t="e">
            <v>#DIV/0!</v>
          </cell>
          <cell r="P9" t="e">
            <v>#DIV/0!</v>
          </cell>
          <cell r="S9" t="e">
            <v>#DIV/0!</v>
          </cell>
          <cell r="V9" t="e">
            <v>#DIV/0!</v>
          </cell>
          <cell r="Y9" t="e">
            <v>#DIV/0!</v>
          </cell>
          <cell r="AB9" t="e">
            <v>#DIV/0!</v>
          </cell>
          <cell r="AC9">
            <v>120575</v>
          </cell>
          <cell r="AD9">
            <v>150000</v>
          </cell>
          <cell r="AE9">
            <v>0.80383333333333329</v>
          </cell>
          <cell r="AF9">
            <v>522005</v>
          </cell>
          <cell r="AG9">
            <v>500000</v>
          </cell>
          <cell r="AH9">
            <v>1.0440100000000001</v>
          </cell>
          <cell r="AI9">
            <v>298045</v>
          </cell>
          <cell r="AJ9">
            <v>600000</v>
          </cell>
          <cell r="AK9">
            <v>0.49674166666666669</v>
          </cell>
          <cell r="AL9">
            <v>468020</v>
          </cell>
          <cell r="AM9">
            <v>650000</v>
          </cell>
          <cell r="AN9">
            <v>0.72003076923076925</v>
          </cell>
          <cell r="AO9">
            <v>1408645</v>
          </cell>
          <cell r="AP9">
            <v>1900000</v>
          </cell>
          <cell r="AQ9">
            <v>0.74139210526315791</v>
          </cell>
        </row>
        <row r="10">
          <cell r="C10" t="str">
            <v xml:space="preserve">WENDEL TAGAYUN </v>
          </cell>
          <cell r="D10">
            <v>42186</v>
          </cell>
          <cell r="E10">
            <v>241355</v>
          </cell>
          <cell r="F10">
            <v>600000</v>
          </cell>
          <cell r="G10">
            <v>0.40225833333333333</v>
          </cell>
          <cell r="H10">
            <v>227860</v>
          </cell>
          <cell r="I10">
            <v>550000</v>
          </cell>
          <cell r="J10">
            <v>0.4142909090909091</v>
          </cell>
          <cell r="K10">
            <v>692800</v>
          </cell>
          <cell r="L10">
            <v>1100000</v>
          </cell>
          <cell r="M10">
            <v>0.62981818181818183</v>
          </cell>
          <cell r="N10">
            <v>1509915</v>
          </cell>
          <cell r="O10">
            <v>1400000</v>
          </cell>
          <cell r="P10">
            <v>1.0785107142857142</v>
          </cell>
          <cell r="Q10">
            <v>1632505</v>
          </cell>
          <cell r="R10">
            <v>1450000</v>
          </cell>
          <cell r="S10">
            <v>1.1258655172413794</v>
          </cell>
          <cell r="T10">
            <v>499315</v>
          </cell>
          <cell r="U10">
            <v>1300000</v>
          </cell>
          <cell r="V10">
            <v>0.38408846153846155</v>
          </cell>
          <cell r="W10">
            <v>440230</v>
          </cell>
          <cell r="X10">
            <v>1000000</v>
          </cell>
          <cell r="Y10">
            <v>0.44023000000000001</v>
          </cell>
          <cell r="Z10">
            <v>597100</v>
          </cell>
          <cell r="AA10">
            <v>800000</v>
          </cell>
          <cell r="AB10">
            <v>0.74637500000000001</v>
          </cell>
          <cell r="AE10" t="e">
            <v>#DIV/0!</v>
          </cell>
          <cell r="AH10" t="e">
            <v>#DIV/0!</v>
          </cell>
          <cell r="AK10" t="e">
            <v>#DIV/0!</v>
          </cell>
          <cell r="AN10" t="e">
            <v>#DIV/0!</v>
          </cell>
          <cell r="AO10">
            <v>5841080</v>
          </cell>
          <cell r="AP10">
            <v>8200000</v>
          </cell>
          <cell r="AQ10">
            <v>0.71232682926829272</v>
          </cell>
        </row>
        <row r="11">
          <cell r="B11" t="str">
            <v>WESTERN COMMONWEALTH</v>
          </cell>
          <cell r="C11" t="str">
            <v>JON VINCENT PERILLO</v>
          </cell>
          <cell r="D11">
            <v>43415</v>
          </cell>
          <cell r="E11">
            <v>1333240</v>
          </cell>
          <cell r="F11">
            <v>1300000</v>
          </cell>
          <cell r="G11">
            <v>1.0255692307692308</v>
          </cell>
          <cell r="H11">
            <v>912030</v>
          </cell>
          <cell r="I11">
            <v>1300000</v>
          </cell>
          <cell r="J11">
            <v>0.70156153846153846</v>
          </cell>
          <cell r="K11">
            <v>2735645</v>
          </cell>
          <cell r="L11">
            <v>2000000</v>
          </cell>
          <cell r="M11">
            <v>1.3678224999999999</v>
          </cell>
          <cell r="N11">
            <v>3003145</v>
          </cell>
          <cell r="O11">
            <v>2100000</v>
          </cell>
          <cell r="P11">
            <v>1.4300690476190476</v>
          </cell>
          <cell r="Q11">
            <v>2304905</v>
          </cell>
          <cell r="R11">
            <v>2650000</v>
          </cell>
          <cell r="S11">
            <v>0.8697754716981132</v>
          </cell>
          <cell r="T11">
            <v>1975180</v>
          </cell>
          <cell r="U11">
            <v>2300000</v>
          </cell>
          <cell r="V11">
            <v>0.85877391304347828</v>
          </cell>
          <cell r="W11">
            <v>1468540</v>
          </cell>
          <cell r="X11">
            <v>1800000</v>
          </cell>
          <cell r="Y11">
            <v>0.81585555555555556</v>
          </cell>
          <cell r="Z11">
            <v>1066620</v>
          </cell>
          <cell r="AA11">
            <v>1700000</v>
          </cell>
          <cell r="AB11">
            <v>0.62742352941176471</v>
          </cell>
          <cell r="AC11">
            <v>1183560</v>
          </cell>
          <cell r="AD11">
            <v>1600000</v>
          </cell>
          <cell r="AE11">
            <v>0.73972499999999997</v>
          </cell>
          <cell r="AF11">
            <v>1204360</v>
          </cell>
          <cell r="AG11">
            <v>1500000</v>
          </cell>
          <cell r="AH11">
            <v>0.80290666666666666</v>
          </cell>
          <cell r="AI11">
            <v>636685</v>
          </cell>
          <cell r="AJ11">
            <v>1500000</v>
          </cell>
          <cell r="AK11">
            <v>0.42445666666666665</v>
          </cell>
          <cell r="AL11">
            <v>1332630</v>
          </cell>
          <cell r="AM11">
            <v>1500000</v>
          </cell>
          <cell r="AN11">
            <v>0.88841999999999999</v>
          </cell>
          <cell r="AO11">
            <v>19156540</v>
          </cell>
          <cell r="AP11">
            <v>21250000</v>
          </cell>
          <cell r="AQ11">
            <v>0.9014842352941177</v>
          </cell>
        </row>
        <row r="12">
          <cell r="B12" t="str">
            <v>WESTERN FAIRVIEW TERRACES</v>
          </cell>
          <cell r="C12" t="str">
            <v>FRANCIS IAN BASA</v>
          </cell>
          <cell r="D12">
            <v>43548</v>
          </cell>
          <cell r="F12">
            <v>800000</v>
          </cell>
          <cell r="G12">
            <v>0</v>
          </cell>
          <cell r="I12">
            <v>800000</v>
          </cell>
          <cell r="J12">
            <v>0</v>
          </cell>
          <cell r="M12" t="e">
            <v>#DIV/0!</v>
          </cell>
          <cell r="P12" t="e">
            <v>#DIV/0!</v>
          </cell>
          <cell r="S12" t="e">
            <v>#DIV/0!</v>
          </cell>
          <cell r="V12" t="e">
            <v>#DIV/0!</v>
          </cell>
          <cell r="Y12" t="e">
            <v>#DIV/0!</v>
          </cell>
          <cell r="AB12" t="e">
            <v>#DIV/0!</v>
          </cell>
          <cell r="AE12" t="e">
            <v>#DIV/0!</v>
          </cell>
          <cell r="AH12" t="e">
            <v>#DIV/0!</v>
          </cell>
          <cell r="AK12" t="e">
            <v>#DIV/0!</v>
          </cell>
          <cell r="AN12" t="e">
            <v>#DIV/0!</v>
          </cell>
          <cell r="AO12">
            <v>0</v>
          </cell>
          <cell r="AP12">
            <v>1600000</v>
          </cell>
          <cell r="AQ12">
            <v>0</v>
          </cell>
        </row>
        <row r="13">
          <cell r="C13" t="str">
            <v>CARLO VINCENT CASEDA</v>
          </cell>
          <cell r="D13">
            <v>44987</v>
          </cell>
          <cell r="K13">
            <v>1029765</v>
          </cell>
          <cell r="L13">
            <v>506451</v>
          </cell>
          <cell r="M13">
            <v>2.0332964097217698</v>
          </cell>
          <cell r="N13">
            <v>2069070</v>
          </cell>
          <cell r="O13">
            <v>1000000</v>
          </cell>
          <cell r="P13">
            <v>2.06907</v>
          </cell>
          <cell r="Q13">
            <v>2002150</v>
          </cell>
          <cell r="R13">
            <v>2000000</v>
          </cell>
          <cell r="S13">
            <v>1.0010749999999999</v>
          </cell>
          <cell r="T13">
            <v>1703645</v>
          </cell>
          <cell r="U13">
            <v>1700000</v>
          </cell>
          <cell r="V13">
            <v>1.0021441176470589</v>
          </cell>
          <cell r="W13">
            <v>961120</v>
          </cell>
          <cell r="X13">
            <v>1300000</v>
          </cell>
          <cell r="Y13">
            <v>0.73932307692307697</v>
          </cell>
          <cell r="Z13">
            <v>1110515</v>
          </cell>
          <cell r="AA13">
            <v>1100000</v>
          </cell>
          <cell r="AB13">
            <v>1.009559090909091</v>
          </cell>
          <cell r="AC13">
            <v>253855</v>
          </cell>
          <cell r="AD13">
            <v>1100000</v>
          </cell>
          <cell r="AE13">
            <v>0.23077727272727272</v>
          </cell>
          <cell r="AF13">
            <v>1222285</v>
          </cell>
          <cell r="AG13">
            <v>1100000</v>
          </cell>
          <cell r="AH13">
            <v>1.1111681818181818</v>
          </cell>
          <cell r="AI13">
            <v>634990</v>
          </cell>
          <cell r="AJ13">
            <v>1000000</v>
          </cell>
          <cell r="AK13">
            <v>0.63499000000000005</v>
          </cell>
          <cell r="AL13">
            <v>1018715</v>
          </cell>
          <cell r="AM13">
            <v>1000000</v>
          </cell>
          <cell r="AN13">
            <v>1.018715</v>
          </cell>
          <cell r="AO13">
            <v>12006110</v>
          </cell>
          <cell r="AP13">
            <v>11806451</v>
          </cell>
          <cell r="AQ13">
            <v>1.0169110090746152</v>
          </cell>
        </row>
        <row r="14">
          <cell r="B14" t="str">
            <v>WESTERN FARMERS PLAZA</v>
          </cell>
          <cell r="C14" t="str">
            <v>REGIE JOLANGCOB</v>
          </cell>
          <cell r="D14">
            <v>44408</v>
          </cell>
          <cell r="E14">
            <v>617690</v>
          </cell>
          <cell r="F14">
            <v>1000000</v>
          </cell>
          <cell r="G14">
            <v>0.61768999999999996</v>
          </cell>
          <cell r="H14">
            <v>598810</v>
          </cell>
          <cell r="I14">
            <v>900000</v>
          </cell>
          <cell r="J14">
            <v>0.66534444444444441</v>
          </cell>
          <cell r="K14">
            <v>1262320</v>
          </cell>
          <cell r="L14">
            <v>1250000</v>
          </cell>
          <cell r="M14">
            <v>1.0098560000000001</v>
          </cell>
          <cell r="N14">
            <v>1338190</v>
          </cell>
          <cell r="O14">
            <v>1250000</v>
          </cell>
          <cell r="P14">
            <v>1.0705519999999999</v>
          </cell>
          <cell r="Q14">
            <v>2228245</v>
          </cell>
          <cell r="R14">
            <v>2100000</v>
          </cell>
          <cell r="S14">
            <v>1.0610690476190476</v>
          </cell>
          <cell r="T14">
            <v>1820065</v>
          </cell>
          <cell r="U14">
            <v>1450000</v>
          </cell>
          <cell r="V14">
            <v>1.2552172413793103</v>
          </cell>
          <cell r="W14">
            <v>983585</v>
          </cell>
          <cell r="X14">
            <v>1300000</v>
          </cell>
          <cell r="Y14">
            <v>0.75660384615384613</v>
          </cell>
          <cell r="Z14">
            <v>1179360</v>
          </cell>
          <cell r="AA14">
            <v>1300000</v>
          </cell>
          <cell r="AB14">
            <v>0.90720000000000001</v>
          </cell>
          <cell r="AC14">
            <v>698900</v>
          </cell>
          <cell r="AD14">
            <v>1100000</v>
          </cell>
          <cell r="AE14">
            <v>0.63536363636363635</v>
          </cell>
          <cell r="AF14">
            <v>553300</v>
          </cell>
          <cell r="AG14">
            <v>1100000</v>
          </cell>
          <cell r="AH14">
            <v>0.503</v>
          </cell>
          <cell r="AI14">
            <v>659410</v>
          </cell>
          <cell r="AJ14">
            <v>1000000</v>
          </cell>
          <cell r="AK14">
            <v>0.65941000000000005</v>
          </cell>
          <cell r="AL14">
            <v>940735</v>
          </cell>
          <cell r="AM14">
            <v>900000</v>
          </cell>
          <cell r="AN14">
            <v>1.0452611111111112</v>
          </cell>
          <cell r="AO14">
            <v>12880610</v>
          </cell>
          <cell r="AP14">
            <v>14650000</v>
          </cell>
          <cell r="AQ14">
            <v>0.87922252559726966</v>
          </cell>
        </row>
        <row r="15">
          <cell r="B15" t="str">
            <v>WESTERN FESTIVAL</v>
          </cell>
          <cell r="C15" t="str">
            <v>ROBERT GABELIÑO</v>
          </cell>
          <cell r="D15">
            <v>41003</v>
          </cell>
          <cell r="E15">
            <v>864655</v>
          </cell>
          <cell r="F15">
            <v>1200000</v>
          </cell>
          <cell r="G15">
            <v>0.72054583333333333</v>
          </cell>
          <cell r="H15">
            <v>1435710</v>
          </cell>
          <cell r="I15">
            <v>1000000</v>
          </cell>
          <cell r="J15">
            <v>1.43571</v>
          </cell>
          <cell r="K15">
            <v>1594730</v>
          </cell>
          <cell r="L15">
            <v>2500000</v>
          </cell>
          <cell r="M15">
            <v>0.63789200000000001</v>
          </cell>
          <cell r="N15">
            <v>2740540</v>
          </cell>
          <cell r="O15">
            <v>2700000</v>
          </cell>
          <cell r="P15">
            <v>1.0150148148148148</v>
          </cell>
          <cell r="Q15">
            <v>2747025</v>
          </cell>
          <cell r="R15">
            <v>2550000</v>
          </cell>
          <cell r="S15">
            <v>1.077264705882353</v>
          </cell>
          <cell r="T15">
            <v>1482700</v>
          </cell>
          <cell r="U15">
            <v>2200000</v>
          </cell>
          <cell r="V15">
            <v>0.67395454545454547</v>
          </cell>
          <cell r="W15">
            <v>769610</v>
          </cell>
          <cell r="X15">
            <v>2000000</v>
          </cell>
          <cell r="Y15">
            <v>0.38480500000000001</v>
          </cell>
          <cell r="Z15">
            <v>2034695</v>
          </cell>
          <cell r="AA15">
            <v>1800000</v>
          </cell>
          <cell r="AB15">
            <v>1.1303861111111111</v>
          </cell>
          <cell r="AC15">
            <v>979380</v>
          </cell>
          <cell r="AD15">
            <v>1700000</v>
          </cell>
          <cell r="AE15">
            <v>0.57610588235294113</v>
          </cell>
          <cell r="AF15">
            <v>1328150</v>
          </cell>
          <cell r="AG15">
            <v>1600000</v>
          </cell>
          <cell r="AH15">
            <v>0.83009374999999996</v>
          </cell>
          <cell r="AI15">
            <v>833975</v>
          </cell>
          <cell r="AJ15">
            <v>1500000</v>
          </cell>
          <cell r="AK15">
            <v>0.55598333333333338</v>
          </cell>
          <cell r="AL15">
            <v>882560</v>
          </cell>
          <cell r="AM15">
            <v>1500000</v>
          </cell>
          <cell r="AN15">
            <v>0.5883733333333333</v>
          </cell>
          <cell r="AO15">
            <v>17693730</v>
          </cell>
          <cell r="AP15">
            <v>22250000</v>
          </cell>
          <cell r="AQ15">
            <v>0.79522382022471905</v>
          </cell>
        </row>
        <row r="16">
          <cell r="B16" t="str">
            <v>WESTERN FISHERMALL</v>
          </cell>
          <cell r="C16" t="str">
            <v>ANTONIO PARULAN JR.</v>
          </cell>
          <cell r="D16">
            <v>44579</v>
          </cell>
          <cell r="E16">
            <v>310545</v>
          </cell>
          <cell r="F16">
            <v>1000000</v>
          </cell>
          <cell r="G16">
            <v>0.31054500000000002</v>
          </cell>
          <cell r="H16">
            <v>582120</v>
          </cell>
          <cell r="I16">
            <v>800000</v>
          </cell>
          <cell r="J16">
            <v>0.72765000000000002</v>
          </cell>
          <cell r="K16">
            <v>1625340</v>
          </cell>
          <cell r="L16">
            <v>1600000</v>
          </cell>
          <cell r="M16">
            <v>1.0158374999999999</v>
          </cell>
          <cell r="N16">
            <v>1687870</v>
          </cell>
          <cell r="O16">
            <v>1600000</v>
          </cell>
          <cell r="P16">
            <v>1.0549187499999999</v>
          </cell>
          <cell r="Q16">
            <v>2971065</v>
          </cell>
          <cell r="R16">
            <v>1750000</v>
          </cell>
          <cell r="S16">
            <v>1.6977514285714286</v>
          </cell>
          <cell r="T16">
            <v>2601855</v>
          </cell>
          <cell r="U16">
            <v>1600000</v>
          </cell>
          <cell r="V16">
            <v>1.6261593750000001</v>
          </cell>
          <cell r="W16">
            <v>949725</v>
          </cell>
          <cell r="X16">
            <v>1500000</v>
          </cell>
          <cell r="Y16">
            <v>0.63314999999999999</v>
          </cell>
          <cell r="Z16">
            <v>1017410</v>
          </cell>
          <cell r="AA16">
            <v>1500000</v>
          </cell>
          <cell r="AB16">
            <v>0.67827333333333328</v>
          </cell>
          <cell r="AC16">
            <v>938655</v>
          </cell>
          <cell r="AD16">
            <v>1500000</v>
          </cell>
          <cell r="AE16">
            <v>0.62577000000000005</v>
          </cell>
          <cell r="AF16">
            <v>1099025</v>
          </cell>
          <cell r="AG16">
            <v>1400000</v>
          </cell>
          <cell r="AH16">
            <v>0.7850178571428571</v>
          </cell>
          <cell r="AI16">
            <v>944110</v>
          </cell>
          <cell r="AJ16">
            <v>1300000</v>
          </cell>
          <cell r="AK16">
            <v>0.7262384615384615</v>
          </cell>
          <cell r="AL16">
            <v>427785</v>
          </cell>
          <cell r="AM16">
            <v>1200000</v>
          </cell>
          <cell r="AN16">
            <v>0.35648750000000001</v>
          </cell>
          <cell r="AO16">
            <v>15155505</v>
          </cell>
          <cell r="AP16">
            <v>16750000</v>
          </cell>
          <cell r="AQ16">
            <v>0.90480626865671643</v>
          </cell>
        </row>
        <row r="17">
          <cell r="B17" t="str">
            <v>WESTERN IMUS-ANABU</v>
          </cell>
          <cell r="C17" t="str">
            <v>ARIEL GOHOL (PROBY)</v>
          </cell>
          <cell r="D17">
            <v>44988</v>
          </cell>
          <cell r="K17">
            <v>563195</v>
          </cell>
          <cell r="L17">
            <v>506451</v>
          </cell>
          <cell r="M17">
            <v>1.1120424285863786</v>
          </cell>
          <cell r="N17">
            <v>772470</v>
          </cell>
          <cell r="O17">
            <v>1000000</v>
          </cell>
          <cell r="P17">
            <v>0.77246999999999999</v>
          </cell>
          <cell r="Q17">
            <v>1571375</v>
          </cell>
          <cell r="R17">
            <v>1000000</v>
          </cell>
          <cell r="S17">
            <v>1.571375</v>
          </cell>
          <cell r="T17">
            <v>888965</v>
          </cell>
          <cell r="U17">
            <v>1300000</v>
          </cell>
          <cell r="V17">
            <v>0.68381923076923079</v>
          </cell>
          <cell r="W17">
            <v>1029655</v>
          </cell>
          <cell r="X17">
            <v>800000</v>
          </cell>
          <cell r="Y17">
            <v>1.28706875</v>
          </cell>
          <cell r="Z17">
            <v>812570</v>
          </cell>
          <cell r="AA17">
            <v>850000</v>
          </cell>
          <cell r="AB17">
            <v>0.95596470588235294</v>
          </cell>
          <cell r="AC17">
            <v>1891795</v>
          </cell>
          <cell r="AD17">
            <v>900000</v>
          </cell>
          <cell r="AE17">
            <v>2.1019944444444443</v>
          </cell>
          <cell r="AF17">
            <v>2742370</v>
          </cell>
          <cell r="AG17">
            <v>1500000</v>
          </cell>
          <cell r="AH17">
            <v>1.8282466666666666</v>
          </cell>
          <cell r="AI17">
            <v>3773330</v>
          </cell>
          <cell r="AJ17">
            <v>1500000</v>
          </cell>
          <cell r="AK17">
            <v>2.5155533333333335</v>
          </cell>
          <cell r="AL17">
            <v>463710</v>
          </cell>
          <cell r="AM17">
            <v>1600000</v>
          </cell>
          <cell r="AN17">
            <v>0.28981875000000001</v>
          </cell>
          <cell r="AO17">
            <v>14509435</v>
          </cell>
          <cell r="AP17">
            <v>10956451</v>
          </cell>
          <cell r="AQ17">
            <v>1.3242823793945686</v>
          </cell>
        </row>
        <row r="18">
          <cell r="B18" t="str">
            <v>WESTERN KAWIT</v>
          </cell>
          <cell r="C18" t="str">
            <v>ZYRENZ ANGEL (PROBY)</v>
          </cell>
          <cell r="D18">
            <v>44958</v>
          </cell>
          <cell r="H18">
            <v>557300</v>
          </cell>
          <cell r="I18">
            <v>500000</v>
          </cell>
          <cell r="J18">
            <v>1.1146</v>
          </cell>
          <cell r="K18">
            <v>1702040</v>
          </cell>
          <cell r="L18">
            <v>800000</v>
          </cell>
          <cell r="M18">
            <v>2.1275499999999998</v>
          </cell>
          <cell r="N18">
            <v>1270990</v>
          </cell>
          <cell r="O18">
            <v>950000</v>
          </cell>
          <cell r="P18">
            <v>1.3378842105263158</v>
          </cell>
          <cell r="Q18">
            <v>1513550</v>
          </cell>
          <cell r="R18">
            <v>1500000</v>
          </cell>
          <cell r="S18">
            <v>1.0090333333333332</v>
          </cell>
          <cell r="T18">
            <v>985060</v>
          </cell>
          <cell r="U18">
            <v>1250000</v>
          </cell>
          <cell r="V18">
            <v>0.78804799999999997</v>
          </cell>
          <cell r="W18">
            <v>915090</v>
          </cell>
          <cell r="X18">
            <v>1150000</v>
          </cell>
          <cell r="Y18">
            <v>0.79573043478260874</v>
          </cell>
          <cell r="Z18">
            <v>324645</v>
          </cell>
          <cell r="AA18">
            <v>1000000</v>
          </cell>
          <cell r="AB18">
            <v>0.32464500000000002</v>
          </cell>
          <cell r="AC18">
            <v>770260</v>
          </cell>
          <cell r="AD18">
            <v>1000000</v>
          </cell>
          <cell r="AE18">
            <v>0.77025999999999994</v>
          </cell>
          <cell r="AF18">
            <v>118670</v>
          </cell>
          <cell r="AG18">
            <v>1000000</v>
          </cell>
          <cell r="AH18">
            <v>0.11867</v>
          </cell>
          <cell r="AI18">
            <v>296245</v>
          </cell>
          <cell r="AJ18">
            <v>800000</v>
          </cell>
          <cell r="AK18">
            <v>0.37030625</v>
          </cell>
          <cell r="AL18">
            <v>460010</v>
          </cell>
          <cell r="AM18">
            <v>750000</v>
          </cell>
          <cell r="AN18">
            <v>0.61334666666666671</v>
          </cell>
          <cell r="AO18">
            <v>8913860</v>
          </cell>
          <cell r="AP18">
            <v>10700000</v>
          </cell>
          <cell r="AQ18">
            <v>0.8330710280373832</v>
          </cell>
        </row>
        <row r="19">
          <cell r="B19" t="str">
            <v>WESTERN LAS PIÑAS</v>
          </cell>
          <cell r="C19" t="str">
            <v>ROLAND GARCIA</v>
          </cell>
          <cell r="D19">
            <v>42821</v>
          </cell>
          <cell r="E19">
            <v>502855</v>
          </cell>
          <cell r="F19">
            <v>700000</v>
          </cell>
          <cell r="G19">
            <v>0.71836428571428568</v>
          </cell>
          <cell r="H19">
            <v>341830</v>
          </cell>
          <cell r="I19">
            <v>550000</v>
          </cell>
          <cell r="J19">
            <v>0.6215090909090909</v>
          </cell>
          <cell r="K19">
            <v>494215</v>
          </cell>
          <cell r="L19">
            <v>1450000</v>
          </cell>
          <cell r="M19">
            <v>0.34083793103448273</v>
          </cell>
          <cell r="N19">
            <v>985150</v>
          </cell>
          <cell r="O19">
            <v>1500000</v>
          </cell>
          <cell r="P19">
            <v>0.65676666666666672</v>
          </cell>
          <cell r="Q19">
            <v>1552850</v>
          </cell>
          <cell r="R19">
            <v>1500000</v>
          </cell>
          <cell r="S19">
            <v>1.0352333333333332</v>
          </cell>
          <cell r="T19">
            <v>446825</v>
          </cell>
          <cell r="U19">
            <v>1200000</v>
          </cell>
          <cell r="V19">
            <v>0.37235416666666665</v>
          </cell>
          <cell r="W19">
            <v>718785</v>
          </cell>
          <cell r="X19">
            <v>850000</v>
          </cell>
          <cell r="Y19">
            <v>0.84562941176470585</v>
          </cell>
          <cell r="AB19" t="e">
            <v>#DIV/0!</v>
          </cell>
          <cell r="AE19" t="e">
            <v>#DIV/0!</v>
          </cell>
          <cell r="AH19" t="e">
            <v>#DIV/0!</v>
          </cell>
          <cell r="AK19" t="e">
            <v>#DIV/0!</v>
          </cell>
          <cell r="AN19" t="e">
            <v>#DIV/0!</v>
          </cell>
          <cell r="AO19">
            <v>5042510</v>
          </cell>
          <cell r="AP19">
            <v>7750000</v>
          </cell>
          <cell r="AQ19">
            <v>0.65064645161290324</v>
          </cell>
        </row>
        <row r="20">
          <cell r="C20" t="str">
            <v>OLIVIANO, JASON</v>
          </cell>
          <cell r="D20" t="str">
            <v>August 01, 2023</v>
          </cell>
          <cell r="G20" t="e">
            <v>#DIV/0!</v>
          </cell>
          <cell r="J20" t="e">
            <v>#DIV/0!</v>
          </cell>
          <cell r="M20" t="e">
            <v>#DIV/0!</v>
          </cell>
          <cell r="P20" t="e">
            <v>#DIV/0!</v>
          </cell>
          <cell r="S20" t="e">
            <v>#DIV/0!</v>
          </cell>
          <cell r="V20" t="e">
            <v>#DIV/0!</v>
          </cell>
          <cell r="Y20" t="e">
            <v>#DIV/0!</v>
          </cell>
          <cell r="Z20">
            <v>557300</v>
          </cell>
          <cell r="AA20">
            <v>500000</v>
          </cell>
          <cell r="AB20">
            <v>1.1146</v>
          </cell>
          <cell r="AC20">
            <v>440420</v>
          </cell>
          <cell r="AD20">
            <v>650000</v>
          </cell>
          <cell r="AE20">
            <v>0.67756923076923081</v>
          </cell>
          <cell r="AF20">
            <v>541120</v>
          </cell>
          <cell r="AG20">
            <v>650000</v>
          </cell>
          <cell r="AH20">
            <v>0.83249230769230764</v>
          </cell>
          <cell r="AI20">
            <v>1787180</v>
          </cell>
          <cell r="AJ20">
            <v>650000</v>
          </cell>
          <cell r="AK20">
            <v>2.7495076923076924</v>
          </cell>
          <cell r="AL20">
            <v>1063255</v>
          </cell>
          <cell r="AM20">
            <v>750000</v>
          </cell>
          <cell r="AN20">
            <v>1.4176733333333333</v>
          </cell>
          <cell r="AO20">
            <v>4389275</v>
          </cell>
          <cell r="AP20">
            <v>3200000</v>
          </cell>
          <cell r="AQ20">
            <v>1.3716484375</v>
          </cell>
        </row>
        <row r="21">
          <cell r="B21" t="str">
            <v>WESTERN MAKATI</v>
          </cell>
          <cell r="C21" t="str">
            <v>ELTON VILLAR</v>
          </cell>
          <cell r="D21">
            <v>43451</v>
          </cell>
          <cell r="E21">
            <v>615910</v>
          </cell>
          <cell r="F21">
            <v>1000000</v>
          </cell>
          <cell r="G21">
            <v>0.61590999999999996</v>
          </cell>
          <cell r="H21">
            <v>469470</v>
          </cell>
          <cell r="I21">
            <v>600000</v>
          </cell>
          <cell r="J21">
            <v>0.78244999999999998</v>
          </cell>
          <cell r="K21">
            <v>546970</v>
          </cell>
          <cell r="L21">
            <v>1600000</v>
          </cell>
          <cell r="M21">
            <v>0.34185624999999997</v>
          </cell>
          <cell r="N21">
            <v>1524880</v>
          </cell>
          <cell r="O21">
            <v>2350000</v>
          </cell>
          <cell r="P21">
            <v>0.64888510638297869</v>
          </cell>
          <cell r="Q21">
            <v>1066750</v>
          </cell>
          <cell r="R21">
            <v>2350000</v>
          </cell>
          <cell r="S21">
            <v>0.45393617021276594</v>
          </cell>
          <cell r="T21">
            <v>532325</v>
          </cell>
          <cell r="U21">
            <v>1400000</v>
          </cell>
          <cell r="V21">
            <v>0.38023214285714285</v>
          </cell>
          <cell r="W21">
            <v>930490</v>
          </cell>
          <cell r="X21">
            <v>800000</v>
          </cell>
          <cell r="Y21">
            <v>1.1631125</v>
          </cell>
          <cell r="Z21">
            <v>267240</v>
          </cell>
          <cell r="AA21">
            <v>1200000</v>
          </cell>
          <cell r="AB21">
            <v>0.22270000000000001</v>
          </cell>
          <cell r="AC21">
            <v>506433</v>
          </cell>
          <cell r="AD21">
            <v>1000000</v>
          </cell>
          <cell r="AE21">
            <v>0.50643300000000002</v>
          </cell>
          <cell r="AF21">
            <v>221565</v>
          </cell>
          <cell r="AG21">
            <v>1000000</v>
          </cell>
          <cell r="AH21">
            <v>0.22156500000000001</v>
          </cell>
          <cell r="AI21">
            <v>213870</v>
          </cell>
          <cell r="AJ21">
            <v>1000000</v>
          </cell>
          <cell r="AK21">
            <v>0.21387</v>
          </cell>
          <cell r="AL21">
            <v>437620</v>
          </cell>
          <cell r="AM21">
            <v>900000</v>
          </cell>
          <cell r="AN21">
            <v>0.48624444444444442</v>
          </cell>
          <cell r="AO21">
            <v>7333523</v>
          </cell>
          <cell r="AP21">
            <v>15200000</v>
          </cell>
          <cell r="AQ21">
            <v>0.48246861842105265</v>
          </cell>
        </row>
        <row r="22">
          <cell r="B22" t="str">
            <v>WESTERN MEGAMALL</v>
          </cell>
          <cell r="C22" t="str">
            <v>RYAN GONZAGA</v>
          </cell>
          <cell r="D22">
            <v>43170</v>
          </cell>
          <cell r="E22">
            <v>1431125</v>
          </cell>
          <cell r="F22">
            <v>1350000</v>
          </cell>
          <cell r="G22">
            <v>1.0600925925925926</v>
          </cell>
          <cell r="H22">
            <v>1051570</v>
          </cell>
          <cell r="I22">
            <v>1050000</v>
          </cell>
          <cell r="J22">
            <v>1.001495238095238</v>
          </cell>
          <cell r="K22">
            <v>793150</v>
          </cell>
          <cell r="L22">
            <v>2550000</v>
          </cell>
          <cell r="M22">
            <v>0.31103921568627452</v>
          </cell>
          <cell r="N22">
            <v>3886765</v>
          </cell>
          <cell r="O22">
            <v>2800000</v>
          </cell>
          <cell r="P22">
            <v>1.3881303571428572</v>
          </cell>
          <cell r="Q22">
            <v>6034485</v>
          </cell>
          <cell r="R22">
            <v>3300000</v>
          </cell>
          <cell r="S22">
            <v>1.8286318181818182</v>
          </cell>
          <cell r="T22">
            <v>2792960</v>
          </cell>
          <cell r="U22">
            <v>2650000</v>
          </cell>
          <cell r="V22">
            <v>1.0539471698113207</v>
          </cell>
          <cell r="W22">
            <v>2030880</v>
          </cell>
          <cell r="X22">
            <v>2600000</v>
          </cell>
          <cell r="Y22">
            <v>0.78110769230769228</v>
          </cell>
          <cell r="Z22">
            <v>1510430</v>
          </cell>
          <cell r="AA22">
            <v>2300000</v>
          </cell>
          <cell r="AB22">
            <v>0.65670869565217393</v>
          </cell>
          <cell r="AC22">
            <v>1492625</v>
          </cell>
          <cell r="AD22">
            <v>2200000</v>
          </cell>
          <cell r="AE22">
            <v>0.67846590909090909</v>
          </cell>
          <cell r="AF22">
            <v>1816805</v>
          </cell>
          <cell r="AG22">
            <v>2200000</v>
          </cell>
          <cell r="AH22">
            <v>0.8258204545454545</v>
          </cell>
          <cell r="AI22">
            <v>2270290</v>
          </cell>
          <cell r="AJ22">
            <v>2000000</v>
          </cell>
          <cell r="AK22">
            <v>1.1351450000000001</v>
          </cell>
          <cell r="AL22">
            <v>2398575</v>
          </cell>
          <cell r="AM22">
            <v>1500000</v>
          </cell>
          <cell r="AN22">
            <v>1.5990500000000001</v>
          </cell>
          <cell r="AO22">
            <v>27509660</v>
          </cell>
          <cell r="AP22">
            <v>26500000</v>
          </cell>
          <cell r="AQ22">
            <v>1.0381003773584905</v>
          </cell>
        </row>
        <row r="23">
          <cell r="C23" t="str">
            <v>JEMAR BOLIVAR</v>
          </cell>
          <cell r="D23">
            <v>43096</v>
          </cell>
          <cell r="E23">
            <v>1016195</v>
          </cell>
          <cell r="F23">
            <v>1350000</v>
          </cell>
          <cell r="G23">
            <v>0.75273703703703698</v>
          </cell>
          <cell r="H23">
            <v>973130</v>
          </cell>
          <cell r="I23">
            <v>750000</v>
          </cell>
          <cell r="J23">
            <v>1.2975066666666666</v>
          </cell>
          <cell r="K23">
            <v>482705</v>
          </cell>
          <cell r="L23">
            <v>2550000</v>
          </cell>
          <cell r="M23">
            <v>0.18929607843137256</v>
          </cell>
          <cell r="N23">
            <v>3043745</v>
          </cell>
          <cell r="O23">
            <v>2800000</v>
          </cell>
          <cell r="P23">
            <v>1.0870517857142856</v>
          </cell>
          <cell r="R23">
            <v>2800000</v>
          </cell>
          <cell r="S23">
            <v>0</v>
          </cell>
          <cell r="V23" t="e">
            <v>#DIV/0!</v>
          </cell>
          <cell r="Y23" t="e">
            <v>#DIV/0!</v>
          </cell>
          <cell r="AB23" t="e">
            <v>#DIV/0!</v>
          </cell>
          <cell r="AE23" t="e">
            <v>#DIV/0!</v>
          </cell>
          <cell r="AH23" t="e">
            <v>#DIV/0!</v>
          </cell>
          <cell r="AK23" t="e">
            <v>#DIV/0!</v>
          </cell>
          <cell r="AN23" t="e">
            <v>#DIV/0!</v>
          </cell>
          <cell r="AO23">
            <v>5515775</v>
          </cell>
          <cell r="AP23">
            <v>10250000</v>
          </cell>
          <cell r="AQ23">
            <v>0.53812439024390246</v>
          </cell>
        </row>
        <row r="24">
          <cell r="C24" t="str">
            <v>ALFIE CABAYACRUZ</v>
          </cell>
          <cell r="D24">
            <v>43625</v>
          </cell>
          <cell r="Q24">
            <v>367235</v>
          </cell>
          <cell r="R24">
            <v>950000</v>
          </cell>
          <cell r="S24">
            <v>0.38656315789473683</v>
          </cell>
          <cell r="V24" t="e">
            <v>#DIV/0!</v>
          </cell>
          <cell r="Y24" t="e">
            <v>#DIV/0!</v>
          </cell>
          <cell r="AB24" t="e">
            <v>#DIV/0!</v>
          </cell>
          <cell r="AE24" t="e">
            <v>#DIV/0!</v>
          </cell>
          <cell r="AH24" t="e">
            <v>#DIV/0!</v>
          </cell>
          <cell r="AK24" t="e">
            <v>#DIV/0!</v>
          </cell>
          <cell r="AN24" t="e">
            <v>#DIV/0!</v>
          </cell>
          <cell r="AO24">
            <v>367235</v>
          </cell>
          <cell r="AP24">
            <v>950000</v>
          </cell>
          <cell r="AQ24">
            <v>0.38656315789473683</v>
          </cell>
        </row>
        <row r="25">
          <cell r="C25" t="str">
            <v>JAMES JAN SEVILLA</v>
          </cell>
          <cell r="D25">
            <v>42911</v>
          </cell>
          <cell r="G25" t="e">
            <v>#DIV/0!</v>
          </cell>
          <cell r="J25" t="e">
            <v>#DIV/0!</v>
          </cell>
          <cell r="M25" t="e">
            <v>#DIV/0!</v>
          </cell>
          <cell r="P25" t="e">
            <v>#DIV/0!</v>
          </cell>
          <cell r="S25" t="e">
            <v>#DIV/0!</v>
          </cell>
          <cell r="V25" t="e">
            <v>#DIV/0!</v>
          </cell>
          <cell r="Y25" t="e">
            <v>#DIV/0!</v>
          </cell>
          <cell r="AB25" t="e">
            <v>#DIV/0!</v>
          </cell>
          <cell r="AE25" t="e">
            <v>#DIV/0!</v>
          </cell>
          <cell r="AH25" t="e">
            <v>#DIV/0!</v>
          </cell>
          <cell r="AJ25">
            <v>1770000</v>
          </cell>
          <cell r="AK25">
            <v>0</v>
          </cell>
          <cell r="AM25">
            <v>290000</v>
          </cell>
          <cell r="AN25">
            <v>0</v>
          </cell>
          <cell r="AO25">
            <v>0</v>
          </cell>
          <cell r="AP25">
            <v>2060000</v>
          </cell>
          <cell r="AQ25">
            <v>0</v>
          </cell>
        </row>
        <row r="26">
          <cell r="C26" t="str">
            <v>JOSEPH SERFA JUAN (PROBY)</v>
          </cell>
          <cell r="D26">
            <v>45082</v>
          </cell>
          <cell r="S26" t="e">
            <v>#DIV/0!</v>
          </cell>
          <cell r="T26">
            <v>1000615</v>
          </cell>
          <cell r="U26">
            <v>1600000</v>
          </cell>
          <cell r="V26">
            <v>0.62538437499999999</v>
          </cell>
          <cell r="W26">
            <v>1008085</v>
          </cell>
          <cell r="X26">
            <v>1600000</v>
          </cell>
          <cell r="Y26">
            <v>0.63005312499999999</v>
          </cell>
          <cell r="Z26">
            <v>1465355</v>
          </cell>
          <cell r="AA26">
            <v>1000000</v>
          </cell>
          <cell r="AB26">
            <v>1.465355</v>
          </cell>
          <cell r="AC26">
            <v>1361740</v>
          </cell>
          <cell r="AD26">
            <v>1000000</v>
          </cell>
          <cell r="AE26">
            <v>1.36174</v>
          </cell>
          <cell r="AF26">
            <v>710180</v>
          </cell>
          <cell r="AG26">
            <v>1000000</v>
          </cell>
          <cell r="AH26">
            <v>0.71018000000000003</v>
          </cell>
          <cell r="AK26" t="e">
            <v>#DIV/0!</v>
          </cell>
          <cell r="AN26" t="e">
            <v>#DIV/0!</v>
          </cell>
          <cell r="AO26">
            <v>5545975</v>
          </cell>
          <cell r="AP26">
            <v>6200000</v>
          </cell>
          <cell r="AQ26">
            <v>0.89451209677419352</v>
          </cell>
        </row>
        <row r="27">
          <cell r="B27" t="str">
            <v>WESTERN MOLINO</v>
          </cell>
          <cell r="C27" t="str">
            <v>CARIN SAGARIT</v>
          </cell>
          <cell r="D27">
            <v>44660</v>
          </cell>
          <cell r="E27">
            <v>638525</v>
          </cell>
          <cell r="F27">
            <v>800000</v>
          </cell>
          <cell r="G27">
            <v>0.79815625000000001</v>
          </cell>
          <cell r="H27">
            <v>262550</v>
          </cell>
          <cell r="I27">
            <v>800000</v>
          </cell>
          <cell r="J27">
            <v>0.32818750000000002</v>
          </cell>
          <cell r="K27">
            <v>1081245</v>
          </cell>
          <cell r="L27">
            <v>1000000</v>
          </cell>
          <cell r="M27">
            <v>1.081245</v>
          </cell>
          <cell r="N27">
            <v>1473190</v>
          </cell>
          <cell r="O27">
            <v>1200000</v>
          </cell>
          <cell r="P27">
            <v>1.2276583333333333</v>
          </cell>
          <cell r="Q27">
            <v>1531515</v>
          </cell>
          <cell r="R27">
            <v>1200000</v>
          </cell>
          <cell r="S27">
            <v>1.2762625000000001</v>
          </cell>
          <cell r="T27">
            <v>1333410</v>
          </cell>
          <cell r="U27">
            <v>1450000</v>
          </cell>
          <cell r="V27">
            <v>0.91959310344827583</v>
          </cell>
          <cell r="Y27" t="e">
            <v>#DIV/0!</v>
          </cell>
          <cell r="AB27" t="e">
            <v>#DIV/0!</v>
          </cell>
          <cell r="AE27" t="e">
            <v>#DIV/0!</v>
          </cell>
          <cell r="AH27" t="e">
            <v>#DIV/0!</v>
          </cell>
          <cell r="AK27" t="e">
            <v>#DIV/0!</v>
          </cell>
          <cell r="AN27" t="e">
            <v>#DIV/0!</v>
          </cell>
          <cell r="AO27">
            <v>6320435</v>
          </cell>
          <cell r="AP27">
            <v>6450000</v>
          </cell>
          <cell r="AQ27">
            <v>0.97991240310077521</v>
          </cell>
        </row>
        <row r="28">
          <cell r="C28" t="str">
            <v>ROLAND GARCIA</v>
          </cell>
          <cell r="D28">
            <v>42821</v>
          </cell>
          <cell r="G28" t="e">
            <v>#DIV/0!</v>
          </cell>
          <cell r="J28" t="e">
            <v>#DIV/0!</v>
          </cell>
          <cell r="M28" t="e">
            <v>#DIV/0!</v>
          </cell>
          <cell r="P28" t="e">
            <v>#DIV/0!</v>
          </cell>
          <cell r="S28" t="e">
            <v>#DIV/0!</v>
          </cell>
          <cell r="V28" t="e">
            <v>#DIV/0!</v>
          </cell>
          <cell r="Y28" t="e">
            <v>#DIV/0!</v>
          </cell>
          <cell r="Z28">
            <v>2088045</v>
          </cell>
          <cell r="AA28">
            <v>950000</v>
          </cell>
          <cell r="AB28">
            <v>2.197942105263158</v>
          </cell>
          <cell r="AC28">
            <v>678605</v>
          </cell>
          <cell r="AD28">
            <v>1100000</v>
          </cell>
          <cell r="AE28">
            <v>0.61691363636363639</v>
          </cell>
          <cell r="AF28">
            <v>420130</v>
          </cell>
          <cell r="AG28">
            <v>1100000</v>
          </cell>
          <cell r="AH28">
            <v>0.38193636363636363</v>
          </cell>
          <cell r="AI28">
            <v>606815</v>
          </cell>
          <cell r="AJ28">
            <v>1000000</v>
          </cell>
          <cell r="AK28">
            <v>0.60681499999999999</v>
          </cell>
          <cell r="AL28">
            <v>621510</v>
          </cell>
          <cell r="AM28">
            <v>1000000</v>
          </cell>
          <cell r="AN28">
            <v>0.62151000000000001</v>
          </cell>
          <cell r="AO28">
            <v>4415105</v>
          </cell>
          <cell r="AP28">
            <v>5150000</v>
          </cell>
          <cell r="AQ28">
            <v>0.85730194174757279</v>
          </cell>
        </row>
        <row r="29">
          <cell r="B29" t="str">
            <v>WESTERN P. TUAZON</v>
          </cell>
          <cell r="C29" t="str">
            <v>JOSEPH SERFA JUAN (PROBY)</v>
          </cell>
          <cell r="D29">
            <v>45082</v>
          </cell>
          <cell r="G29" t="e">
            <v>#DIV/0!</v>
          </cell>
          <cell r="J29" t="e">
            <v>#DIV/0!</v>
          </cell>
          <cell r="M29" t="e">
            <v>#DIV/0!</v>
          </cell>
          <cell r="P29" t="e">
            <v>#DIV/0!</v>
          </cell>
          <cell r="S29" t="e">
            <v>#DIV/0!</v>
          </cell>
          <cell r="V29" t="e">
            <v>#DIV/0!</v>
          </cell>
          <cell r="Y29" t="e">
            <v>#DIV/0!</v>
          </cell>
          <cell r="AB29" t="e">
            <v>#DIV/0!</v>
          </cell>
          <cell r="AE29" t="e">
            <v>#DIV/0!</v>
          </cell>
          <cell r="AH29" t="e">
            <v>#DIV/0!</v>
          </cell>
          <cell r="AI29">
            <v>1106520</v>
          </cell>
          <cell r="AJ29">
            <v>1330000</v>
          </cell>
          <cell r="AK29">
            <v>0.83196992481203003</v>
          </cell>
          <cell r="AL29">
            <v>1408760</v>
          </cell>
          <cell r="AM29">
            <v>2100000</v>
          </cell>
          <cell r="AN29">
            <v>0.67083809523809523</v>
          </cell>
          <cell r="AO29">
            <v>2515280</v>
          </cell>
          <cell r="AP29">
            <v>3430000</v>
          </cell>
          <cell r="AQ29">
            <v>0.7333177842565598</v>
          </cell>
        </row>
        <row r="30">
          <cell r="C30" t="str">
            <v>JAMES JAN SEVILLA</v>
          </cell>
          <cell r="D30">
            <v>42911</v>
          </cell>
          <cell r="E30">
            <v>1237275</v>
          </cell>
          <cell r="F30">
            <v>1150000</v>
          </cell>
          <cell r="G30">
            <v>1.075891304347826</v>
          </cell>
          <cell r="H30">
            <v>1409860</v>
          </cell>
          <cell r="I30">
            <v>1150000</v>
          </cell>
          <cell r="J30">
            <v>1.2259652173913043</v>
          </cell>
          <cell r="K30">
            <v>2334120</v>
          </cell>
          <cell r="L30">
            <v>2300000</v>
          </cell>
          <cell r="M30">
            <v>1.0148347826086956</v>
          </cell>
          <cell r="N30">
            <v>2563875</v>
          </cell>
          <cell r="O30">
            <v>2500000</v>
          </cell>
          <cell r="P30">
            <v>1.02555</v>
          </cell>
          <cell r="Q30">
            <v>2674315</v>
          </cell>
          <cell r="R30">
            <v>2500000</v>
          </cell>
          <cell r="S30">
            <v>1.069726</v>
          </cell>
          <cell r="T30">
            <v>3179325</v>
          </cell>
          <cell r="U30">
            <v>2500000</v>
          </cell>
          <cell r="V30">
            <v>1.27173</v>
          </cell>
          <cell r="W30">
            <v>2138265</v>
          </cell>
          <cell r="X30">
            <v>2000000</v>
          </cell>
          <cell r="Y30">
            <v>1.0691325</v>
          </cell>
          <cell r="Z30">
            <v>2048495</v>
          </cell>
          <cell r="AA30">
            <v>2000000</v>
          </cell>
          <cell r="AB30">
            <v>1.0242475</v>
          </cell>
          <cell r="AC30">
            <v>2293860</v>
          </cell>
          <cell r="AD30">
            <v>2200000</v>
          </cell>
          <cell r="AE30">
            <v>1.0426636363636363</v>
          </cell>
          <cell r="AF30">
            <v>2295880</v>
          </cell>
          <cell r="AG30">
            <v>2200000</v>
          </cell>
          <cell r="AH30">
            <v>1.0435818181818182</v>
          </cell>
          <cell r="AK30" t="e">
            <v>#DIV/0!</v>
          </cell>
          <cell r="AN30" t="e">
            <v>#DIV/0!</v>
          </cell>
          <cell r="AO30">
            <v>22175270</v>
          </cell>
          <cell r="AP30">
            <v>20500000</v>
          </cell>
          <cell r="AQ30">
            <v>1.0817204878048781</v>
          </cell>
        </row>
        <row r="31">
          <cell r="B31" t="str">
            <v>WESTERN PAMPANGA</v>
          </cell>
          <cell r="C31" t="str">
            <v>MARK LIONGSON</v>
          </cell>
          <cell r="D31" t="str">
            <v>August 09, 2023</v>
          </cell>
          <cell r="G31" t="e">
            <v>#DIV/0!</v>
          </cell>
          <cell r="J31" t="e">
            <v>#DIV/0!</v>
          </cell>
          <cell r="M31" t="e">
            <v>#DIV/0!</v>
          </cell>
          <cell r="P31" t="e">
            <v>#DIV/0!</v>
          </cell>
          <cell r="S31" t="e">
            <v>#DIV/0!</v>
          </cell>
          <cell r="V31" t="e">
            <v>#DIV/0!</v>
          </cell>
          <cell r="Y31" t="e">
            <v>#DIV/0!</v>
          </cell>
          <cell r="Z31">
            <v>716840</v>
          </cell>
          <cell r="AA31">
            <v>333500</v>
          </cell>
          <cell r="AB31">
            <v>2.1494452773613193</v>
          </cell>
          <cell r="AC31">
            <v>835360</v>
          </cell>
          <cell r="AD31">
            <v>650000</v>
          </cell>
          <cell r="AE31">
            <v>1.2851692307692308</v>
          </cell>
          <cell r="AF31">
            <v>524505</v>
          </cell>
          <cell r="AG31">
            <v>700000</v>
          </cell>
          <cell r="AH31">
            <v>0.74929285714285709</v>
          </cell>
          <cell r="AI31">
            <v>537615</v>
          </cell>
          <cell r="AJ31">
            <v>700000</v>
          </cell>
          <cell r="AK31">
            <v>0.76802142857142852</v>
          </cell>
          <cell r="AL31">
            <v>137065</v>
          </cell>
          <cell r="AM31">
            <v>700000</v>
          </cell>
          <cell r="AN31">
            <v>0.19580714285714285</v>
          </cell>
          <cell r="AO31">
            <v>2751385</v>
          </cell>
          <cell r="AP31">
            <v>3083500</v>
          </cell>
          <cell r="AQ31">
            <v>0.89229284903518724</v>
          </cell>
        </row>
        <row r="32">
          <cell r="B32" t="str">
            <v>WESTERN RECTO</v>
          </cell>
          <cell r="C32" t="str">
            <v>RAFAEL MATEO</v>
          </cell>
          <cell r="D32">
            <v>42471</v>
          </cell>
          <cell r="E32">
            <v>2380520</v>
          </cell>
          <cell r="F32">
            <v>3200000</v>
          </cell>
          <cell r="G32">
            <v>0.74391249999999998</v>
          </cell>
          <cell r="H32">
            <v>1762205</v>
          </cell>
          <cell r="I32">
            <v>1750000</v>
          </cell>
          <cell r="J32">
            <v>1.0069742857142858</v>
          </cell>
          <cell r="K32">
            <v>798830</v>
          </cell>
          <cell r="L32">
            <v>3350000</v>
          </cell>
          <cell r="M32">
            <v>0.23845671641791044</v>
          </cell>
          <cell r="N32">
            <v>3440620</v>
          </cell>
          <cell r="O32">
            <v>5000000</v>
          </cell>
          <cell r="P32">
            <v>0.68812399999999996</v>
          </cell>
          <cell r="Q32">
            <v>4643355</v>
          </cell>
          <cell r="R32">
            <v>5000000</v>
          </cell>
          <cell r="S32">
            <v>0.92867100000000002</v>
          </cell>
          <cell r="T32">
            <v>2781720</v>
          </cell>
          <cell r="U32">
            <v>4300000</v>
          </cell>
          <cell r="V32">
            <v>0.64691162790697676</v>
          </cell>
          <cell r="W32">
            <v>696795</v>
          </cell>
          <cell r="X32">
            <v>2900000</v>
          </cell>
          <cell r="Y32">
            <v>0.24027413793103447</v>
          </cell>
          <cell r="Z32">
            <v>2101395</v>
          </cell>
          <cell r="AA32">
            <v>2400000</v>
          </cell>
          <cell r="AB32">
            <v>0.87558124999999998</v>
          </cell>
          <cell r="AC32">
            <v>1996690</v>
          </cell>
          <cell r="AD32">
            <v>2300000</v>
          </cell>
          <cell r="AE32">
            <v>0.86812608695652171</v>
          </cell>
          <cell r="AF32">
            <v>1056200</v>
          </cell>
          <cell r="AG32">
            <v>2200000</v>
          </cell>
          <cell r="AH32">
            <v>0.48009090909090907</v>
          </cell>
          <cell r="AI32">
            <v>1181910</v>
          </cell>
          <cell r="AJ32">
            <v>2200000</v>
          </cell>
          <cell r="AK32">
            <v>0.5372318181818182</v>
          </cell>
          <cell r="AL32">
            <v>755560</v>
          </cell>
          <cell r="AM32">
            <v>2200000</v>
          </cell>
          <cell r="AN32">
            <v>0.34343636363636365</v>
          </cell>
          <cell r="AO32">
            <v>23595800</v>
          </cell>
          <cell r="AP32">
            <v>36800000</v>
          </cell>
          <cell r="AQ32">
            <v>0.64119021739130433</v>
          </cell>
        </row>
        <row r="33">
          <cell r="B33" t="str">
            <v>WESTERN STA. LUCIA</v>
          </cell>
          <cell r="C33" t="str">
            <v>ADONIS DETRAN</v>
          </cell>
          <cell r="D33">
            <v>42977</v>
          </cell>
          <cell r="E33">
            <v>308125</v>
          </cell>
          <cell r="F33">
            <v>1450000</v>
          </cell>
          <cell r="G33">
            <v>0.21249999999999999</v>
          </cell>
          <cell r="H33">
            <v>1043750</v>
          </cell>
          <cell r="I33">
            <v>1450000</v>
          </cell>
          <cell r="J33">
            <v>0.71982758620689657</v>
          </cell>
          <cell r="K33">
            <v>520700</v>
          </cell>
          <cell r="L33">
            <v>2400000</v>
          </cell>
          <cell r="M33">
            <v>0.21695833333333334</v>
          </cell>
          <cell r="N33">
            <v>2321510</v>
          </cell>
          <cell r="O33">
            <v>2800000</v>
          </cell>
          <cell r="P33">
            <v>0.82911071428571426</v>
          </cell>
          <cell r="Q33">
            <v>2327875</v>
          </cell>
          <cell r="R33">
            <v>2800000</v>
          </cell>
          <cell r="S33">
            <v>0.83138392857142862</v>
          </cell>
          <cell r="T33">
            <v>2231350</v>
          </cell>
          <cell r="U33">
            <v>1700000</v>
          </cell>
          <cell r="V33">
            <v>1.3125588235294117</v>
          </cell>
          <cell r="W33">
            <v>2024610</v>
          </cell>
          <cell r="X33">
            <v>1500000</v>
          </cell>
          <cell r="Y33">
            <v>1.3497399999999999</v>
          </cell>
          <cell r="Z33">
            <v>905765</v>
          </cell>
          <cell r="AA33">
            <v>1500000</v>
          </cell>
          <cell r="AB33">
            <v>0.60384333333333329</v>
          </cell>
          <cell r="AC33">
            <v>1574180</v>
          </cell>
          <cell r="AD33">
            <v>1500000</v>
          </cell>
          <cell r="AE33">
            <v>1.0494533333333333</v>
          </cell>
          <cell r="AF33">
            <v>403410</v>
          </cell>
          <cell r="AG33">
            <v>1500000</v>
          </cell>
          <cell r="AH33">
            <v>0.26894000000000001</v>
          </cell>
          <cell r="AI33">
            <v>457620</v>
          </cell>
          <cell r="AJ33">
            <v>1500000</v>
          </cell>
          <cell r="AK33">
            <v>0.30508000000000002</v>
          </cell>
          <cell r="AL33">
            <v>704950</v>
          </cell>
          <cell r="AM33">
            <v>1500000</v>
          </cell>
          <cell r="AN33">
            <v>0.46996666666666664</v>
          </cell>
          <cell r="AO33">
            <v>14823845</v>
          </cell>
          <cell r="AP33">
            <v>21600000</v>
          </cell>
          <cell r="AQ33">
            <v>0.68628912037037038</v>
          </cell>
        </row>
        <row r="34">
          <cell r="B34" t="str">
            <v>WESTERN TRINOMA</v>
          </cell>
          <cell r="C34" t="str">
            <v>CHRISTIAN VILLACOBA</v>
          </cell>
          <cell r="D34">
            <v>43194</v>
          </cell>
          <cell r="E34">
            <v>218545</v>
          </cell>
          <cell r="F34">
            <v>2000000</v>
          </cell>
          <cell r="G34">
            <v>0.10927249999999999</v>
          </cell>
          <cell r="H34">
            <v>1530220</v>
          </cell>
          <cell r="I34">
            <v>2000000</v>
          </cell>
          <cell r="J34">
            <v>0.76510999999999996</v>
          </cell>
          <cell r="K34">
            <v>759310</v>
          </cell>
          <cell r="L34">
            <v>2700000</v>
          </cell>
          <cell r="M34">
            <v>0.28122592592592593</v>
          </cell>
          <cell r="N34">
            <v>3062445</v>
          </cell>
          <cell r="O34">
            <v>2900000</v>
          </cell>
          <cell r="P34">
            <v>1.0560155172413792</v>
          </cell>
          <cell r="Q34">
            <v>4327025</v>
          </cell>
          <cell r="R34">
            <v>3150000</v>
          </cell>
          <cell r="S34">
            <v>1.3736587301587302</v>
          </cell>
          <cell r="T34">
            <v>1856805</v>
          </cell>
          <cell r="U34">
            <v>2900000</v>
          </cell>
          <cell r="V34">
            <v>0.64027758620689657</v>
          </cell>
          <cell r="W34">
            <v>1210220</v>
          </cell>
          <cell r="X34">
            <v>2450000</v>
          </cell>
          <cell r="Y34">
            <v>0.49396734693877553</v>
          </cell>
          <cell r="Z34">
            <v>3317375</v>
          </cell>
          <cell r="AA34">
            <v>2200000</v>
          </cell>
          <cell r="AB34">
            <v>1.5078977272727272</v>
          </cell>
          <cell r="AC34">
            <v>1506805</v>
          </cell>
          <cell r="AD34">
            <v>2300000</v>
          </cell>
          <cell r="AE34">
            <v>0.65513260869565215</v>
          </cell>
          <cell r="AF34">
            <v>1345955</v>
          </cell>
          <cell r="AG34">
            <v>2200000</v>
          </cell>
          <cell r="AH34">
            <v>0.6117977272727273</v>
          </cell>
          <cell r="AI34">
            <v>2144135</v>
          </cell>
          <cell r="AJ34">
            <v>2100000</v>
          </cell>
          <cell r="AK34">
            <v>1.0210166666666667</v>
          </cell>
          <cell r="AL34">
            <v>888040</v>
          </cell>
          <cell r="AM34">
            <v>2100000</v>
          </cell>
          <cell r="AN34">
            <v>0.42287619047619046</v>
          </cell>
          <cell r="AO34">
            <v>22166880</v>
          </cell>
          <cell r="AP34">
            <v>29000000</v>
          </cell>
          <cell r="AQ34">
            <v>0.76437517241379316</v>
          </cell>
        </row>
        <row r="35">
          <cell r="B35" t="str">
            <v>WESTERN UPTOWN (NEW)</v>
          </cell>
          <cell r="C35" t="str">
            <v>ALFIE CABAYACRUZ</v>
          </cell>
          <cell r="D35">
            <v>43625</v>
          </cell>
          <cell r="E35">
            <v>917480</v>
          </cell>
          <cell r="F35">
            <v>900000</v>
          </cell>
          <cell r="G35">
            <v>1.0194222222222222</v>
          </cell>
          <cell r="H35">
            <v>594395</v>
          </cell>
          <cell r="I35">
            <v>900000</v>
          </cell>
          <cell r="J35">
            <v>0.66043888888888891</v>
          </cell>
          <cell r="K35">
            <v>336575</v>
          </cell>
          <cell r="L35">
            <v>1200000</v>
          </cell>
          <cell r="M35">
            <v>0.28047916666666667</v>
          </cell>
          <cell r="N35">
            <v>1829610</v>
          </cell>
          <cell r="O35">
            <v>1400000</v>
          </cell>
          <cell r="P35">
            <v>1.3068642857142858</v>
          </cell>
          <cell r="Q35">
            <v>1246915</v>
          </cell>
          <cell r="R35">
            <v>900000</v>
          </cell>
          <cell r="S35">
            <v>1.385461111111111</v>
          </cell>
          <cell r="T35">
            <v>1586750</v>
          </cell>
          <cell r="U35">
            <v>1200000</v>
          </cell>
          <cell r="V35">
            <v>1.3222916666666666</v>
          </cell>
          <cell r="W35">
            <v>865575</v>
          </cell>
          <cell r="X35">
            <v>1000000</v>
          </cell>
          <cell r="Y35">
            <v>0.86557499999999998</v>
          </cell>
          <cell r="Z35">
            <v>855650</v>
          </cell>
          <cell r="AA35">
            <v>1000000</v>
          </cell>
          <cell r="AB35">
            <v>0.85565000000000002</v>
          </cell>
          <cell r="AC35">
            <v>766885</v>
          </cell>
          <cell r="AD35">
            <v>1000000</v>
          </cell>
          <cell r="AE35">
            <v>0.76688500000000004</v>
          </cell>
          <cell r="AF35">
            <v>879965</v>
          </cell>
          <cell r="AG35">
            <v>1000000</v>
          </cell>
          <cell r="AH35">
            <v>0.879965</v>
          </cell>
          <cell r="AI35">
            <v>734490</v>
          </cell>
          <cell r="AJ35">
            <v>900000</v>
          </cell>
          <cell r="AK35">
            <v>0.81610000000000005</v>
          </cell>
          <cell r="AL35">
            <v>1138425</v>
          </cell>
          <cell r="AM35">
            <v>900000</v>
          </cell>
          <cell r="AN35">
            <v>1.2649166666666667</v>
          </cell>
          <cell r="AO35">
            <v>11752715</v>
          </cell>
          <cell r="AP35">
            <v>12300000</v>
          </cell>
          <cell r="AQ35">
            <v>0.95550528455284556</v>
          </cell>
        </row>
      </sheetData>
      <sheetData sheetId="3">
        <row r="10">
          <cell r="B10" t="str">
            <v>ALLHOME ANTIPOLO</v>
          </cell>
          <cell r="C10" t="str">
            <v xml:space="preserve">JOSEPH GACHO </v>
          </cell>
          <cell r="D10">
            <v>44968</v>
          </cell>
          <cell r="H10">
            <v>395640</v>
          </cell>
          <cell r="I10">
            <v>273214</v>
          </cell>
          <cell r="J10">
            <v>1.4480956319954321</v>
          </cell>
          <cell r="K10">
            <v>680185</v>
          </cell>
          <cell r="L10">
            <v>600000</v>
          </cell>
          <cell r="M10">
            <v>1.1336416666666667</v>
          </cell>
          <cell r="N10">
            <v>320045</v>
          </cell>
          <cell r="O10">
            <v>600000</v>
          </cell>
          <cell r="P10">
            <v>0.53340833333333337</v>
          </cell>
          <cell r="Q10">
            <v>176710</v>
          </cell>
          <cell r="R10">
            <v>600000</v>
          </cell>
          <cell r="S10">
            <v>0.29451666666666665</v>
          </cell>
          <cell r="T10">
            <v>212955</v>
          </cell>
          <cell r="U10">
            <v>550000</v>
          </cell>
          <cell r="V10">
            <v>0.38719090909090909</v>
          </cell>
          <cell r="W10">
            <v>211755</v>
          </cell>
          <cell r="X10">
            <v>600000</v>
          </cell>
          <cell r="Y10">
            <v>0.35292499999999999</v>
          </cell>
          <cell r="Z10">
            <v>591175</v>
          </cell>
          <cell r="AA10">
            <v>550000</v>
          </cell>
          <cell r="AB10">
            <v>1.0748636363636364</v>
          </cell>
          <cell r="AC10">
            <v>130670</v>
          </cell>
          <cell r="AD10">
            <v>550000</v>
          </cell>
          <cell r="AE10">
            <v>0.23758181818181817</v>
          </cell>
          <cell r="AF10">
            <v>518710</v>
          </cell>
          <cell r="AG10">
            <v>550000</v>
          </cell>
          <cell r="AH10">
            <v>0.9431090909090909</v>
          </cell>
          <cell r="AI10">
            <v>435415</v>
          </cell>
          <cell r="AJ10">
            <v>550000</v>
          </cell>
          <cell r="AK10">
            <v>0.79166363636363635</v>
          </cell>
          <cell r="AL10">
            <v>628690</v>
          </cell>
          <cell r="AM10">
            <v>550000</v>
          </cell>
          <cell r="AN10">
            <v>1.1430727272727272</v>
          </cell>
          <cell r="AO10">
            <v>4301950</v>
          </cell>
          <cell r="AP10">
            <v>5973214</v>
          </cell>
          <cell r="AQ10">
            <v>0.72020691038358908</v>
          </cell>
        </row>
        <row r="11">
          <cell r="B11" t="str">
            <v>ALL HOME BATAAN</v>
          </cell>
          <cell r="C11" t="str">
            <v>ABRAHAM, JAY JAYRI</v>
          </cell>
          <cell r="D11">
            <v>43631</v>
          </cell>
          <cell r="E11">
            <v>51180</v>
          </cell>
          <cell r="F11">
            <v>500000</v>
          </cell>
          <cell r="G11">
            <v>0.10236000000000001</v>
          </cell>
          <cell r="H11">
            <v>536080</v>
          </cell>
          <cell r="I11">
            <v>500000</v>
          </cell>
          <cell r="J11">
            <v>1.07216</v>
          </cell>
          <cell r="K11">
            <v>87170</v>
          </cell>
          <cell r="L11">
            <v>800000</v>
          </cell>
          <cell r="M11">
            <v>0.1089625</v>
          </cell>
          <cell r="N11">
            <v>704190</v>
          </cell>
          <cell r="O11">
            <v>700000</v>
          </cell>
          <cell r="P11">
            <v>1.0059857142857143</v>
          </cell>
          <cell r="Q11">
            <v>72185</v>
          </cell>
          <cell r="R11">
            <v>700000</v>
          </cell>
          <cell r="S11">
            <v>0.10312142857142857</v>
          </cell>
          <cell r="T11">
            <v>15795</v>
          </cell>
          <cell r="U11">
            <v>550000</v>
          </cell>
          <cell r="V11">
            <v>2.871818181818182E-2</v>
          </cell>
          <cell r="W11">
            <v>418205</v>
          </cell>
          <cell r="X11">
            <v>550000</v>
          </cell>
          <cell r="Y11">
            <v>0.76037272727272731</v>
          </cell>
          <cell r="Z11">
            <v>70785</v>
          </cell>
          <cell r="AA11">
            <v>500000</v>
          </cell>
          <cell r="AB11">
            <v>0.14157</v>
          </cell>
          <cell r="AC11">
            <v>230555</v>
          </cell>
          <cell r="AD11">
            <v>500000</v>
          </cell>
          <cell r="AE11">
            <v>0.46111000000000002</v>
          </cell>
          <cell r="AF11">
            <v>547990</v>
          </cell>
          <cell r="AG11">
            <v>500000</v>
          </cell>
          <cell r="AH11">
            <v>1.09598</v>
          </cell>
          <cell r="AI11">
            <v>14395</v>
          </cell>
          <cell r="AJ11">
            <v>500000</v>
          </cell>
          <cell r="AK11">
            <v>2.879E-2</v>
          </cell>
          <cell r="AL11">
            <v>383530</v>
          </cell>
          <cell r="AM11">
            <v>500000</v>
          </cell>
          <cell r="AN11">
            <v>0.76705999999999996</v>
          </cell>
          <cell r="AO11">
            <v>3132060</v>
          </cell>
          <cell r="AP11">
            <v>6800000</v>
          </cell>
          <cell r="AQ11">
            <v>0.46059705882352941</v>
          </cell>
        </row>
        <row r="12">
          <cell r="B12" t="str">
            <v>ALL HOME CABANATUAN</v>
          </cell>
          <cell r="C12" t="str">
            <v>SAMSON, MARK ANGELO</v>
          </cell>
          <cell r="D12">
            <v>44533</v>
          </cell>
          <cell r="E12">
            <v>507660</v>
          </cell>
          <cell r="F12">
            <v>500000</v>
          </cell>
          <cell r="G12">
            <v>1.01532</v>
          </cell>
          <cell r="H12">
            <v>77685</v>
          </cell>
          <cell r="I12">
            <v>500000</v>
          </cell>
          <cell r="J12">
            <v>0.15537000000000001</v>
          </cell>
          <cell r="K12">
            <v>0</v>
          </cell>
          <cell r="L12">
            <v>1200000</v>
          </cell>
          <cell r="M12">
            <v>0</v>
          </cell>
          <cell r="P12" t="e">
            <v>#DIV/0!</v>
          </cell>
          <cell r="S12" t="e">
            <v>#DIV/0!</v>
          </cell>
          <cell r="V12" t="e">
            <v>#DIV/0!</v>
          </cell>
          <cell r="Y12" t="e">
            <v>#DIV/0!</v>
          </cell>
          <cell r="AB12" t="e">
            <v>#DIV/0!</v>
          </cell>
          <cell r="AE12" t="e">
            <v>#DIV/0!</v>
          </cell>
          <cell r="AH12" t="e">
            <v>#DIV/0!</v>
          </cell>
          <cell r="AK12" t="e">
            <v>#DIV/0!</v>
          </cell>
          <cell r="AN12" t="e">
            <v>#DIV/0!</v>
          </cell>
          <cell r="AO12">
            <v>585345</v>
          </cell>
          <cell r="AP12">
            <v>2200000</v>
          </cell>
          <cell r="AQ12">
            <v>0.2660659090909091</v>
          </cell>
        </row>
        <row r="13">
          <cell r="C13" t="str">
            <v>PUMEDA, ROSALIE</v>
          </cell>
          <cell r="D13">
            <v>43885</v>
          </cell>
          <cell r="G13" t="e">
            <v>#DIV/0!</v>
          </cell>
          <cell r="J13" t="e">
            <v>#DIV/0!</v>
          </cell>
          <cell r="K13">
            <v>142730</v>
          </cell>
          <cell r="L13">
            <v>550000</v>
          </cell>
          <cell r="M13">
            <v>0.25950909090909091</v>
          </cell>
          <cell r="N13">
            <v>434510</v>
          </cell>
          <cell r="O13">
            <v>600000</v>
          </cell>
          <cell r="P13">
            <v>0.72418333333333329</v>
          </cell>
          <cell r="Q13">
            <v>404870</v>
          </cell>
          <cell r="R13">
            <v>600000</v>
          </cell>
          <cell r="S13">
            <v>0.67478333333333329</v>
          </cell>
          <cell r="T13">
            <v>234460</v>
          </cell>
          <cell r="U13">
            <v>550000</v>
          </cell>
          <cell r="V13">
            <v>0.42629090909090911</v>
          </cell>
          <cell r="W13">
            <v>126750</v>
          </cell>
          <cell r="X13">
            <v>550000</v>
          </cell>
          <cell r="Y13">
            <v>0.23045454545454547</v>
          </cell>
          <cell r="Z13">
            <v>631830</v>
          </cell>
          <cell r="AA13">
            <v>500000</v>
          </cell>
          <cell r="AB13">
            <v>1.26366</v>
          </cell>
          <cell r="AC13">
            <v>319555</v>
          </cell>
          <cell r="AD13">
            <v>500000</v>
          </cell>
          <cell r="AE13">
            <v>0.63910999999999996</v>
          </cell>
          <cell r="AF13">
            <v>340155</v>
          </cell>
          <cell r="AG13">
            <v>500000</v>
          </cell>
          <cell r="AH13">
            <v>0.68030999999999997</v>
          </cell>
          <cell r="AI13">
            <v>348550</v>
          </cell>
          <cell r="AJ13">
            <v>500000</v>
          </cell>
          <cell r="AK13">
            <v>0.69710000000000005</v>
          </cell>
          <cell r="AL13">
            <v>330063</v>
          </cell>
          <cell r="AM13">
            <v>500000</v>
          </cell>
          <cell r="AN13">
            <v>0.66012599999999999</v>
          </cell>
          <cell r="AO13">
            <v>3313473</v>
          </cell>
          <cell r="AP13">
            <v>5350000</v>
          </cell>
          <cell r="AQ13">
            <v>0.61934074766355141</v>
          </cell>
        </row>
        <row r="14">
          <cell r="B14" t="str">
            <v>ALL HOME CDO</v>
          </cell>
          <cell r="C14" t="str">
            <v>FLORENCIA BUAL JR.</v>
          </cell>
          <cell r="D14" t="str">
            <v>September 11,2020</v>
          </cell>
          <cell r="E14">
            <v>1303250</v>
          </cell>
          <cell r="F14">
            <v>750000</v>
          </cell>
          <cell r="G14">
            <v>1.7376666666666667</v>
          </cell>
          <cell r="H14">
            <v>735695</v>
          </cell>
          <cell r="I14">
            <v>1050000</v>
          </cell>
          <cell r="J14">
            <v>0.70066190476190471</v>
          </cell>
          <cell r="K14">
            <v>1506575</v>
          </cell>
          <cell r="L14">
            <v>800000</v>
          </cell>
          <cell r="M14">
            <v>1.8832187499999999</v>
          </cell>
          <cell r="P14" t="e">
            <v>#DIV/0!</v>
          </cell>
          <cell r="S14" t="e">
            <v>#DIV/0!</v>
          </cell>
          <cell r="T14">
            <v>897075</v>
          </cell>
          <cell r="U14">
            <v>1200000</v>
          </cell>
          <cell r="V14">
            <v>0.74756250000000002</v>
          </cell>
          <cell r="W14">
            <v>1187085</v>
          </cell>
          <cell r="X14">
            <v>1150000</v>
          </cell>
          <cell r="Y14">
            <v>1.0322478260869565</v>
          </cell>
          <cell r="Z14">
            <v>1114325</v>
          </cell>
          <cell r="AA14">
            <v>1100000</v>
          </cell>
          <cell r="AB14">
            <v>1.0130227272727272</v>
          </cell>
          <cell r="AC14">
            <v>1355900</v>
          </cell>
          <cell r="AD14">
            <v>1000000</v>
          </cell>
          <cell r="AE14">
            <v>1.3559000000000001</v>
          </cell>
          <cell r="AF14">
            <v>2689560</v>
          </cell>
          <cell r="AG14">
            <v>1000000</v>
          </cell>
          <cell r="AH14">
            <v>2.6895600000000002</v>
          </cell>
          <cell r="AI14">
            <v>5038065</v>
          </cell>
          <cell r="AJ14">
            <v>1000000</v>
          </cell>
          <cell r="AK14">
            <v>5.0380649999999996</v>
          </cell>
          <cell r="AL14">
            <v>1410165</v>
          </cell>
          <cell r="AM14">
            <v>1200000</v>
          </cell>
          <cell r="AN14">
            <v>1.1751374999999999</v>
          </cell>
          <cell r="AO14">
            <v>17237695</v>
          </cell>
          <cell r="AP14">
            <v>10250000</v>
          </cell>
          <cell r="AQ14">
            <v>1.6817263414634147</v>
          </cell>
        </row>
        <row r="15">
          <cell r="B15" t="str">
            <v>ALL HOME DASMA</v>
          </cell>
          <cell r="C15" t="str">
            <v>ANGELO LOGRONIO (PROBY)</v>
          </cell>
          <cell r="D15">
            <v>44733</v>
          </cell>
          <cell r="E15">
            <v>222130</v>
          </cell>
          <cell r="F15">
            <v>550000</v>
          </cell>
          <cell r="G15">
            <v>0.40387272727272727</v>
          </cell>
          <cell r="I15">
            <v>550000</v>
          </cell>
          <cell r="J15">
            <v>0</v>
          </cell>
          <cell r="M15" t="e">
            <v>#DIV/0!</v>
          </cell>
          <cell r="P15" t="e">
            <v>#DIV/0!</v>
          </cell>
          <cell r="S15" t="e">
            <v>#DIV/0!</v>
          </cell>
          <cell r="V15" t="e">
            <v>#DIV/0!</v>
          </cell>
          <cell r="Y15" t="e">
            <v>#DIV/0!</v>
          </cell>
          <cell r="AB15" t="e">
            <v>#DIV/0!</v>
          </cell>
          <cell r="AE15" t="e">
            <v>#DIV/0!</v>
          </cell>
          <cell r="AH15" t="e">
            <v>#DIV/0!</v>
          </cell>
          <cell r="AK15" t="e">
            <v>#DIV/0!</v>
          </cell>
          <cell r="AN15" t="e">
            <v>#DIV/0!</v>
          </cell>
          <cell r="AO15">
            <v>222130</v>
          </cell>
          <cell r="AP15">
            <v>1100000</v>
          </cell>
          <cell r="AQ15">
            <v>0.20193636363636364</v>
          </cell>
        </row>
        <row r="16">
          <cell r="C16" t="str">
            <v>JAYPEE TACSAGON (PROBY)</v>
          </cell>
          <cell r="D16">
            <v>45068</v>
          </cell>
          <cell r="R16">
            <v>145161</v>
          </cell>
          <cell r="S16">
            <v>0</v>
          </cell>
          <cell r="T16">
            <v>142770</v>
          </cell>
          <cell r="U16">
            <v>450000</v>
          </cell>
          <cell r="V16">
            <v>0.31726666666666664</v>
          </cell>
          <cell r="W16">
            <v>238995</v>
          </cell>
          <cell r="X16">
            <v>600000</v>
          </cell>
          <cell r="Y16">
            <v>0.39832499999999998</v>
          </cell>
          <cell r="Z16">
            <v>160990</v>
          </cell>
          <cell r="AA16">
            <v>550000</v>
          </cell>
          <cell r="AB16">
            <v>0.29270909090909092</v>
          </cell>
          <cell r="AC16">
            <v>87990</v>
          </cell>
          <cell r="AD16">
            <v>550000</v>
          </cell>
          <cell r="AE16">
            <v>0.15998181818181817</v>
          </cell>
          <cell r="AF16">
            <v>129270</v>
          </cell>
          <cell r="AG16">
            <v>550000</v>
          </cell>
          <cell r="AH16">
            <v>0.23503636363636363</v>
          </cell>
          <cell r="AI16">
            <v>160770</v>
          </cell>
          <cell r="AJ16">
            <v>550000</v>
          </cell>
          <cell r="AK16">
            <v>0.29230909090909091</v>
          </cell>
          <cell r="AM16">
            <v>500000</v>
          </cell>
          <cell r="AN16">
            <v>0</v>
          </cell>
          <cell r="AO16">
            <v>920785</v>
          </cell>
          <cell r="AP16">
            <v>3895161</v>
          </cell>
          <cell r="AQ16">
            <v>0.23639202590085492</v>
          </cell>
        </row>
        <row r="17">
          <cell r="B17" t="str">
            <v>ALL HOME EVIA</v>
          </cell>
          <cell r="C17" t="str">
            <v>VALENZUELA, BRENDAN S.</v>
          </cell>
          <cell r="D17">
            <v>42805</v>
          </cell>
          <cell r="E17">
            <v>102780</v>
          </cell>
          <cell r="F17">
            <v>550000</v>
          </cell>
          <cell r="G17">
            <v>0.18687272727272727</v>
          </cell>
          <cell r="H17">
            <v>724760</v>
          </cell>
          <cell r="I17">
            <v>550000</v>
          </cell>
          <cell r="J17">
            <v>1.3177454545454546</v>
          </cell>
          <cell r="K17">
            <v>115085</v>
          </cell>
          <cell r="L17">
            <v>600000</v>
          </cell>
          <cell r="M17">
            <v>0.19180833333333333</v>
          </cell>
          <cell r="O17">
            <v>600000</v>
          </cell>
          <cell r="P17">
            <v>0</v>
          </cell>
          <cell r="R17">
            <v>600000</v>
          </cell>
          <cell r="S17">
            <v>0</v>
          </cell>
          <cell r="U17">
            <v>550000</v>
          </cell>
          <cell r="V17">
            <v>0</v>
          </cell>
          <cell r="X17">
            <v>600000</v>
          </cell>
          <cell r="Y17">
            <v>0</v>
          </cell>
          <cell r="AB17" t="e">
            <v>#DIV/0!</v>
          </cell>
          <cell r="AE17" t="e">
            <v>#DIV/0!</v>
          </cell>
          <cell r="AH17" t="e">
            <v>#DIV/0!</v>
          </cell>
          <cell r="AK17" t="e">
            <v>#DIV/0!</v>
          </cell>
          <cell r="AN17" t="e">
            <v>#DIV/0!</v>
          </cell>
          <cell r="AO17">
            <v>942625</v>
          </cell>
          <cell r="AP17">
            <v>4050000</v>
          </cell>
          <cell r="AQ17">
            <v>0.23274691358024691</v>
          </cell>
        </row>
        <row r="18">
          <cell r="B18" t="str">
            <v>ALL HOME GAPAN</v>
          </cell>
          <cell r="C18" t="str">
            <v>PUMEDA, ROSALIE</v>
          </cell>
          <cell r="D18">
            <v>43885</v>
          </cell>
          <cell r="E18">
            <v>132480</v>
          </cell>
          <cell r="F18">
            <v>500000</v>
          </cell>
          <cell r="G18">
            <v>0.26495999999999997</v>
          </cell>
          <cell r="H18">
            <v>140815</v>
          </cell>
          <cell r="I18">
            <v>500000</v>
          </cell>
          <cell r="J18">
            <v>0.28162999999999999</v>
          </cell>
          <cell r="M18" t="e">
            <v>#DIV/0!</v>
          </cell>
          <cell r="P18" t="e">
            <v>#DIV/0!</v>
          </cell>
          <cell r="S18" t="e">
            <v>#DIV/0!</v>
          </cell>
          <cell r="V18" t="e">
            <v>#DIV/0!</v>
          </cell>
          <cell r="Y18" t="e">
            <v>#DIV/0!</v>
          </cell>
          <cell r="AB18" t="e">
            <v>#DIV/0!</v>
          </cell>
          <cell r="AE18" t="e">
            <v>#DIV/0!</v>
          </cell>
          <cell r="AH18" t="e">
            <v>#DIV/0!</v>
          </cell>
          <cell r="AK18" t="e">
            <v>#DIV/0!</v>
          </cell>
          <cell r="AN18" t="e">
            <v>#DIV/0!</v>
          </cell>
          <cell r="AO18">
            <v>273295</v>
          </cell>
          <cell r="AP18">
            <v>1000000</v>
          </cell>
          <cell r="AQ18">
            <v>0.27329500000000001</v>
          </cell>
        </row>
        <row r="19">
          <cell r="C19" t="str">
            <v>ATAYDE, RHOMAR</v>
          </cell>
          <cell r="D19">
            <v>44307</v>
          </cell>
          <cell r="G19" t="e">
            <v>#DIV/0!</v>
          </cell>
          <cell r="J19" t="e">
            <v>#DIV/0!</v>
          </cell>
          <cell r="K19">
            <v>0</v>
          </cell>
          <cell r="L19">
            <v>90322</v>
          </cell>
          <cell r="M19">
            <v>0</v>
          </cell>
          <cell r="N19">
            <v>183795</v>
          </cell>
          <cell r="O19">
            <v>600000</v>
          </cell>
          <cell r="P19">
            <v>0.30632500000000001</v>
          </cell>
          <cell r="Q19">
            <v>90085</v>
          </cell>
          <cell r="R19">
            <v>550000</v>
          </cell>
          <cell r="S19">
            <v>0.1637909090909091</v>
          </cell>
          <cell r="T19">
            <v>80755</v>
          </cell>
          <cell r="U19">
            <v>550000</v>
          </cell>
          <cell r="V19">
            <v>0.14682727272727272</v>
          </cell>
          <cell r="W19">
            <v>0</v>
          </cell>
          <cell r="X19">
            <v>550000</v>
          </cell>
          <cell r="Y19">
            <v>0</v>
          </cell>
          <cell r="Z19">
            <v>119635</v>
          </cell>
          <cell r="AA19">
            <v>500000</v>
          </cell>
          <cell r="AB19">
            <v>0.23927000000000001</v>
          </cell>
          <cell r="AC19">
            <v>0</v>
          </cell>
          <cell r="AD19">
            <v>500000</v>
          </cell>
          <cell r="AE19">
            <v>0</v>
          </cell>
          <cell r="AF19">
            <v>15795</v>
          </cell>
          <cell r="AG19">
            <v>500000</v>
          </cell>
          <cell r="AH19">
            <v>3.159E-2</v>
          </cell>
          <cell r="AI19">
            <v>138470</v>
          </cell>
          <cell r="AJ19">
            <v>500000</v>
          </cell>
          <cell r="AK19">
            <v>0.27694000000000002</v>
          </cell>
          <cell r="AL19">
            <v>43990</v>
          </cell>
          <cell r="AM19">
            <v>500000</v>
          </cell>
          <cell r="AN19">
            <v>8.7980000000000003E-2</v>
          </cell>
          <cell r="AO19">
            <v>672525</v>
          </cell>
          <cell r="AP19">
            <v>4840322</v>
          </cell>
          <cell r="AQ19">
            <v>0.13894220260552914</v>
          </cell>
        </row>
        <row r="20">
          <cell r="B20" t="str">
            <v>ALL HOME GENTRI</v>
          </cell>
          <cell r="C20" t="str">
            <v>BINAMIRA, VERGEL</v>
          </cell>
          <cell r="D20">
            <v>45192</v>
          </cell>
          <cell r="G20" t="e">
            <v>#DIV/0!</v>
          </cell>
          <cell r="M20" t="e">
            <v>#DIV/0!</v>
          </cell>
          <cell r="O20">
            <v>150000</v>
          </cell>
          <cell r="P20">
            <v>0</v>
          </cell>
          <cell r="S20" t="e">
            <v>#DIV/0!</v>
          </cell>
          <cell r="V20" t="e">
            <v>#DIV/0!</v>
          </cell>
          <cell r="Y20" t="e">
            <v>#DIV/0!</v>
          </cell>
          <cell r="AB20" t="e">
            <v>#DIV/0!</v>
          </cell>
          <cell r="AC20">
            <v>0</v>
          </cell>
          <cell r="AD20">
            <v>120000</v>
          </cell>
          <cell r="AE20">
            <v>0</v>
          </cell>
          <cell r="AG20">
            <v>275500</v>
          </cell>
          <cell r="AH20">
            <v>0</v>
          </cell>
          <cell r="AK20" t="e">
            <v>#DIV/0!</v>
          </cell>
          <cell r="AN20" t="e">
            <v>#DIV/0!</v>
          </cell>
          <cell r="AO20">
            <v>0</v>
          </cell>
          <cell r="AQ20" t="e">
            <v>#DIV/0!</v>
          </cell>
        </row>
        <row r="21">
          <cell r="B21" t="str">
            <v>ALL HOME GLOBAL SOUTH</v>
          </cell>
          <cell r="C21" t="str">
            <v>DELA PENA, JHUMEL</v>
          </cell>
          <cell r="D21" t="str">
            <v>June 05, 2023</v>
          </cell>
          <cell r="J21" t="e">
            <v>#DIV/0!</v>
          </cell>
          <cell r="M21" t="e">
            <v>#DIV/0!</v>
          </cell>
          <cell r="P21" t="e">
            <v>#DIV/0!</v>
          </cell>
          <cell r="S21" t="e">
            <v>#DIV/0!</v>
          </cell>
          <cell r="T21">
            <v>395930</v>
          </cell>
          <cell r="U21">
            <v>390000</v>
          </cell>
          <cell r="V21">
            <v>1.0152051282051282</v>
          </cell>
          <cell r="W21">
            <v>254755</v>
          </cell>
          <cell r="X21">
            <v>600000</v>
          </cell>
          <cell r="Y21">
            <v>0.42459166666666665</v>
          </cell>
          <cell r="Z21">
            <v>445190</v>
          </cell>
          <cell r="AA21">
            <v>550000</v>
          </cell>
          <cell r="AB21">
            <v>0.80943636363636362</v>
          </cell>
          <cell r="AC21">
            <v>415825</v>
          </cell>
          <cell r="AD21">
            <v>550000</v>
          </cell>
          <cell r="AE21">
            <v>0.75604545454545458</v>
          </cell>
          <cell r="AF21">
            <v>351650</v>
          </cell>
          <cell r="AG21">
            <v>550000</v>
          </cell>
          <cell r="AH21">
            <v>0.63936363636363636</v>
          </cell>
          <cell r="AI21">
            <v>433320</v>
          </cell>
          <cell r="AJ21">
            <v>550000</v>
          </cell>
          <cell r="AK21">
            <v>0.78785454545454547</v>
          </cell>
          <cell r="AL21">
            <v>395615</v>
          </cell>
          <cell r="AM21">
            <v>550000</v>
          </cell>
          <cell r="AN21">
            <v>0.71930000000000005</v>
          </cell>
          <cell r="AO21">
            <v>2692285</v>
          </cell>
          <cell r="AP21">
            <v>3740000</v>
          </cell>
          <cell r="AQ21">
            <v>0.71986229946524061</v>
          </cell>
        </row>
        <row r="22">
          <cell r="B22" t="str">
            <v>ALL HOME IMUS</v>
          </cell>
          <cell r="C22" t="str">
            <v>CHRISTIAN PAUL ROSENDAL (PROBY)</v>
          </cell>
          <cell r="D22">
            <v>44957</v>
          </cell>
          <cell r="H22">
            <v>206220</v>
          </cell>
          <cell r="I22">
            <v>500000</v>
          </cell>
          <cell r="J22">
            <v>0.41243999999999997</v>
          </cell>
          <cell r="K22">
            <v>85175</v>
          </cell>
          <cell r="L22">
            <v>600000</v>
          </cell>
          <cell r="M22">
            <v>0.14195833333333333</v>
          </cell>
          <cell r="N22">
            <v>287910</v>
          </cell>
          <cell r="O22">
            <v>600000</v>
          </cell>
          <cell r="P22">
            <v>0.47985</v>
          </cell>
          <cell r="Q22">
            <v>266305</v>
          </cell>
          <cell r="R22">
            <v>600000</v>
          </cell>
          <cell r="S22">
            <v>0.44384166666666669</v>
          </cell>
          <cell r="T22">
            <v>57335</v>
          </cell>
          <cell r="U22">
            <v>550000</v>
          </cell>
          <cell r="V22">
            <v>0.10424545454545454</v>
          </cell>
          <cell r="W22">
            <v>214530</v>
          </cell>
          <cell r="X22">
            <v>600000</v>
          </cell>
          <cell r="Y22">
            <v>0.35754999999999998</v>
          </cell>
          <cell r="Z22">
            <v>274550</v>
          </cell>
          <cell r="AA22">
            <v>550000</v>
          </cell>
          <cell r="AB22">
            <v>0.49918181818181817</v>
          </cell>
          <cell r="AC22">
            <v>106975</v>
          </cell>
          <cell r="AD22">
            <v>550000</v>
          </cell>
          <cell r="AE22">
            <v>0.19450000000000001</v>
          </cell>
          <cell r="AH22" t="e">
            <v>#DIV/0!</v>
          </cell>
          <cell r="AK22" t="e">
            <v>#DIV/0!</v>
          </cell>
          <cell r="AN22" t="e">
            <v>#DIV/0!</v>
          </cell>
          <cell r="AO22">
            <v>1499000</v>
          </cell>
          <cell r="AP22">
            <v>4550000</v>
          </cell>
          <cell r="AQ22">
            <v>0.32945054945054947</v>
          </cell>
        </row>
        <row r="23">
          <cell r="B23" t="str">
            <v>ALLHOME LAS PINAS</v>
          </cell>
          <cell r="C23" t="str">
            <v>DANIEL BAGUING (PROBY)</v>
          </cell>
          <cell r="D23">
            <v>45071</v>
          </cell>
          <cell r="Q23">
            <v>0</v>
          </cell>
          <cell r="R23">
            <v>87096</v>
          </cell>
          <cell r="S23">
            <v>0</v>
          </cell>
          <cell r="T23">
            <v>212950</v>
          </cell>
          <cell r="U23">
            <v>450000</v>
          </cell>
          <cell r="V23">
            <v>0.47322222222222221</v>
          </cell>
          <cell r="W23">
            <v>172705</v>
          </cell>
          <cell r="X23">
            <v>600000</v>
          </cell>
          <cell r="Y23">
            <v>0.28784166666666666</v>
          </cell>
          <cell r="AA23">
            <v>550000</v>
          </cell>
          <cell r="AB23">
            <v>0</v>
          </cell>
          <cell r="AE23" t="e">
            <v>#DIV/0!</v>
          </cell>
          <cell r="AH23" t="e">
            <v>#DIV/0!</v>
          </cell>
          <cell r="AK23" t="e">
            <v>#DIV/0!</v>
          </cell>
          <cell r="AN23" t="e">
            <v>#DIV/0!</v>
          </cell>
          <cell r="AO23">
            <v>385655</v>
          </cell>
          <cell r="AP23">
            <v>1687096</v>
          </cell>
          <cell r="AQ23">
            <v>0.22859102268039283</v>
          </cell>
        </row>
        <row r="24">
          <cell r="B24" t="str">
            <v>ALL HOME KAWIT</v>
          </cell>
          <cell r="C24" t="str">
            <v>JOHN MICHAEL BASAS</v>
          </cell>
          <cell r="D24">
            <v>45177</v>
          </cell>
          <cell r="G24" t="e">
            <v>#DIV/0!</v>
          </cell>
          <cell r="M24" t="e">
            <v>#DIV/0!</v>
          </cell>
          <cell r="O24">
            <v>150000</v>
          </cell>
          <cell r="P24">
            <v>0</v>
          </cell>
          <cell r="S24" t="e">
            <v>#DIV/0!</v>
          </cell>
          <cell r="V24" t="e">
            <v>#DIV/0!</v>
          </cell>
          <cell r="Y24" t="e">
            <v>#DIV/0!</v>
          </cell>
          <cell r="AB24" t="e">
            <v>#DIV/0!</v>
          </cell>
          <cell r="AC24">
            <v>85970</v>
          </cell>
          <cell r="AD24">
            <v>345000</v>
          </cell>
          <cell r="AE24">
            <v>0.24918840579710144</v>
          </cell>
          <cell r="AF24">
            <v>840784</v>
          </cell>
          <cell r="AG24">
            <v>450000</v>
          </cell>
          <cell r="AH24">
            <v>1.8684088888888888</v>
          </cell>
          <cell r="AI24">
            <v>316480</v>
          </cell>
          <cell r="AJ24">
            <v>550000</v>
          </cell>
          <cell r="AK24">
            <v>0.57541818181818183</v>
          </cell>
          <cell r="AL24">
            <v>157770</v>
          </cell>
          <cell r="AM24">
            <v>550000</v>
          </cell>
          <cell r="AN24">
            <v>0.28685454545454547</v>
          </cell>
          <cell r="AO24">
            <v>1401004</v>
          </cell>
          <cell r="AP24">
            <v>2045000</v>
          </cell>
          <cell r="AQ24">
            <v>0.68508753056234717</v>
          </cell>
        </row>
        <row r="25">
          <cell r="B25" t="str">
            <v>ALL HOME KAWIT</v>
          </cell>
          <cell r="C25" t="str">
            <v>BERNIE TAYAG (PROBY)</v>
          </cell>
          <cell r="D25">
            <v>44758</v>
          </cell>
          <cell r="E25">
            <v>224230</v>
          </cell>
          <cell r="F25">
            <v>650000</v>
          </cell>
          <cell r="G25">
            <v>0.34496923076923075</v>
          </cell>
          <cell r="I25">
            <v>550000</v>
          </cell>
          <cell r="J25">
            <v>0</v>
          </cell>
          <cell r="L25">
            <v>600000</v>
          </cell>
          <cell r="M25">
            <v>0</v>
          </cell>
          <cell r="P25" t="e">
            <v>#DIV/0!</v>
          </cell>
          <cell r="S25" t="e">
            <v>#DIV/0!</v>
          </cell>
          <cell r="V25" t="e">
            <v>#DIV/0!</v>
          </cell>
          <cell r="Y25" t="e">
            <v>#DIV/0!</v>
          </cell>
          <cell r="AB25" t="e">
            <v>#DIV/0!</v>
          </cell>
          <cell r="AE25" t="e">
            <v>#DIV/0!</v>
          </cell>
          <cell r="AH25" t="e">
            <v>#DIV/0!</v>
          </cell>
          <cell r="AK25" t="e">
            <v>#DIV/0!</v>
          </cell>
          <cell r="AN25" t="e">
            <v>#DIV/0!</v>
          </cell>
          <cell r="AO25">
            <v>224230</v>
          </cell>
          <cell r="AP25">
            <v>1800000</v>
          </cell>
          <cell r="AQ25">
            <v>0.12457222222222222</v>
          </cell>
        </row>
        <row r="26">
          <cell r="B26" t="str">
            <v>ALLHOME LIBIS</v>
          </cell>
          <cell r="C26" t="str">
            <v>MERCADO, MICHAEL</v>
          </cell>
          <cell r="D26" t="str">
            <v>December 02, 2023</v>
          </cell>
          <cell r="G26" t="e">
            <v>#DIV/0!</v>
          </cell>
          <cell r="M26" t="e">
            <v>#DIV/0!</v>
          </cell>
          <cell r="O26">
            <v>150000</v>
          </cell>
          <cell r="P26">
            <v>0</v>
          </cell>
          <cell r="S26" t="e">
            <v>#DIV/0!</v>
          </cell>
          <cell r="V26" t="e">
            <v>#DIV/0!</v>
          </cell>
          <cell r="Y26" t="e">
            <v>#DIV/0!</v>
          </cell>
          <cell r="AB26" t="e">
            <v>#DIV/0!</v>
          </cell>
          <cell r="AE26" t="e">
            <v>#DIV/0!</v>
          </cell>
          <cell r="AH26" t="e">
            <v>#DIV/0!</v>
          </cell>
          <cell r="AK26" t="e">
            <v>#DIV/0!</v>
          </cell>
          <cell r="AL26">
            <v>284950</v>
          </cell>
          <cell r="AM26">
            <v>435000</v>
          </cell>
          <cell r="AN26">
            <v>0.65505747126436786</v>
          </cell>
          <cell r="AO26">
            <v>284950</v>
          </cell>
          <cell r="AP26">
            <v>585000</v>
          </cell>
          <cell r="AQ26">
            <v>0.48709401709401712</v>
          </cell>
        </row>
        <row r="27">
          <cell r="C27" t="str">
            <v>DARWIN D. DAVID (PROBY)</v>
          </cell>
          <cell r="D27">
            <v>44960</v>
          </cell>
          <cell r="H27">
            <v>158895</v>
          </cell>
          <cell r="I27">
            <v>401785</v>
          </cell>
          <cell r="J27">
            <v>0.3954727030625832</v>
          </cell>
          <cell r="K27">
            <v>320780</v>
          </cell>
          <cell r="L27">
            <v>600000</v>
          </cell>
          <cell r="M27">
            <v>0.53463333333333329</v>
          </cell>
          <cell r="N27">
            <v>281265</v>
          </cell>
          <cell r="O27">
            <v>600000</v>
          </cell>
          <cell r="P27">
            <v>0.468775</v>
          </cell>
          <cell r="Q27">
            <v>196800</v>
          </cell>
          <cell r="R27">
            <v>600000</v>
          </cell>
          <cell r="S27">
            <v>0.32800000000000001</v>
          </cell>
          <cell r="T27">
            <v>86290</v>
          </cell>
          <cell r="U27">
            <v>600000</v>
          </cell>
          <cell r="V27">
            <v>0.14381666666666668</v>
          </cell>
          <cell r="W27">
            <v>56725</v>
          </cell>
          <cell r="X27">
            <v>600000</v>
          </cell>
          <cell r="Y27">
            <v>9.4541666666666663E-2</v>
          </cell>
          <cell r="Z27">
            <v>152400</v>
          </cell>
          <cell r="AA27">
            <v>550000</v>
          </cell>
          <cell r="AB27">
            <v>0.27709090909090911</v>
          </cell>
          <cell r="AC27">
            <v>396325</v>
          </cell>
          <cell r="AD27">
            <v>550000</v>
          </cell>
          <cell r="AE27">
            <v>0.72059090909090906</v>
          </cell>
          <cell r="AG27">
            <v>43500</v>
          </cell>
          <cell r="AH27">
            <v>0</v>
          </cell>
          <cell r="AK27" t="e">
            <v>#DIV/0!</v>
          </cell>
          <cell r="AN27" t="e">
            <v>#DIV/0!</v>
          </cell>
          <cell r="AO27">
            <v>1649480</v>
          </cell>
          <cell r="AP27">
            <v>4545285</v>
          </cell>
          <cell r="AQ27">
            <v>0.36289913613777797</v>
          </cell>
        </row>
        <row r="28">
          <cell r="B28" t="str">
            <v>ALL HOME MALOLOS</v>
          </cell>
          <cell r="C28" t="str">
            <v>JHUN ANTON BACUD (PROBY)</v>
          </cell>
          <cell r="D28">
            <v>44700</v>
          </cell>
          <cell r="E28">
            <v>94535</v>
          </cell>
          <cell r="F28">
            <v>550000</v>
          </cell>
          <cell r="G28">
            <v>0.17188181818181819</v>
          </cell>
          <cell r="J28" t="e">
            <v>#DIV/0!</v>
          </cell>
          <cell r="M28" t="e">
            <v>#DIV/0!</v>
          </cell>
          <cell r="P28" t="e">
            <v>#DIV/0!</v>
          </cell>
          <cell r="S28" t="e">
            <v>#DIV/0!</v>
          </cell>
          <cell r="V28" t="e">
            <v>#DIV/0!</v>
          </cell>
          <cell r="Y28" t="e">
            <v>#DIV/0!</v>
          </cell>
          <cell r="AB28" t="e">
            <v>#DIV/0!</v>
          </cell>
          <cell r="AE28" t="e">
            <v>#DIV/0!</v>
          </cell>
          <cell r="AH28" t="e">
            <v>#DIV/0!</v>
          </cell>
          <cell r="AK28" t="e">
            <v>#DIV/0!</v>
          </cell>
          <cell r="AN28" t="e">
            <v>#DIV/0!</v>
          </cell>
          <cell r="AO28">
            <v>94535</v>
          </cell>
          <cell r="AP28">
            <v>550000</v>
          </cell>
          <cell r="AQ28">
            <v>0.17188181818181819</v>
          </cell>
        </row>
        <row r="29">
          <cell r="B29" t="str">
            <v>ALL HOME MALOLOS</v>
          </cell>
          <cell r="C29" t="str">
            <v>REGINEL NALDA</v>
          </cell>
          <cell r="D29">
            <v>44530</v>
          </cell>
          <cell r="H29">
            <v>861235</v>
          </cell>
          <cell r="I29">
            <v>550000</v>
          </cell>
          <cell r="J29">
            <v>1.5658818181818182</v>
          </cell>
          <cell r="K29">
            <v>137759</v>
          </cell>
          <cell r="L29">
            <v>1100000</v>
          </cell>
          <cell r="M29">
            <v>0.12523545454545454</v>
          </cell>
          <cell r="N29">
            <v>724433</v>
          </cell>
          <cell r="O29">
            <v>600000</v>
          </cell>
          <cell r="P29">
            <v>1.2073883333333333</v>
          </cell>
          <cell r="Q29">
            <v>442140</v>
          </cell>
          <cell r="R29">
            <v>600000</v>
          </cell>
          <cell r="S29">
            <v>0.7369</v>
          </cell>
          <cell r="T29">
            <v>126280</v>
          </cell>
          <cell r="U29">
            <v>600000</v>
          </cell>
          <cell r="V29">
            <v>0.21046666666666666</v>
          </cell>
          <cell r="W29">
            <v>168385</v>
          </cell>
          <cell r="X29">
            <v>600000</v>
          </cell>
          <cell r="Y29">
            <v>0.28064166666666668</v>
          </cell>
          <cell r="Z29">
            <v>616025</v>
          </cell>
          <cell r="AA29">
            <v>550000</v>
          </cell>
          <cell r="AB29">
            <v>1.1200454545454546</v>
          </cell>
          <cell r="AC29">
            <v>69485</v>
          </cell>
          <cell r="AD29">
            <v>550000</v>
          </cell>
          <cell r="AE29">
            <v>0.12633636363636364</v>
          </cell>
          <cell r="AF29">
            <v>364335</v>
          </cell>
          <cell r="AG29">
            <v>550000</v>
          </cell>
          <cell r="AH29">
            <v>0.66242727272727275</v>
          </cell>
          <cell r="AI29">
            <v>755590</v>
          </cell>
          <cell r="AJ29">
            <v>550000</v>
          </cell>
          <cell r="AK29">
            <v>1.3737999999999999</v>
          </cell>
          <cell r="AL29">
            <v>723090</v>
          </cell>
          <cell r="AM29">
            <v>550000</v>
          </cell>
          <cell r="AN29">
            <v>1.3147090909090908</v>
          </cell>
          <cell r="AO29">
            <v>4988757</v>
          </cell>
          <cell r="AP29">
            <v>6800000</v>
          </cell>
          <cell r="AQ29">
            <v>0.73364073529411766</v>
          </cell>
        </row>
        <row r="30">
          <cell r="B30" t="str">
            <v>ALL HOME NAGA</v>
          </cell>
          <cell r="C30" t="str">
            <v>RUBY CASASIS (PROBY)</v>
          </cell>
          <cell r="D30">
            <v>44769</v>
          </cell>
          <cell r="E30">
            <v>132980</v>
          </cell>
          <cell r="F30">
            <v>500000</v>
          </cell>
          <cell r="G30">
            <v>0.26595999999999997</v>
          </cell>
          <cell r="I30">
            <v>500000</v>
          </cell>
          <cell r="J30">
            <v>0</v>
          </cell>
          <cell r="L30">
            <v>800000</v>
          </cell>
          <cell r="M30">
            <v>0</v>
          </cell>
          <cell r="P30" t="e">
            <v>#DIV/0!</v>
          </cell>
          <cell r="S30" t="e">
            <v>#DIV/0!</v>
          </cell>
          <cell r="V30" t="e">
            <v>#DIV/0!</v>
          </cell>
          <cell r="Y30" t="e">
            <v>#DIV/0!</v>
          </cell>
          <cell r="AB30" t="e">
            <v>#DIV/0!</v>
          </cell>
          <cell r="AE30" t="e">
            <v>#DIV/0!</v>
          </cell>
          <cell r="AH30" t="e">
            <v>#DIV/0!</v>
          </cell>
          <cell r="AK30" t="e">
            <v>#DIV/0!</v>
          </cell>
          <cell r="AN30" t="e">
            <v>#DIV/0!</v>
          </cell>
          <cell r="AO30">
            <v>132980</v>
          </cell>
          <cell r="AP30">
            <v>1800000</v>
          </cell>
          <cell r="AQ30">
            <v>7.3877777777777778E-2</v>
          </cell>
        </row>
        <row r="31">
          <cell r="B31" t="str">
            <v>ALL HOME NORTH MOLINO</v>
          </cell>
          <cell r="C31" t="str">
            <v xml:space="preserve">MARTIN TEJADA </v>
          </cell>
          <cell r="D31">
            <v>44703</v>
          </cell>
          <cell r="E31">
            <v>422645</v>
          </cell>
          <cell r="F31">
            <v>550000</v>
          </cell>
          <cell r="G31">
            <v>0.76844545454545454</v>
          </cell>
          <cell r="H31">
            <v>399690</v>
          </cell>
          <cell r="I31">
            <v>550000</v>
          </cell>
          <cell r="J31">
            <v>0.72670909090909086</v>
          </cell>
          <cell r="K31">
            <v>553855</v>
          </cell>
          <cell r="L31">
            <v>800000</v>
          </cell>
          <cell r="M31">
            <v>0.69231874999999998</v>
          </cell>
          <cell r="N31">
            <v>558050</v>
          </cell>
          <cell r="O31">
            <v>800000</v>
          </cell>
          <cell r="P31">
            <v>0.69756249999999997</v>
          </cell>
          <cell r="Q31">
            <v>843745</v>
          </cell>
          <cell r="R31">
            <v>800000</v>
          </cell>
          <cell r="S31">
            <v>1.05468125</v>
          </cell>
          <cell r="T31">
            <v>159645</v>
          </cell>
          <cell r="U31">
            <v>600000</v>
          </cell>
          <cell r="V31">
            <v>0.26607500000000001</v>
          </cell>
          <cell r="W31">
            <v>449185</v>
          </cell>
          <cell r="X31">
            <v>600000</v>
          </cell>
          <cell r="Y31">
            <v>0.74864166666666665</v>
          </cell>
          <cell r="Z31">
            <v>621835</v>
          </cell>
          <cell r="AA31">
            <v>550000</v>
          </cell>
          <cell r="AB31">
            <v>1.1306090909090909</v>
          </cell>
          <cell r="AC31">
            <v>416535</v>
          </cell>
          <cell r="AD31">
            <v>550000</v>
          </cell>
          <cell r="AE31">
            <v>0.75733636363636359</v>
          </cell>
          <cell r="AF31">
            <v>786695</v>
          </cell>
          <cell r="AG31">
            <v>550000</v>
          </cell>
          <cell r="AH31">
            <v>1.4303545454545454</v>
          </cell>
          <cell r="AI31">
            <v>959960</v>
          </cell>
          <cell r="AJ31">
            <v>550000</v>
          </cell>
          <cell r="AK31">
            <v>1.7453818181818181</v>
          </cell>
          <cell r="AL31">
            <v>380540</v>
          </cell>
          <cell r="AM31">
            <v>550000</v>
          </cell>
          <cell r="AN31">
            <v>0.69189090909090911</v>
          </cell>
          <cell r="AO31">
            <v>6552380</v>
          </cell>
          <cell r="AP31">
            <v>7450000</v>
          </cell>
          <cell r="AQ31">
            <v>0.87951409395973157</v>
          </cell>
        </row>
        <row r="32">
          <cell r="B32" t="str">
            <v>ALL HOME PAMPANGA</v>
          </cell>
          <cell r="C32" t="str">
            <v>LUCENA, RONWALD</v>
          </cell>
          <cell r="D32">
            <v>44991</v>
          </cell>
          <cell r="G32" t="e">
            <v>#DIV/0!</v>
          </cell>
          <cell r="J32" t="e">
            <v>#DIV/0!</v>
          </cell>
          <cell r="K32">
            <v>497405</v>
          </cell>
          <cell r="L32">
            <v>335483</v>
          </cell>
          <cell r="M32">
            <v>1.4826533684270142</v>
          </cell>
          <cell r="N32">
            <v>123110</v>
          </cell>
          <cell r="O32">
            <v>550000</v>
          </cell>
          <cell r="P32">
            <v>0.22383636363636364</v>
          </cell>
          <cell r="Q32">
            <v>445670</v>
          </cell>
          <cell r="R32">
            <v>550000</v>
          </cell>
          <cell r="S32">
            <v>0.81030909090909087</v>
          </cell>
          <cell r="T32">
            <v>677917</v>
          </cell>
          <cell r="U32">
            <v>550000</v>
          </cell>
          <cell r="V32">
            <v>1.2325763636363636</v>
          </cell>
          <cell r="W32">
            <v>468603</v>
          </cell>
          <cell r="X32">
            <v>550000</v>
          </cell>
          <cell r="Y32">
            <v>0.85200545454545451</v>
          </cell>
          <cell r="Z32">
            <v>369700</v>
          </cell>
          <cell r="AA32">
            <v>550000</v>
          </cell>
          <cell r="AB32">
            <v>0.67218181818181821</v>
          </cell>
          <cell r="AC32">
            <v>47195</v>
          </cell>
          <cell r="AD32">
            <v>550000</v>
          </cell>
          <cell r="AE32">
            <v>8.5809090909090904E-2</v>
          </cell>
          <cell r="AF32">
            <v>1215465</v>
          </cell>
          <cell r="AG32">
            <v>550000</v>
          </cell>
          <cell r="AH32">
            <v>2.2099363636363636</v>
          </cell>
          <cell r="AI32">
            <v>1689650</v>
          </cell>
          <cell r="AJ32">
            <v>550000</v>
          </cell>
          <cell r="AK32">
            <v>3.072090909090909</v>
          </cell>
          <cell r="AL32">
            <v>1917910</v>
          </cell>
          <cell r="AM32">
            <v>650000</v>
          </cell>
          <cell r="AN32">
            <v>2.9506307692307692</v>
          </cell>
          <cell r="AO32">
            <v>7452625</v>
          </cell>
          <cell r="AP32">
            <v>5385483</v>
          </cell>
          <cell r="AQ32">
            <v>1.3838359530612203</v>
          </cell>
        </row>
        <row r="33">
          <cell r="B33" t="str">
            <v>ALL HOME PARAÑAQUE</v>
          </cell>
          <cell r="C33" t="str">
            <v>MARRY GRACE MENDOZA</v>
          </cell>
          <cell r="D33">
            <v>44271</v>
          </cell>
          <cell r="E33">
            <v>162105</v>
          </cell>
          <cell r="F33">
            <v>550000</v>
          </cell>
          <cell r="G33">
            <v>0.29473636363636363</v>
          </cell>
          <cell r="H33">
            <v>559595</v>
          </cell>
          <cell r="I33">
            <v>550000</v>
          </cell>
          <cell r="J33">
            <v>1.0174454545454545</v>
          </cell>
          <cell r="K33">
            <v>629095</v>
          </cell>
          <cell r="L33">
            <v>600000</v>
          </cell>
          <cell r="M33">
            <v>1.0484916666666666</v>
          </cell>
          <cell r="O33">
            <v>600000</v>
          </cell>
          <cell r="P33">
            <v>0</v>
          </cell>
          <cell r="S33" t="e">
            <v>#DIV/0!</v>
          </cell>
          <cell r="V33" t="e">
            <v>#DIV/0!</v>
          </cell>
          <cell r="Y33" t="e">
            <v>#DIV/0!</v>
          </cell>
          <cell r="AB33" t="e">
            <v>#DIV/0!</v>
          </cell>
          <cell r="AE33" t="e">
            <v>#DIV/0!</v>
          </cell>
          <cell r="AH33" t="e">
            <v>#DIV/0!</v>
          </cell>
          <cell r="AK33" t="e">
            <v>#DIV/0!</v>
          </cell>
          <cell r="AN33" t="e">
            <v>#DIV/0!</v>
          </cell>
          <cell r="AO33">
            <v>1350795</v>
          </cell>
          <cell r="AP33">
            <v>2300000</v>
          </cell>
          <cell r="AQ33">
            <v>0.58730217391304351</v>
          </cell>
        </row>
        <row r="34">
          <cell r="B34" t="str">
            <v>ALLHOME SALAWAG</v>
          </cell>
          <cell r="C34" t="str">
            <v>ROBERTO DELACERNA (PROBY)</v>
          </cell>
          <cell r="D34">
            <v>44681</v>
          </cell>
          <cell r="F34">
            <v>550000</v>
          </cell>
          <cell r="G34">
            <v>0</v>
          </cell>
          <cell r="J34" t="e">
            <v>#DIV/0!</v>
          </cell>
          <cell r="M34" t="e">
            <v>#DIV/0!</v>
          </cell>
          <cell r="P34" t="e">
            <v>#DIV/0!</v>
          </cell>
          <cell r="S34" t="e">
            <v>#DIV/0!</v>
          </cell>
          <cell r="V34" t="e">
            <v>#DIV/0!</v>
          </cell>
          <cell r="Y34" t="e">
            <v>#DIV/0!</v>
          </cell>
          <cell r="AB34" t="e">
            <v>#DIV/0!</v>
          </cell>
          <cell r="AE34" t="e">
            <v>#DIV/0!</v>
          </cell>
          <cell r="AH34" t="e">
            <v>#DIV/0!</v>
          </cell>
          <cell r="AK34" t="e">
            <v>#DIV/0!</v>
          </cell>
          <cell r="AN34" t="e">
            <v>#DIV/0!</v>
          </cell>
          <cell r="AO34">
            <v>0</v>
          </cell>
          <cell r="AP34">
            <v>550000</v>
          </cell>
          <cell r="AQ34">
            <v>0</v>
          </cell>
        </row>
        <row r="35">
          <cell r="C35" t="str">
            <v>CYR JOSEPH LABITAG</v>
          </cell>
          <cell r="D35">
            <v>44984</v>
          </cell>
          <cell r="G35" t="e">
            <v>#DIV/0!</v>
          </cell>
          <cell r="I35">
            <v>32142</v>
          </cell>
          <cell r="J35">
            <v>0</v>
          </cell>
          <cell r="K35">
            <v>72610</v>
          </cell>
          <cell r="L35">
            <v>450000</v>
          </cell>
          <cell r="M35">
            <v>0.16135555555555556</v>
          </cell>
          <cell r="N35">
            <v>397620</v>
          </cell>
          <cell r="O35">
            <v>600000</v>
          </cell>
          <cell r="P35">
            <v>0.66269999999999996</v>
          </cell>
          <cell r="Q35">
            <v>310840</v>
          </cell>
          <cell r="R35">
            <v>600000</v>
          </cell>
          <cell r="S35">
            <v>0.51806666666666668</v>
          </cell>
          <cell r="T35">
            <v>335955</v>
          </cell>
          <cell r="U35">
            <v>550000</v>
          </cell>
          <cell r="V35">
            <v>0.61082727272727277</v>
          </cell>
          <cell r="W35">
            <v>146465</v>
          </cell>
          <cell r="X35">
            <v>600000</v>
          </cell>
          <cell r="Y35">
            <v>0.24410833333333334</v>
          </cell>
          <cell r="AA35">
            <v>550000</v>
          </cell>
          <cell r="AB35">
            <v>0</v>
          </cell>
          <cell r="AC35">
            <v>0</v>
          </cell>
          <cell r="AD35">
            <v>550000</v>
          </cell>
          <cell r="AE35">
            <v>0</v>
          </cell>
          <cell r="AH35" t="e">
            <v>#DIV/0!</v>
          </cell>
          <cell r="AK35" t="e">
            <v>#DIV/0!</v>
          </cell>
          <cell r="AN35" t="e">
            <v>#DIV/0!</v>
          </cell>
          <cell r="AO35">
            <v>1263490</v>
          </cell>
          <cell r="AP35">
            <v>3932142</v>
          </cell>
          <cell r="AQ35">
            <v>0.32132359411231842</v>
          </cell>
        </row>
        <row r="36">
          <cell r="B36" t="str">
            <v>ALL HOME SHAW</v>
          </cell>
          <cell r="C36" t="str">
            <v>BRYAN JOSEPH ISO (PROBY)</v>
          </cell>
          <cell r="D36">
            <v>44882</v>
          </cell>
          <cell r="E36">
            <v>197860</v>
          </cell>
          <cell r="F36">
            <v>550000</v>
          </cell>
          <cell r="G36">
            <v>0.35974545454545453</v>
          </cell>
          <cell r="I36">
            <v>550000</v>
          </cell>
          <cell r="J36">
            <v>0</v>
          </cell>
          <cell r="M36" t="e">
            <v>#DIV/0!</v>
          </cell>
          <cell r="P36" t="e">
            <v>#DIV/0!</v>
          </cell>
          <cell r="S36" t="e">
            <v>#DIV/0!</v>
          </cell>
          <cell r="V36" t="e">
            <v>#DIV/0!</v>
          </cell>
          <cell r="Y36" t="e">
            <v>#DIV/0!</v>
          </cell>
          <cell r="AB36" t="e">
            <v>#DIV/0!</v>
          </cell>
          <cell r="AE36" t="e">
            <v>#DIV/0!</v>
          </cell>
          <cell r="AH36" t="e">
            <v>#DIV/0!</v>
          </cell>
          <cell r="AK36" t="e">
            <v>#DIV/0!</v>
          </cell>
          <cell r="AN36" t="e">
            <v>#DIV/0!</v>
          </cell>
          <cell r="AO36">
            <v>197860</v>
          </cell>
          <cell r="AP36">
            <v>1100000</v>
          </cell>
          <cell r="AQ36">
            <v>0.17987272727272727</v>
          </cell>
        </row>
        <row r="37">
          <cell r="C37" t="str">
            <v>MAGAAN, CESAR</v>
          </cell>
          <cell r="D37" t="str">
            <v>November 29, 2023</v>
          </cell>
          <cell r="G37" t="e">
            <v>#DIV/0!</v>
          </cell>
          <cell r="M37" t="e">
            <v>#DIV/0!</v>
          </cell>
          <cell r="O37">
            <v>150000</v>
          </cell>
          <cell r="P37">
            <v>0</v>
          </cell>
          <cell r="S37" t="e">
            <v>#DIV/0!</v>
          </cell>
          <cell r="V37" t="e">
            <v>#DIV/0!</v>
          </cell>
          <cell r="Y37" t="e">
            <v>#DIV/0!</v>
          </cell>
          <cell r="AB37" t="e">
            <v>#DIV/0!</v>
          </cell>
          <cell r="AE37" t="e">
            <v>#DIV/0!</v>
          </cell>
          <cell r="AH37" t="e">
            <v>#DIV/0!</v>
          </cell>
          <cell r="AK37" t="e">
            <v>#DIV/0!</v>
          </cell>
          <cell r="AL37">
            <v>559095</v>
          </cell>
          <cell r="AM37">
            <v>420000</v>
          </cell>
          <cell r="AN37">
            <v>1.3311785714285713</v>
          </cell>
          <cell r="AO37">
            <v>559095</v>
          </cell>
          <cell r="AP37">
            <v>570000</v>
          </cell>
          <cell r="AQ37">
            <v>0.98086842105263161</v>
          </cell>
        </row>
        <row r="38">
          <cell r="C38" t="str">
            <v>GABRIEL LAMOSTE (PROBY)</v>
          </cell>
          <cell r="D38">
            <v>45022</v>
          </cell>
          <cell r="N38">
            <v>732700</v>
          </cell>
          <cell r="O38">
            <v>360000</v>
          </cell>
          <cell r="P38">
            <v>2.035277777777778</v>
          </cell>
          <cell r="Q38">
            <v>367360</v>
          </cell>
          <cell r="R38">
            <v>900000</v>
          </cell>
          <cell r="S38">
            <v>0.40817777777777775</v>
          </cell>
          <cell r="T38">
            <v>234860</v>
          </cell>
          <cell r="U38">
            <v>600000</v>
          </cell>
          <cell r="V38">
            <v>0.39143333333333336</v>
          </cell>
          <cell r="W38">
            <v>270450</v>
          </cell>
          <cell r="X38">
            <v>600000</v>
          </cell>
          <cell r="Y38">
            <v>0.45074999999999998</v>
          </cell>
          <cell r="Z38">
            <v>302925</v>
          </cell>
          <cell r="AA38">
            <v>550000</v>
          </cell>
          <cell r="AB38">
            <v>0.5507727272727273</v>
          </cell>
          <cell r="AC38">
            <v>209955</v>
          </cell>
          <cell r="AD38">
            <v>550000</v>
          </cell>
          <cell r="AE38">
            <v>0.38173636363636365</v>
          </cell>
          <cell r="AF38">
            <v>335035</v>
          </cell>
          <cell r="AG38">
            <v>500000</v>
          </cell>
          <cell r="AH38">
            <v>0.67007000000000005</v>
          </cell>
          <cell r="AI38">
            <v>230655</v>
          </cell>
          <cell r="AJ38">
            <v>550000</v>
          </cell>
          <cell r="AK38">
            <v>0.41937272727272729</v>
          </cell>
          <cell r="AM38">
            <v>55000</v>
          </cell>
          <cell r="AN38">
            <v>0</v>
          </cell>
          <cell r="AO38">
            <v>2683940</v>
          </cell>
          <cell r="AP38">
            <v>4665000</v>
          </cell>
          <cell r="AQ38">
            <v>0.57533547695605569</v>
          </cell>
        </row>
        <row r="39">
          <cell r="B39" t="str">
            <v>ALL HOME SJDM</v>
          </cell>
          <cell r="C39" t="str">
            <v>MANZANO, RENIER N.</v>
          </cell>
          <cell r="D39">
            <v>43683</v>
          </cell>
          <cell r="E39">
            <v>331390</v>
          </cell>
          <cell r="F39">
            <v>550000</v>
          </cell>
          <cell r="G39">
            <v>0.60252727272727269</v>
          </cell>
          <cell r="H39">
            <v>575275</v>
          </cell>
          <cell r="I39">
            <v>550000</v>
          </cell>
          <cell r="J39">
            <v>1.0459545454545454</v>
          </cell>
          <cell r="K39">
            <v>968625</v>
          </cell>
          <cell r="L39">
            <v>900000</v>
          </cell>
          <cell r="M39">
            <v>1.0762499999999999</v>
          </cell>
          <cell r="N39">
            <v>702295</v>
          </cell>
          <cell r="O39">
            <v>600000</v>
          </cell>
          <cell r="P39">
            <v>1.1704916666666667</v>
          </cell>
          <cell r="Q39">
            <v>1572350</v>
          </cell>
          <cell r="R39">
            <v>1050000</v>
          </cell>
          <cell r="S39">
            <v>1.4974761904761904</v>
          </cell>
          <cell r="T39">
            <v>241870</v>
          </cell>
          <cell r="U39">
            <v>750000</v>
          </cell>
          <cell r="V39">
            <v>0.32249333333333335</v>
          </cell>
          <cell r="W39">
            <v>198180</v>
          </cell>
          <cell r="X39">
            <v>750000</v>
          </cell>
          <cell r="Y39">
            <v>0.26423999999999997</v>
          </cell>
          <cell r="Z39">
            <v>741720</v>
          </cell>
          <cell r="AA39">
            <v>500000</v>
          </cell>
          <cell r="AB39">
            <v>1.4834400000000001</v>
          </cell>
          <cell r="AC39">
            <v>687670</v>
          </cell>
          <cell r="AD39">
            <v>500000</v>
          </cell>
          <cell r="AE39">
            <v>1.37534</v>
          </cell>
          <cell r="AF39">
            <v>571410</v>
          </cell>
          <cell r="AG39">
            <v>500000</v>
          </cell>
          <cell r="AH39">
            <v>1.1428199999999999</v>
          </cell>
          <cell r="AI39">
            <v>337440</v>
          </cell>
          <cell r="AJ39">
            <v>500000</v>
          </cell>
          <cell r="AK39">
            <v>0.67488000000000004</v>
          </cell>
          <cell r="AL39">
            <v>414330</v>
          </cell>
          <cell r="AM39">
            <v>500000</v>
          </cell>
          <cell r="AN39">
            <v>0.82865999999999995</v>
          </cell>
          <cell r="AO39">
            <v>7342555</v>
          </cell>
          <cell r="AP39">
            <v>7650000</v>
          </cell>
          <cell r="AQ39">
            <v>0.95981111111111106</v>
          </cell>
        </row>
        <row r="40">
          <cell r="B40" t="str">
            <v>ALL HOME STA.ROSA</v>
          </cell>
          <cell r="C40" t="str">
            <v>MERCADO, ERIC M.</v>
          </cell>
          <cell r="D40" t="str">
            <v>July 16, 2017</v>
          </cell>
          <cell r="E40">
            <v>543465</v>
          </cell>
          <cell r="F40">
            <v>800000</v>
          </cell>
          <cell r="G40">
            <v>0.67933125000000005</v>
          </cell>
          <cell r="H40">
            <v>741500</v>
          </cell>
          <cell r="I40">
            <v>600000</v>
          </cell>
          <cell r="J40">
            <v>1.2358333333333333</v>
          </cell>
          <cell r="K40">
            <v>745085</v>
          </cell>
          <cell r="L40">
            <v>800000</v>
          </cell>
          <cell r="M40">
            <v>0.93135625</v>
          </cell>
          <cell r="N40">
            <v>1088630</v>
          </cell>
          <cell r="O40">
            <v>700000</v>
          </cell>
          <cell r="P40">
            <v>1.5551857142857144</v>
          </cell>
          <cell r="Q40">
            <v>1394940</v>
          </cell>
          <cell r="R40">
            <v>1050000</v>
          </cell>
          <cell r="S40">
            <v>1.3285142857142858</v>
          </cell>
          <cell r="T40">
            <v>1141205</v>
          </cell>
          <cell r="U40">
            <v>900000</v>
          </cell>
          <cell r="V40">
            <v>1.2680055555555556</v>
          </cell>
          <cell r="W40">
            <v>1309355</v>
          </cell>
          <cell r="X40">
            <v>900000</v>
          </cell>
          <cell r="Y40">
            <v>1.4548388888888888</v>
          </cell>
          <cell r="Z40">
            <v>1133840</v>
          </cell>
          <cell r="AA40">
            <v>900000</v>
          </cell>
          <cell r="AB40">
            <v>1.2598222222222222</v>
          </cell>
          <cell r="AC40">
            <v>1523230</v>
          </cell>
          <cell r="AD40">
            <v>950000</v>
          </cell>
          <cell r="AE40">
            <v>1.6033999999999999</v>
          </cell>
          <cell r="AF40">
            <v>1075525</v>
          </cell>
          <cell r="AG40">
            <v>950000</v>
          </cell>
          <cell r="AH40">
            <v>1.1321315789473685</v>
          </cell>
          <cell r="AI40">
            <v>928365</v>
          </cell>
          <cell r="AJ40">
            <v>950000</v>
          </cell>
          <cell r="AK40">
            <v>0.97722631578947372</v>
          </cell>
          <cell r="AL40">
            <v>844725</v>
          </cell>
          <cell r="AM40">
            <v>306400</v>
          </cell>
          <cell r="AN40">
            <v>2.7569353785900783</v>
          </cell>
          <cell r="AO40">
            <v>12469865</v>
          </cell>
          <cell r="AP40">
            <v>9806400</v>
          </cell>
          <cell r="AQ40">
            <v>1.2716047683145701</v>
          </cell>
        </row>
        <row r="41">
          <cell r="B41" t="str">
            <v>ALL HOME STO. TOMAS</v>
          </cell>
          <cell r="C41" t="str">
            <v>MERCADO, ERIC M.</v>
          </cell>
          <cell r="D41">
            <v>42932</v>
          </cell>
          <cell r="G41" t="e">
            <v>#DIV/0!</v>
          </cell>
          <cell r="M41" t="e">
            <v>#DIV/0!</v>
          </cell>
          <cell r="O41">
            <v>150000</v>
          </cell>
          <cell r="P41">
            <v>0</v>
          </cell>
          <cell r="S41" t="e">
            <v>#DIV/0!</v>
          </cell>
          <cell r="V41" t="e">
            <v>#DIV/0!</v>
          </cell>
          <cell r="Y41" t="e">
            <v>#DIV/0!</v>
          </cell>
          <cell r="AB41" t="e">
            <v>#DIV/0!</v>
          </cell>
          <cell r="AE41" t="e">
            <v>#DIV/0!</v>
          </cell>
          <cell r="AH41" t="e">
            <v>#DIV/0!</v>
          </cell>
          <cell r="AK41" t="e">
            <v>#DIV/0!</v>
          </cell>
          <cell r="AL41">
            <v>0</v>
          </cell>
          <cell r="AM41">
            <v>643600</v>
          </cell>
          <cell r="AN41">
            <v>0</v>
          </cell>
          <cell r="AO41">
            <v>0</v>
          </cell>
          <cell r="AP41">
            <v>793600</v>
          </cell>
          <cell r="AQ41">
            <v>0</v>
          </cell>
        </row>
        <row r="42">
          <cell r="B42" t="str">
            <v>ALL HOME TAGUIG</v>
          </cell>
          <cell r="C42" t="str">
            <v>MANNY MANGAO</v>
          </cell>
          <cell r="D42">
            <v>44203</v>
          </cell>
          <cell r="E42">
            <v>671755</v>
          </cell>
          <cell r="F42">
            <v>1000000</v>
          </cell>
          <cell r="G42">
            <v>0.67175499999999999</v>
          </cell>
          <cell r="H42">
            <v>1022305</v>
          </cell>
          <cell r="I42">
            <v>650000</v>
          </cell>
          <cell r="J42">
            <v>1.5727769230769231</v>
          </cell>
          <cell r="K42">
            <v>1207465</v>
          </cell>
          <cell r="L42">
            <v>1150000</v>
          </cell>
          <cell r="M42">
            <v>1.0499695652173913</v>
          </cell>
          <cell r="N42">
            <v>1340525</v>
          </cell>
          <cell r="O42">
            <v>1150000</v>
          </cell>
          <cell r="P42">
            <v>1.1656739130434783</v>
          </cell>
          <cell r="Q42">
            <v>664095</v>
          </cell>
          <cell r="R42">
            <v>1850000</v>
          </cell>
          <cell r="S42">
            <v>0.35897027027027029</v>
          </cell>
          <cell r="T42">
            <v>1204730</v>
          </cell>
          <cell r="U42">
            <v>1200000</v>
          </cell>
          <cell r="V42">
            <v>1.0039416666666667</v>
          </cell>
          <cell r="W42">
            <v>1017325</v>
          </cell>
          <cell r="X42">
            <v>1000000</v>
          </cell>
          <cell r="Y42">
            <v>1.017325</v>
          </cell>
          <cell r="Z42">
            <v>921850</v>
          </cell>
          <cell r="AA42">
            <v>900000</v>
          </cell>
          <cell r="AB42">
            <v>1.0242777777777778</v>
          </cell>
          <cell r="AC42">
            <v>1188713</v>
          </cell>
          <cell r="AD42">
            <v>900000</v>
          </cell>
          <cell r="AE42">
            <v>1.3207922222222221</v>
          </cell>
          <cell r="AF42">
            <v>1408855</v>
          </cell>
          <cell r="AG42">
            <v>900000</v>
          </cell>
          <cell r="AH42">
            <v>1.5653944444444445</v>
          </cell>
          <cell r="AI42">
            <v>910545</v>
          </cell>
          <cell r="AJ42">
            <v>900000</v>
          </cell>
          <cell r="AK42">
            <v>1.0117166666666666</v>
          </cell>
          <cell r="AL42">
            <v>1072315</v>
          </cell>
          <cell r="AM42">
            <v>900000</v>
          </cell>
          <cell r="AN42">
            <v>1.1914611111111111</v>
          </cell>
          <cell r="AO42">
            <v>12630478</v>
          </cell>
          <cell r="AP42">
            <v>12500000</v>
          </cell>
          <cell r="AQ42">
            <v>1.01043824</v>
          </cell>
        </row>
        <row r="43">
          <cell r="B43" t="str">
            <v>ALL HOME TALISAY CEBU</v>
          </cell>
          <cell r="C43" t="str">
            <v>CIOCO, JOHN DANIEL</v>
          </cell>
          <cell r="D43" t="str">
            <v>November 01, 2023</v>
          </cell>
          <cell r="G43" t="e">
            <v>#DIV/0!</v>
          </cell>
          <cell r="M43" t="e">
            <v>#DIV/0!</v>
          </cell>
          <cell r="O43">
            <v>150000</v>
          </cell>
          <cell r="P43">
            <v>0</v>
          </cell>
          <cell r="S43" t="e">
            <v>#DIV/0!</v>
          </cell>
          <cell r="V43" t="e">
            <v>#DIV/0!</v>
          </cell>
          <cell r="Y43" t="e">
            <v>#DIV/0!</v>
          </cell>
          <cell r="AB43" t="e">
            <v>#DIV/0!</v>
          </cell>
          <cell r="AE43" t="e">
            <v>#DIV/0!</v>
          </cell>
          <cell r="AH43" t="e">
            <v>#DIV/0!</v>
          </cell>
          <cell r="AI43">
            <v>1387015</v>
          </cell>
          <cell r="AJ43">
            <v>650000</v>
          </cell>
          <cell r="AK43">
            <v>2.1338692307692306</v>
          </cell>
          <cell r="AL43">
            <v>682960</v>
          </cell>
          <cell r="AM43">
            <v>650000</v>
          </cell>
          <cell r="AN43">
            <v>1.0507076923076923</v>
          </cell>
          <cell r="AO43">
            <v>2069975</v>
          </cell>
          <cell r="AP43">
            <v>1450000</v>
          </cell>
          <cell r="AQ43">
            <v>1.4275689655172414</v>
          </cell>
        </row>
        <row r="44">
          <cell r="C44" t="str">
            <v>ARCENAL, NOE</v>
          </cell>
          <cell r="D44">
            <v>44627</v>
          </cell>
          <cell r="E44">
            <v>269740</v>
          </cell>
          <cell r="F44">
            <v>550000</v>
          </cell>
          <cell r="G44">
            <v>0.49043636363636361</v>
          </cell>
          <cell r="H44">
            <v>579055</v>
          </cell>
          <cell r="I44">
            <v>550000</v>
          </cell>
          <cell r="J44">
            <v>1.0528272727272727</v>
          </cell>
          <cell r="K44">
            <v>780805</v>
          </cell>
          <cell r="L44">
            <v>550000</v>
          </cell>
          <cell r="M44">
            <v>1.4196454545454547</v>
          </cell>
          <cell r="N44">
            <v>797330</v>
          </cell>
          <cell r="O44">
            <v>600000</v>
          </cell>
          <cell r="P44">
            <v>1.3288833333333334</v>
          </cell>
          <cell r="Q44">
            <v>301480</v>
          </cell>
          <cell r="R44">
            <v>900000</v>
          </cell>
          <cell r="S44">
            <v>0.33497777777777776</v>
          </cell>
          <cell r="T44">
            <v>14395</v>
          </cell>
          <cell r="U44">
            <v>750000</v>
          </cell>
          <cell r="V44">
            <v>1.9193333333333333E-2</v>
          </cell>
          <cell r="W44">
            <v>110080</v>
          </cell>
          <cell r="X44">
            <v>550000</v>
          </cell>
          <cell r="Y44">
            <v>0.20014545454545454</v>
          </cell>
          <cell r="Z44">
            <v>1435460</v>
          </cell>
          <cell r="AA44">
            <v>500000</v>
          </cell>
          <cell r="AB44">
            <v>2.8709199999999999</v>
          </cell>
          <cell r="AC44">
            <v>1066915</v>
          </cell>
          <cell r="AD44">
            <v>650000</v>
          </cell>
          <cell r="AE44">
            <v>1.6414076923076923</v>
          </cell>
          <cell r="AF44">
            <v>959190</v>
          </cell>
          <cell r="AG44">
            <v>650000</v>
          </cell>
          <cell r="AH44">
            <v>1.4756769230769231</v>
          </cell>
          <cell r="AK44" t="e">
            <v>#DIV/0!</v>
          </cell>
          <cell r="AN44" t="e">
            <v>#DIV/0!</v>
          </cell>
          <cell r="AO44">
            <v>6314450</v>
          </cell>
          <cell r="AP44">
            <v>6250000</v>
          </cell>
          <cell r="AQ44">
            <v>1.0103120000000001</v>
          </cell>
        </row>
        <row r="45">
          <cell r="B45" t="str">
            <v>ALLHOME TANZA</v>
          </cell>
          <cell r="C45" t="str">
            <v>CABILING, MARK JOSEPH</v>
          </cell>
          <cell r="D45" t="str">
            <v>December 06, 2023</v>
          </cell>
          <cell r="G45" t="e">
            <v>#DIV/0!</v>
          </cell>
          <cell r="M45" t="e">
            <v>#DIV/0!</v>
          </cell>
          <cell r="O45">
            <v>150000</v>
          </cell>
          <cell r="P45">
            <v>0</v>
          </cell>
          <cell r="S45" t="e">
            <v>#DIV/0!</v>
          </cell>
          <cell r="V45" t="e">
            <v>#DIV/0!</v>
          </cell>
          <cell r="Y45" t="e">
            <v>#DIV/0!</v>
          </cell>
          <cell r="AB45" t="e">
            <v>#DIV/0!</v>
          </cell>
          <cell r="AE45" t="e">
            <v>#DIV/0!</v>
          </cell>
          <cell r="AH45" t="e">
            <v>#DIV/0!</v>
          </cell>
          <cell r="AK45" t="e">
            <v>#DIV/0!</v>
          </cell>
          <cell r="AL45">
            <v>116865</v>
          </cell>
          <cell r="AM45">
            <v>377000</v>
          </cell>
          <cell r="AN45">
            <v>0.30998673740053051</v>
          </cell>
          <cell r="AO45">
            <v>116865</v>
          </cell>
          <cell r="AP45">
            <v>527000</v>
          </cell>
          <cell r="AQ45">
            <v>0.22175521821631877</v>
          </cell>
        </row>
        <row r="46">
          <cell r="C46" t="str">
            <v>ARISTOTLE SILOS (PROBY)</v>
          </cell>
          <cell r="D46">
            <v>44970</v>
          </cell>
          <cell r="H46">
            <v>0</v>
          </cell>
          <cell r="I46">
            <v>241071</v>
          </cell>
          <cell r="J46">
            <v>0</v>
          </cell>
          <cell r="K46">
            <v>153065</v>
          </cell>
          <cell r="L46">
            <v>500000</v>
          </cell>
          <cell r="M46">
            <v>0.30613000000000001</v>
          </cell>
          <cell r="N46">
            <v>494845</v>
          </cell>
          <cell r="O46">
            <v>600000</v>
          </cell>
          <cell r="P46">
            <v>0.82474166666666671</v>
          </cell>
          <cell r="Q46">
            <v>218370</v>
          </cell>
          <cell r="R46">
            <v>600000</v>
          </cell>
          <cell r="S46">
            <v>0.36395</v>
          </cell>
          <cell r="T46">
            <v>211320</v>
          </cell>
          <cell r="U46">
            <v>550000</v>
          </cell>
          <cell r="V46">
            <v>0.38421818181818179</v>
          </cell>
          <cell r="W46">
            <v>133365</v>
          </cell>
          <cell r="X46">
            <v>600000</v>
          </cell>
          <cell r="Y46">
            <v>0.222275</v>
          </cell>
          <cell r="Z46">
            <v>244915</v>
          </cell>
          <cell r="AA46">
            <v>500000</v>
          </cell>
          <cell r="AB46">
            <v>0.48982999999999999</v>
          </cell>
          <cell r="AC46">
            <v>425015</v>
          </cell>
          <cell r="AD46">
            <v>500000</v>
          </cell>
          <cell r="AE46">
            <v>0.85002999999999995</v>
          </cell>
          <cell r="AF46">
            <v>195885</v>
          </cell>
          <cell r="AG46">
            <v>188700</v>
          </cell>
          <cell r="AH46">
            <v>1.0380763116057234</v>
          </cell>
          <cell r="AK46" t="e">
            <v>#DIV/0!</v>
          </cell>
          <cell r="AN46" t="e">
            <v>#DIV/0!</v>
          </cell>
          <cell r="AO46">
            <v>2076780</v>
          </cell>
          <cell r="AP46">
            <v>4279771</v>
          </cell>
          <cell r="AQ46">
            <v>0.4852549353692055</v>
          </cell>
        </row>
        <row r="47">
          <cell r="B47" t="str">
            <v>ALL HOME WIL TOWER</v>
          </cell>
          <cell r="C47" t="str">
            <v>OLEA, POLITICO M.</v>
          </cell>
          <cell r="D47">
            <v>40061</v>
          </cell>
          <cell r="E47">
            <v>556530</v>
          </cell>
          <cell r="F47">
            <v>550000</v>
          </cell>
          <cell r="G47">
            <v>1.0118727272727273</v>
          </cell>
          <cell r="H47">
            <v>109675</v>
          </cell>
          <cell r="I47">
            <v>550000</v>
          </cell>
          <cell r="J47">
            <v>0.1994090909090909</v>
          </cell>
          <cell r="K47">
            <v>521930</v>
          </cell>
          <cell r="L47">
            <v>850000</v>
          </cell>
          <cell r="M47">
            <v>0.61403529411764701</v>
          </cell>
          <cell r="N47">
            <v>445560</v>
          </cell>
          <cell r="O47">
            <v>700000</v>
          </cell>
          <cell r="P47">
            <v>0.6365142857142857</v>
          </cell>
          <cell r="Q47">
            <v>436505</v>
          </cell>
          <cell r="R47">
            <v>700000</v>
          </cell>
          <cell r="S47">
            <v>0.62357857142857143</v>
          </cell>
          <cell r="T47">
            <v>896910</v>
          </cell>
          <cell r="U47">
            <v>600000</v>
          </cell>
          <cell r="V47">
            <v>1.49485</v>
          </cell>
          <cell r="W47">
            <v>396545</v>
          </cell>
          <cell r="X47">
            <v>600000</v>
          </cell>
          <cell r="Y47">
            <v>0.66090833333333332</v>
          </cell>
          <cell r="Z47">
            <v>426100</v>
          </cell>
          <cell r="AA47">
            <v>550000</v>
          </cell>
          <cell r="AB47">
            <v>0.77472727272727271</v>
          </cell>
          <cell r="AC47">
            <v>341330</v>
          </cell>
          <cell r="AD47">
            <v>550000</v>
          </cell>
          <cell r="AE47">
            <v>0.62060000000000004</v>
          </cell>
          <cell r="AF47">
            <v>225950</v>
          </cell>
          <cell r="AG47">
            <v>550000</v>
          </cell>
          <cell r="AH47">
            <v>0.4108181818181818</v>
          </cell>
          <cell r="AI47">
            <v>719685</v>
          </cell>
          <cell r="AJ47">
            <v>550000</v>
          </cell>
          <cell r="AK47">
            <v>1.3085181818181819</v>
          </cell>
          <cell r="AL47">
            <v>567525</v>
          </cell>
          <cell r="AM47">
            <v>550000</v>
          </cell>
          <cell r="AN47">
            <v>1.0318636363636364</v>
          </cell>
          <cell r="AO47">
            <v>5644245</v>
          </cell>
          <cell r="AP47">
            <v>7300000</v>
          </cell>
          <cell r="AQ47">
            <v>0.77318424657534246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BA92"/>
  <sheetViews>
    <sheetView tabSelected="1" view="pageBreakPreview" zoomScale="55" zoomScaleNormal="55" zoomScaleSheetLayoutView="55" workbookViewId="0">
      <pane xSplit="41" ySplit="8" topLeftCell="AP9" activePane="bottomRight" state="frozen"/>
      <selection pane="topRight" activeCell="AO1" sqref="AO1"/>
      <selection pane="bottomLeft" activeCell="A9" sqref="A9"/>
      <selection pane="bottomRight" activeCell="AX41" sqref="AX41"/>
    </sheetView>
  </sheetViews>
  <sheetFormatPr defaultColWidth="46.90625" defaultRowHeight="19.5"/>
  <cols>
    <col min="1" max="1" width="12.54296875" style="89" customWidth="1"/>
    <col min="2" max="2" width="11.1796875" style="89" customWidth="1"/>
    <col min="3" max="3" width="48.453125" style="93" bestFit="1" customWidth="1"/>
    <col min="4" max="4" width="47.36328125" style="93" customWidth="1"/>
    <col min="5" max="5" width="27.36328125" style="93" hidden="1" customWidth="1"/>
    <col min="6" max="6" width="18.08984375" style="93" hidden="1" customWidth="1"/>
    <col min="7" max="7" width="18.453125" style="96" hidden="1" customWidth="1"/>
    <col min="8" max="8" width="12.54296875" style="91" hidden="1" customWidth="1"/>
    <col min="9" max="9" width="18.90625" style="90" hidden="1" customWidth="1"/>
    <col min="10" max="10" width="18.90625" style="97" hidden="1" customWidth="1"/>
    <col min="11" max="11" width="10.6328125" style="93" hidden="1" customWidth="1"/>
    <col min="12" max="12" width="20.08984375" style="90" hidden="1" customWidth="1"/>
    <col min="13" max="13" width="19.6328125" style="97" hidden="1" customWidth="1"/>
    <col min="14" max="14" width="10.54296875" style="93" hidden="1" customWidth="1"/>
    <col min="15" max="15" width="18.90625" style="90" hidden="1" customWidth="1"/>
    <col min="16" max="16" width="18.90625" style="97" hidden="1" customWidth="1"/>
    <col min="17" max="17" width="10.54296875" style="93" hidden="1" customWidth="1"/>
    <col min="18" max="18" width="20.6328125" style="90" hidden="1" customWidth="1"/>
    <col min="19" max="19" width="20.6328125" style="97" hidden="1" customWidth="1"/>
    <col min="20" max="20" width="10.54296875" style="93" hidden="1" customWidth="1"/>
    <col min="21" max="21" width="18.54296875" style="90" hidden="1" customWidth="1"/>
    <col min="22" max="22" width="19.453125" style="97" hidden="1" customWidth="1"/>
    <col min="23" max="23" width="11.54296875" style="93" hidden="1" customWidth="1"/>
    <col min="24" max="24" width="17.54296875" style="88" hidden="1" customWidth="1"/>
    <col min="25" max="25" width="17.08984375" style="98" hidden="1" customWidth="1"/>
    <col min="26" max="26" width="10.08984375" style="93" hidden="1" customWidth="1"/>
    <col min="27" max="27" width="18.54296875" style="90" hidden="1" customWidth="1"/>
    <col min="28" max="28" width="17.08984375" style="97" hidden="1" customWidth="1"/>
    <col min="29" max="29" width="11.6328125" style="93" hidden="1" customWidth="1"/>
    <col min="30" max="30" width="18.90625" style="88" hidden="1" customWidth="1"/>
    <col min="31" max="31" width="20.08984375" style="98" hidden="1" customWidth="1"/>
    <col min="32" max="32" width="10.36328125" style="89" hidden="1" customWidth="1"/>
    <col min="33" max="33" width="17.90625" style="88" hidden="1" customWidth="1"/>
    <col min="34" max="34" width="16.453125" style="88" hidden="1" customWidth="1"/>
    <col min="35" max="35" width="9.54296875" style="89" hidden="1" customWidth="1"/>
    <col min="36" max="36" width="19.90625" style="90" hidden="1" customWidth="1"/>
    <col min="37" max="37" width="18.6328125" style="99" hidden="1" customWidth="1"/>
    <col min="38" max="38" width="11" style="89" hidden="1" customWidth="1"/>
    <col min="39" max="39" width="18.54296875" style="89" hidden="1" customWidth="1"/>
    <col min="40" max="40" width="19.90625" style="94" hidden="1" customWidth="1"/>
    <col min="41" max="41" width="11.08984375" style="89" hidden="1" customWidth="1"/>
    <col min="42" max="42" width="20.453125" style="89" hidden="1" customWidth="1"/>
    <col min="43" max="43" width="19.08984375" style="94" hidden="1" customWidth="1"/>
    <col min="44" max="44" width="9.90625" style="100" hidden="1" customWidth="1"/>
    <col min="45" max="45" width="18.453125" style="89" hidden="1" customWidth="1"/>
    <col min="46" max="47" width="17.90625" style="90" hidden="1" customWidth="1"/>
    <col min="48" max="48" width="8.54296875" style="91" hidden="1" customWidth="1"/>
    <col min="49" max="49" width="14.1796875" style="92" hidden="1" customWidth="1"/>
    <col min="50" max="16384" width="46.90625" style="93"/>
  </cols>
  <sheetData>
    <row r="1" spans="1:51" s="17" customFormat="1" ht="30" customHeight="1">
      <c r="A1" s="1"/>
      <c r="B1" s="2"/>
      <c r="C1" s="3" t="s">
        <v>0</v>
      </c>
      <c r="D1" s="4"/>
      <c r="E1" s="5"/>
      <c r="F1" s="6"/>
      <c r="G1" s="7"/>
      <c r="H1" s="8"/>
      <c r="I1" s="9"/>
      <c r="J1" s="10"/>
      <c r="K1" s="6"/>
      <c r="L1" s="9"/>
      <c r="M1" s="10"/>
      <c r="N1" s="6"/>
      <c r="O1" s="9"/>
      <c r="P1" s="10"/>
      <c r="Q1" s="6"/>
      <c r="R1" s="9"/>
      <c r="S1" s="10"/>
      <c r="T1" s="6"/>
      <c r="U1" s="9"/>
      <c r="V1" s="10"/>
      <c r="W1" s="6"/>
      <c r="X1" s="9"/>
      <c r="Y1" s="10"/>
      <c r="Z1" s="6"/>
      <c r="AA1" s="9"/>
      <c r="AB1" s="10"/>
      <c r="AC1" s="6"/>
      <c r="AD1" s="9"/>
      <c r="AE1" s="10"/>
      <c r="AF1" s="6"/>
      <c r="AG1" s="9"/>
      <c r="AH1" s="11"/>
      <c r="AI1" s="6"/>
      <c r="AJ1" s="9"/>
      <c r="AK1" s="12"/>
      <c r="AL1" s="6"/>
      <c r="AM1" s="6"/>
      <c r="AN1" s="7"/>
      <c r="AO1" s="6"/>
      <c r="AP1" s="6"/>
      <c r="AQ1" s="7"/>
      <c r="AR1" s="13"/>
      <c r="AS1" s="6"/>
      <c r="AT1" s="14"/>
      <c r="AU1" s="14"/>
      <c r="AV1" s="15"/>
      <c r="AW1" s="16"/>
    </row>
    <row r="2" spans="1:51" s="17" customFormat="1" ht="30" customHeight="1">
      <c r="A2" s="1"/>
      <c r="B2" s="2"/>
      <c r="C2" s="3" t="s">
        <v>1</v>
      </c>
      <c r="D2" s="4"/>
      <c r="E2" s="5"/>
      <c r="F2" s="6"/>
      <c r="G2" s="7"/>
      <c r="H2" s="8"/>
      <c r="I2" s="9"/>
      <c r="J2" s="10"/>
      <c r="K2" s="6"/>
      <c r="L2" s="9"/>
      <c r="M2" s="10"/>
      <c r="N2" s="6"/>
      <c r="O2" s="9"/>
      <c r="P2" s="10"/>
      <c r="Q2" s="6"/>
      <c r="R2" s="9"/>
      <c r="S2" s="10"/>
      <c r="T2" s="6"/>
      <c r="U2" s="9"/>
      <c r="V2" s="10"/>
      <c r="W2" s="6"/>
      <c r="X2" s="9"/>
      <c r="Y2" s="10"/>
      <c r="Z2" s="6"/>
      <c r="AA2" s="9"/>
      <c r="AB2" s="10"/>
      <c r="AC2" s="6"/>
      <c r="AD2" s="9"/>
      <c r="AE2" s="10"/>
      <c r="AF2" s="6"/>
      <c r="AG2" s="9"/>
      <c r="AH2" s="11"/>
      <c r="AI2" s="6"/>
      <c r="AJ2" s="9"/>
      <c r="AK2" s="12"/>
      <c r="AL2" s="6"/>
      <c r="AM2" s="6"/>
      <c r="AN2" s="7"/>
      <c r="AO2" s="6"/>
      <c r="AP2" s="6"/>
      <c r="AQ2" s="7"/>
      <c r="AR2" s="13"/>
      <c r="AS2" s="6"/>
      <c r="AT2" s="14"/>
      <c r="AU2" s="14"/>
      <c r="AV2" s="15"/>
      <c r="AW2" s="16"/>
    </row>
    <row r="3" spans="1:51" s="17" customFormat="1" ht="30" customHeight="1">
      <c r="A3" s="1"/>
      <c r="B3" s="2"/>
      <c r="C3" s="3" t="s">
        <v>2</v>
      </c>
      <c r="D3" s="4"/>
      <c r="E3" s="5"/>
      <c r="F3" s="6"/>
      <c r="G3" s="7"/>
      <c r="H3" s="8"/>
      <c r="I3" s="9"/>
      <c r="J3" s="10"/>
      <c r="K3" s="6"/>
      <c r="L3" s="9"/>
      <c r="M3" s="10"/>
      <c r="N3" s="6"/>
      <c r="O3" s="9"/>
      <c r="P3" s="10"/>
      <c r="Q3" s="6"/>
      <c r="R3" s="9"/>
      <c r="S3" s="10"/>
      <c r="T3" s="6"/>
      <c r="U3" s="9"/>
      <c r="V3" s="10"/>
      <c r="W3" s="6"/>
      <c r="X3" s="9"/>
      <c r="Y3" s="10"/>
      <c r="Z3" s="6"/>
      <c r="AA3" s="9"/>
      <c r="AB3" s="10"/>
      <c r="AC3" s="6"/>
      <c r="AD3" s="9"/>
      <c r="AE3" s="10"/>
      <c r="AF3" s="6"/>
      <c r="AG3" s="9"/>
      <c r="AH3" s="11"/>
      <c r="AI3" s="6"/>
      <c r="AJ3" s="9"/>
      <c r="AK3" s="12"/>
      <c r="AL3" s="6"/>
      <c r="AM3" s="6"/>
      <c r="AN3" s="7"/>
      <c r="AO3" s="6"/>
      <c r="AP3" s="6"/>
      <c r="AQ3" s="7"/>
      <c r="AR3" s="18"/>
      <c r="AS3" s="7"/>
      <c r="AT3" s="14"/>
      <c r="AU3" s="14"/>
      <c r="AV3" s="15"/>
      <c r="AW3" s="16"/>
    </row>
    <row r="4" spans="1:51" s="29" customFormat="1" ht="30" customHeight="1">
      <c r="A4" s="19"/>
      <c r="B4" s="20"/>
      <c r="C4" s="21" t="s">
        <v>3</v>
      </c>
      <c r="D4" s="22"/>
      <c r="E4" s="23"/>
      <c r="F4" s="24"/>
      <c r="G4" s="7"/>
      <c r="H4" s="25"/>
      <c r="I4" s="11"/>
      <c r="J4" s="10"/>
      <c r="K4" s="24"/>
      <c r="L4" s="11"/>
      <c r="M4" s="10"/>
      <c r="N4" s="24"/>
      <c r="O4" s="11"/>
      <c r="P4" s="10"/>
      <c r="Q4" s="24"/>
      <c r="R4" s="11"/>
      <c r="S4" s="10"/>
      <c r="T4" s="24"/>
      <c r="U4" s="11"/>
      <c r="V4" s="10"/>
      <c r="W4" s="24"/>
      <c r="X4" s="11"/>
      <c r="Y4" s="10"/>
      <c r="Z4" s="24"/>
      <c r="AA4" s="11"/>
      <c r="AB4" s="10"/>
      <c r="AC4" s="24"/>
      <c r="AD4" s="11"/>
      <c r="AE4" s="10"/>
      <c r="AF4" s="24"/>
      <c r="AG4" s="11"/>
      <c r="AH4" s="11"/>
      <c r="AI4" s="24"/>
      <c r="AJ4" s="11"/>
      <c r="AK4" s="12"/>
      <c r="AL4" s="24"/>
      <c r="AM4" s="24"/>
      <c r="AN4" s="7"/>
      <c r="AO4" s="24"/>
      <c r="AP4" s="24"/>
      <c r="AQ4" s="7"/>
      <c r="AR4" s="18"/>
      <c r="AS4" s="7"/>
      <c r="AT4" s="26"/>
      <c r="AU4" s="26"/>
      <c r="AV4" s="27"/>
      <c r="AW4" s="28"/>
    </row>
    <row r="5" spans="1:51" s="29" customFormat="1" ht="30" customHeight="1">
      <c r="A5" s="19"/>
      <c r="B5" s="20"/>
      <c r="C5" s="21"/>
      <c r="D5" s="22"/>
      <c r="E5" s="23"/>
      <c r="F5" s="24"/>
      <c r="G5" s="7"/>
      <c r="H5" s="25"/>
      <c r="I5" s="11"/>
      <c r="J5" s="10"/>
      <c r="K5" s="24"/>
      <c r="L5" s="11"/>
      <c r="M5" s="10"/>
      <c r="N5" s="24"/>
      <c r="O5" s="11"/>
      <c r="P5" s="10"/>
      <c r="Q5" s="24"/>
      <c r="R5" s="11"/>
      <c r="S5" s="10"/>
      <c r="T5" s="24"/>
      <c r="U5" s="11"/>
      <c r="V5" s="10"/>
      <c r="W5" s="24"/>
      <c r="X5" s="11"/>
      <c r="Y5" s="10"/>
      <c r="Z5" s="24"/>
      <c r="AA5" s="11"/>
      <c r="AB5" s="10"/>
      <c r="AC5" s="24"/>
      <c r="AD5" s="11"/>
      <c r="AE5" s="10"/>
      <c r="AF5" s="24"/>
      <c r="AG5" s="11"/>
      <c r="AH5" s="11"/>
      <c r="AI5" s="24"/>
      <c r="AJ5" s="11"/>
      <c r="AK5" s="12"/>
      <c r="AL5" s="24"/>
      <c r="AM5" s="24"/>
      <c r="AN5" s="7"/>
      <c r="AO5" s="24"/>
      <c r="AP5" s="24"/>
      <c r="AQ5" s="7"/>
      <c r="AR5" s="18"/>
      <c r="AS5" s="7"/>
      <c r="AT5" s="26"/>
      <c r="AU5" s="26"/>
      <c r="AV5" s="27"/>
      <c r="AW5" s="28"/>
    </row>
    <row r="6" spans="1:51" s="30" customFormat="1" ht="20.25" customHeight="1">
      <c r="A6" s="135" t="s">
        <v>4</v>
      </c>
      <c r="B6" s="135" t="s">
        <v>5</v>
      </c>
      <c r="C6" s="135" t="s">
        <v>6</v>
      </c>
      <c r="D6" s="135" t="s">
        <v>7</v>
      </c>
      <c r="E6" s="139" t="s">
        <v>8</v>
      </c>
      <c r="F6" s="137" t="s">
        <v>9</v>
      </c>
      <c r="G6" s="137"/>
      <c r="H6" s="137"/>
      <c r="I6" s="137" t="s">
        <v>10</v>
      </c>
      <c r="J6" s="138"/>
      <c r="K6" s="138"/>
      <c r="L6" s="137" t="s">
        <v>11</v>
      </c>
      <c r="M6" s="138"/>
      <c r="N6" s="138"/>
      <c r="O6" s="137" t="s">
        <v>12</v>
      </c>
      <c r="P6" s="138"/>
      <c r="Q6" s="138"/>
      <c r="R6" s="137" t="s">
        <v>13</v>
      </c>
      <c r="S6" s="138"/>
      <c r="T6" s="138"/>
      <c r="U6" s="137" t="s">
        <v>14</v>
      </c>
      <c r="V6" s="138"/>
      <c r="W6" s="138"/>
      <c r="X6" s="137" t="s">
        <v>15</v>
      </c>
      <c r="Y6" s="138"/>
      <c r="Z6" s="138"/>
      <c r="AA6" s="137" t="s">
        <v>16</v>
      </c>
      <c r="AB6" s="138"/>
      <c r="AC6" s="138"/>
      <c r="AD6" s="137" t="s">
        <v>17</v>
      </c>
      <c r="AE6" s="138"/>
      <c r="AF6" s="138"/>
      <c r="AG6" s="137" t="s">
        <v>18</v>
      </c>
      <c r="AH6" s="138"/>
      <c r="AI6" s="138"/>
      <c r="AJ6" s="137" t="s">
        <v>19</v>
      </c>
      <c r="AK6" s="138"/>
      <c r="AL6" s="138"/>
      <c r="AM6" s="137" t="s">
        <v>20</v>
      </c>
      <c r="AN6" s="138"/>
      <c r="AO6" s="138"/>
      <c r="AP6" s="137" t="s">
        <v>21</v>
      </c>
      <c r="AQ6" s="137"/>
      <c r="AR6" s="137"/>
      <c r="AS6" s="132" t="s">
        <v>22</v>
      </c>
      <c r="AT6" s="134" t="s">
        <v>23</v>
      </c>
      <c r="AU6" s="134"/>
      <c r="AV6" s="134"/>
      <c r="AW6" s="135" t="s">
        <v>24</v>
      </c>
      <c r="AX6" s="126" t="s">
        <v>122</v>
      </c>
      <c r="AY6" s="127"/>
    </row>
    <row r="7" spans="1:51" s="30" customFormat="1" ht="21" customHeight="1">
      <c r="A7" s="135"/>
      <c r="B7" s="135"/>
      <c r="C7" s="135"/>
      <c r="D7" s="135"/>
      <c r="E7" s="140"/>
      <c r="F7" s="137"/>
      <c r="G7" s="137"/>
      <c r="H7" s="137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7"/>
      <c r="AQ7" s="137"/>
      <c r="AR7" s="137"/>
      <c r="AS7" s="133"/>
      <c r="AT7" s="134"/>
      <c r="AU7" s="134"/>
      <c r="AV7" s="134"/>
      <c r="AW7" s="135"/>
      <c r="AX7" s="128"/>
      <c r="AY7" s="129"/>
    </row>
    <row r="8" spans="1:51" s="30" customFormat="1" ht="21" customHeight="1">
      <c r="A8" s="135"/>
      <c r="B8" s="135"/>
      <c r="C8" s="135"/>
      <c r="D8" s="135"/>
      <c r="E8" s="140"/>
      <c r="F8" s="31" t="s">
        <v>25</v>
      </c>
      <c r="G8" s="32" t="s">
        <v>26</v>
      </c>
      <c r="H8" s="33" t="s">
        <v>27</v>
      </c>
      <c r="I8" s="34" t="s">
        <v>25</v>
      </c>
      <c r="J8" s="35" t="s">
        <v>26</v>
      </c>
      <c r="K8" s="31" t="s">
        <v>27</v>
      </c>
      <c r="L8" s="34" t="s">
        <v>25</v>
      </c>
      <c r="M8" s="35" t="s">
        <v>26</v>
      </c>
      <c r="N8" s="31" t="s">
        <v>27</v>
      </c>
      <c r="O8" s="34" t="s">
        <v>25</v>
      </c>
      <c r="P8" s="35" t="s">
        <v>26</v>
      </c>
      <c r="Q8" s="31" t="s">
        <v>27</v>
      </c>
      <c r="R8" s="34" t="s">
        <v>25</v>
      </c>
      <c r="S8" s="35" t="s">
        <v>26</v>
      </c>
      <c r="T8" s="31" t="s">
        <v>27</v>
      </c>
      <c r="U8" s="34" t="s">
        <v>25</v>
      </c>
      <c r="V8" s="35" t="s">
        <v>26</v>
      </c>
      <c r="W8" s="31" t="s">
        <v>27</v>
      </c>
      <c r="X8" s="34" t="s">
        <v>25</v>
      </c>
      <c r="Y8" s="35" t="s">
        <v>26</v>
      </c>
      <c r="Z8" s="31" t="s">
        <v>27</v>
      </c>
      <c r="AA8" s="34" t="s">
        <v>25</v>
      </c>
      <c r="AB8" s="35" t="s">
        <v>26</v>
      </c>
      <c r="AC8" s="31" t="s">
        <v>27</v>
      </c>
      <c r="AD8" s="34" t="s">
        <v>25</v>
      </c>
      <c r="AE8" s="35" t="s">
        <v>26</v>
      </c>
      <c r="AF8" s="31" t="s">
        <v>27</v>
      </c>
      <c r="AG8" s="34" t="s">
        <v>25</v>
      </c>
      <c r="AH8" s="34" t="s">
        <v>26</v>
      </c>
      <c r="AI8" s="31" t="s">
        <v>27</v>
      </c>
      <c r="AJ8" s="34" t="s">
        <v>25</v>
      </c>
      <c r="AK8" s="36" t="s">
        <v>26</v>
      </c>
      <c r="AL8" s="31" t="s">
        <v>27</v>
      </c>
      <c r="AM8" s="31" t="s">
        <v>25</v>
      </c>
      <c r="AN8" s="32" t="s">
        <v>26</v>
      </c>
      <c r="AO8" s="31" t="s">
        <v>27</v>
      </c>
      <c r="AP8" s="31" t="s">
        <v>25</v>
      </c>
      <c r="AQ8" s="32" t="s">
        <v>26</v>
      </c>
      <c r="AR8" s="33" t="s">
        <v>27</v>
      </c>
      <c r="AS8" s="133"/>
      <c r="AT8" s="34" t="s">
        <v>25</v>
      </c>
      <c r="AU8" s="35" t="s">
        <v>26</v>
      </c>
      <c r="AV8" s="33" t="s">
        <v>27</v>
      </c>
      <c r="AW8" s="135"/>
      <c r="AX8" s="130"/>
      <c r="AY8" s="131"/>
    </row>
    <row r="9" spans="1:51" s="47" customFormat="1">
      <c r="A9" s="37" t="s">
        <v>28</v>
      </c>
      <c r="B9" s="38" t="s">
        <v>29</v>
      </c>
      <c r="C9" s="39" t="s">
        <v>30</v>
      </c>
      <c r="D9" s="39" t="s">
        <v>31</v>
      </c>
      <c r="E9" s="40">
        <v>43750</v>
      </c>
      <c r="F9" s="41">
        <v>2877950</v>
      </c>
      <c r="G9" s="42">
        <v>2500000</v>
      </c>
      <c r="H9" s="43">
        <f t="shared" ref="H9:H28" si="0">F9/G9</f>
        <v>1.1511800000000001</v>
      </c>
      <c r="I9" s="41">
        <v>2675545</v>
      </c>
      <c r="J9" s="41">
        <v>2650000</v>
      </c>
      <c r="K9" s="43">
        <f t="shared" ref="K9:K28" si="1">I9/J9</f>
        <v>1.0096396226415094</v>
      </c>
      <c r="L9" s="41">
        <v>2714815</v>
      </c>
      <c r="M9" s="41">
        <v>2600000</v>
      </c>
      <c r="N9" s="43">
        <f t="shared" ref="N9:N28" si="2">L9/M9</f>
        <v>1.0441596153846153</v>
      </c>
      <c r="O9" s="41">
        <v>4542875</v>
      </c>
      <c r="P9" s="41">
        <v>2600000</v>
      </c>
      <c r="Q9" s="43">
        <f t="shared" ref="Q9:Q28" si="3">O9/P9</f>
        <v>1.7472596153846154</v>
      </c>
      <c r="R9" s="41">
        <v>5430095</v>
      </c>
      <c r="S9" s="41">
        <v>2800000</v>
      </c>
      <c r="T9" s="43">
        <f t="shared" ref="T9:T28" si="4">R9/S9</f>
        <v>1.9393196428571429</v>
      </c>
      <c r="U9" s="41">
        <v>2874030</v>
      </c>
      <c r="V9" s="41">
        <v>2700000</v>
      </c>
      <c r="W9" s="43">
        <f t="shared" ref="W9:W28" si="5">U9/V9</f>
        <v>1.0644555555555555</v>
      </c>
      <c r="X9" s="41">
        <v>3037940</v>
      </c>
      <c r="Y9" s="41">
        <v>2700000</v>
      </c>
      <c r="Z9" s="43">
        <f t="shared" ref="Z9:Z28" si="6">X9/Y9</f>
        <v>1.1251629629629629</v>
      </c>
      <c r="AA9" s="41">
        <v>2972810</v>
      </c>
      <c r="AB9" s="41">
        <v>2800000</v>
      </c>
      <c r="AC9" s="43">
        <f t="shared" ref="AC9:AC28" si="7">AA9/AB9</f>
        <v>1.0617178571428572</v>
      </c>
      <c r="AD9" s="41">
        <v>3049000</v>
      </c>
      <c r="AE9" s="41">
        <v>2800000</v>
      </c>
      <c r="AF9" s="43">
        <f t="shared" ref="AF9:AF28" si="8">AD9/AE9</f>
        <v>1.0889285714285715</v>
      </c>
      <c r="AG9" s="41">
        <v>2849805</v>
      </c>
      <c r="AH9" s="41">
        <v>2700000</v>
      </c>
      <c r="AI9" s="43">
        <f t="shared" ref="AI9:AI28" si="9">AG9/AH9</f>
        <v>1.0554833333333333</v>
      </c>
      <c r="AJ9" s="41">
        <v>2236635</v>
      </c>
      <c r="AK9" s="41">
        <v>2700000</v>
      </c>
      <c r="AL9" s="43">
        <f t="shared" ref="AL9:AL28" si="10">AJ9/AK9</f>
        <v>0.82838333333333336</v>
      </c>
      <c r="AM9" s="41">
        <v>3335475</v>
      </c>
      <c r="AN9" s="41">
        <v>2900000</v>
      </c>
      <c r="AO9" s="43">
        <f t="shared" ref="AO9:AO28" si="11">AM9/AN9</f>
        <v>1.1501637931034483</v>
      </c>
      <c r="AP9" s="44">
        <f t="shared" ref="AP9:AP28" si="12">F9+I9+L9+O9+R9+U9+X9+AA9+AD9+AG9+AJ9+AM9</f>
        <v>38596975</v>
      </c>
      <c r="AQ9" s="44">
        <f t="shared" ref="AQ9:AQ28" si="13">G9+J9+M9+P9+S9+V9+Y9+AB9+AE9+AH9+AK9+AN9</f>
        <v>32450000</v>
      </c>
      <c r="AR9" s="45">
        <f t="shared" ref="AR9:AR28" si="14">AP9/AQ9</f>
        <v>1.1894291217257318</v>
      </c>
      <c r="AS9" s="46">
        <f t="shared" ref="AS9:AS22" si="15">AP9/12</f>
        <v>3216414.5833333335</v>
      </c>
      <c r="AT9" s="68">
        <f>VLOOKUP(C9,[1]DAGUPAN!$B$9:$AQ$26,40,FALSE)</f>
        <v>36562859</v>
      </c>
      <c r="AU9" s="68">
        <f>VLOOKUP(C9,[1]DAGUPAN!$B$9:$AQ$26,41,FALSE)</f>
        <v>36800000</v>
      </c>
      <c r="AV9" s="43">
        <f t="shared" ref="AV9:AV14" si="16">AT9/AU9</f>
        <v>0.99355595108695649</v>
      </c>
      <c r="AW9" s="70">
        <f t="shared" ref="AW9:AW28" si="17">AP9/AT9-1</f>
        <v>5.5633395626966786E-2</v>
      </c>
      <c r="AX9" s="122"/>
      <c r="AY9" s="122"/>
    </row>
    <row r="10" spans="1:51" s="47" customFormat="1">
      <c r="A10" s="37" t="s">
        <v>28</v>
      </c>
      <c r="B10" s="38" t="s">
        <v>29</v>
      </c>
      <c r="C10" s="39" t="s">
        <v>32</v>
      </c>
      <c r="D10" s="39" t="s">
        <v>33</v>
      </c>
      <c r="E10" s="40">
        <v>40547</v>
      </c>
      <c r="F10" s="41">
        <v>2524705</v>
      </c>
      <c r="G10" s="42">
        <v>2800000</v>
      </c>
      <c r="H10" s="43">
        <f t="shared" si="0"/>
        <v>0.9016803571428571</v>
      </c>
      <c r="I10" s="41">
        <v>2151390</v>
      </c>
      <c r="J10" s="41">
        <v>2900000</v>
      </c>
      <c r="K10" s="43">
        <f t="shared" si="1"/>
        <v>0.74185862068965513</v>
      </c>
      <c r="L10" s="41">
        <v>2988640</v>
      </c>
      <c r="M10" s="41">
        <v>2900000</v>
      </c>
      <c r="N10" s="43">
        <f t="shared" si="2"/>
        <v>1.0305655172413792</v>
      </c>
      <c r="O10" s="41">
        <v>4991970</v>
      </c>
      <c r="P10" s="41">
        <v>2900000</v>
      </c>
      <c r="Q10" s="43">
        <f t="shared" si="3"/>
        <v>1.7213689655172413</v>
      </c>
      <c r="R10" s="41">
        <v>5342795</v>
      </c>
      <c r="S10" s="41">
        <v>3050000</v>
      </c>
      <c r="T10" s="43">
        <f t="shared" si="4"/>
        <v>1.7517360655737706</v>
      </c>
      <c r="U10" s="41">
        <v>3792245</v>
      </c>
      <c r="V10" s="41">
        <v>2900000</v>
      </c>
      <c r="W10" s="43">
        <f t="shared" si="5"/>
        <v>1.3076706896551724</v>
      </c>
      <c r="X10" s="41">
        <v>2972630</v>
      </c>
      <c r="Y10" s="41">
        <v>2800000</v>
      </c>
      <c r="Z10" s="43">
        <f t="shared" si="6"/>
        <v>1.0616535714285715</v>
      </c>
      <c r="AA10" s="41">
        <v>2869070</v>
      </c>
      <c r="AB10" s="41">
        <v>2900000</v>
      </c>
      <c r="AC10" s="43">
        <f t="shared" si="7"/>
        <v>0.98933448275862068</v>
      </c>
      <c r="AD10" s="41">
        <v>1971235</v>
      </c>
      <c r="AE10" s="41">
        <v>2900000</v>
      </c>
      <c r="AF10" s="43">
        <f t="shared" si="8"/>
        <v>0.67973620689655168</v>
      </c>
      <c r="AG10" s="41">
        <v>3022845</v>
      </c>
      <c r="AH10" s="41">
        <v>2800000</v>
      </c>
      <c r="AI10" s="43">
        <f t="shared" si="9"/>
        <v>1.0795874999999999</v>
      </c>
      <c r="AJ10" s="41">
        <v>2947905</v>
      </c>
      <c r="AK10" s="41">
        <v>2800000</v>
      </c>
      <c r="AL10" s="43">
        <f t="shared" si="10"/>
        <v>1.0528232142857143</v>
      </c>
      <c r="AM10" s="41">
        <v>2391125</v>
      </c>
      <c r="AN10" s="41">
        <v>2800000</v>
      </c>
      <c r="AO10" s="43">
        <f t="shared" si="11"/>
        <v>0.85397321428571427</v>
      </c>
      <c r="AP10" s="44">
        <f t="shared" si="12"/>
        <v>37966555</v>
      </c>
      <c r="AQ10" s="44">
        <f t="shared" si="13"/>
        <v>34450000</v>
      </c>
      <c r="AR10" s="45">
        <f t="shared" si="14"/>
        <v>1.102077068214804</v>
      </c>
      <c r="AS10" s="46">
        <f t="shared" si="15"/>
        <v>3163879.5833333335</v>
      </c>
      <c r="AT10" s="68">
        <f>VLOOKUP(C10,[1]DAGUPAN!$B$9:$AQ$26,40,FALSE)</f>
        <v>37784820</v>
      </c>
      <c r="AU10" s="68">
        <f>VLOOKUP(C10,[1]DAGUPAN!$B$9:$AQ$26,41,FALSE)</f>
        <v>37050000</v>
      </c>
      <c r="AV10" s="43">
        <f t="shared" si="16"/>
        <v>1.0198331983805669</v>
      </c>
      <c r="AW10" s="70">
        <f t="shared" si="17"/>
        <v>4.8097357616101455E-3</v>
      </c>
      <c r="AX10" s="122"/>
      <c r="AY10" s="122"/>
    </row>
    <row r="11" spans="1:51" s="47" customFormat="1">
      <c r="A11" s="37" t="s">
        <v>28</v>
      </c>
      <c r="B11" s="38" t="s">
        <v>34</v>
      </c>
      <c r="C11" s="48" t="s">
        <v>35</v>
      </c>
      <c r="D11" s="39" t="s">
        <v>36</v>
      </c>
      <c r="E11" s="40">
        <v>43519</v>
      </c>
      <c r="F11" s="41">
        <v>1170850</v>
      </c>
      <c r="G11" s="42">
        <v>1500000</v>
      </c>
      <c r="H11" s="43">
        <f t="shared" si="0"/>
        <v>0.78056666666666663</v>
      </c>
      <c r="I11" s="41">
        <v>1238305</v>
      </c>
      <c r="J11" s="41">
        <v>1600000</v>
      </c>
      <c r="K11" s="43">
        <f t="shared" si="1"/>
        <v>0.77394062500000005</v>
      </c>
      <c r="L11" s="41">
        <v>1306100</v>
      </c>
      <c r="M11" s="41">
        <v>1650000</v>
      </c>
      <c r="N11" s="43">
        <f t="shared" si="2"/>
        <v>0.7915757575757576</v>
      </c>
      <c r="O11" s="41">
        <v>4746990</v>
      </c>
      <c r="P11" s="41">
        <v>1650000</v>
      </c>
      <c r="Q11" s="43">
        <f t="shared" si="3"/>
        <v>2.8769636363636364</v>
      </c>
      <c r="R11" s="41">
        <v>4090425</v>
      </c>
      <c r="S11" s="41">
        <v>1850000</v>
      </c>
      <c r="T11" s="43">
        <f t="shared" si="4"/>
        <v>2.2110405405405404</v>
      </c>
      <c r="U11" s="41">
        <v>5167725</v>
      </c>
      <c r="V11" s="41">
        <v>1850000</v>
      </c>
      <c r="W11" s="43">
        <f t="shared" si="5"/>
        <v>2.793364864864865</v>
      </c>
      <c r="X11" s="41">
        <v>864460</v>
      </c>
      <c r="Y11" s="41">
        <v>2000000</v>
      </c>
      <c r="Z11" s="43">
        <f t="shared" si="6"/>
        <v>0.43223</v>
      </c>
      <c r="AA11" s="41">
        <v>2030410</v>
      </c>
      <c r="AB11" s="41">
        <v>1750000</v>
      </c>
      <c r="AC11" s="43">
        <f t="shared" si="7"/>
        <v>1.1602342857142858</v>
      </c>
      <c r="AD11" s="41">
        <v>1342485</v>
      </c>
      <c r="AE11" s="41">
        <v>1800000</v>
      </c>
      <c r="AF11" s="43">
        <f t="shared" si="8"/>
        <v>0.74582499999999996</v>
      </c>
      <c r="AG11" s="41">
        <v>2089330</v>
      </c>
      <c r="AH11" s="41">
        <v>1500000</v>
      </c>
      <c r="AI11" s="43">
        <f t="shared" si="9"/>
        <v>1.3928866666666666</v>
      </c>
      <c r="AJ11" s="41">
        <v>1137725</v>
      </c>
      <c r="AK11" s="41">
        <v>1600000</v>
      </c>
      <c r="AL11" s="43">
        <f t="shared" si="10"/>
        <v>0.71107812500000001</v>
      </c>
      <c r="AM11" s="41">
        <v>1406295</v>
      </c>
      <c r="AN11" s="41">
        <v>1600000</v>
      </c>
      <c r="AO11" s="43">
        <f t="shared" si="11"/>
        <v>0.87893437500000005</v>
      </c>
      <c r="AP11" s="44">
        <f t="shared" si="12"/>
        <v>26591100</v>
      </c>
      <c r="AQ11" s="44">
        <f t="shared" si="13"/>
        <v>20350000</v>
      </c>
      <c r="AR11" s="45">
        <f t="shared" si="14"/>
        <v>1.3066879606879607</v>
      </c>
      <c r="AS11" s="46">
        <f t="shared" si="15"/>
        <v>2215925</v>
      </c>
      <c r="AT11" s="68">
        <f>VLOOKUP(C11,'[1]PAMPANGA LOCAL- 1ST MEGA'!$B$9:$AQ$53,40,FALSE)</f>
        <v>30901810</v>
      </c>
      <c r="AU11" s="68">
        <f>VLOOKUP(C11,'[1]PAMPANGA LOCAL- 1ST MEGA'!$B$9:$AQ$53,41,FALSE)</f>
        <v>18050000</v>
      </c>
      <c r="AV11" s="43">
        <f t="shared" si="16"/>
        <v>1.7120116343490304</v>
      </c>
      <c r="AW11" s="70">
        <f t="shared" si="17"/>
        <v>-0.13949700680963351</v>
      </c>
      <c r="AX11" s="122"/>
      <c r="AY11" s="122"/>
    </row>
    <row r="12" spans="1:51" s="60" customFormat="1">
      <c r="A12" s="49" t="s">
        <v>28</v>
      </c>
      <c r="B12" s="49" t="s">
        <v>34</v>
      </c>
      <c r="C12" s="50" t="s">
        <v>37</v>
      </c>
      <c r="D12" s="51" t="s">
        <v>38</v>
      </c>
      <c r="E12" s="52">
        <v>44250</v>
      </c>
      <c r="F12" s="53">
        <v>1635005</v>
      </c>
      <c r="G12" s="54">
        <v>1600000</v>
      </c>
      <c r="H12" s="55">
        <f t="shared" si="0"/>
        <v>1.021878125</v>
      </c>
      <c r="I12" s="53">
        <v>1983310</v>
      </c>
      <c r="J12" s="54">
        <v>1800000</v>
      </c>
      <c r="K12" s="55">
        <f t="shared" si="1"/>
        <v>1.1018388888888888</v>
      </c>
      <c r="L12" s="53">
        <v>1895800</v>
      </c>
      <c r="M12" s="54">
        <v>1800000</v>
      </c>
      <c r="N12" s="55">
        <f t="shared" si="2"/>
        <v>1.0532222222222223</v>
      </c>
      <c r="O12" s="53">
        <v>4505525</v>
      </c>
      <c r="P12" s="54">
        <v>2000000</v>
      </c>
      <c r="Q12" s="55">
        <f t="shared" si="3"/>
        <v>2.2527624999999998</v>
      </c>
      <c r="R12" s="53">
        <v>5999435</v>
      </c>
      <c r="S12" s="54">
        <v>2300000</v>
      </c>
      <c r="T12" s="55">
        <f t="shared" si="4"/>
        <v>2.6084499999999999</v>
      </c>
      <c r="U12" s="53">
        <v>2491325</v>
      </c>
      <c r="V12" s="54">
        <v>2400000</v>
      </c>
      <c r="W12" s="55">
        <f t="shared" si="5"/>
        <v>1.0380520833333333</v>
      </c>
      <c r="X12" s="53">
        <v>1655935</v>
      </c>
      <c r="Y12" s="54">
        <v>2400000</v>
      </c>
      <c r="Z12" s="55">
        <f t="shared" si="6"/>
        <v>0.68997291666666671</v>
      </c>
      <c r="AA12" s="53">
        <v>1600110</v>
      </c>
      <c r="AB12" s="54">
        <v>2200000</v>
      </c>
      <c r="AC12" s="55">
        <f t="shared" si="7"/>
        <v>0.72732272727272729</v>
      </c>
      <c r="AD12" s="56">
        <v>416620</v>
      </c>
      <c r="AE12" s="57">
        <v>2100000</v>
      </c>
      <c r="AF12" s="58">
        <f t="shared" si="8"/>
        <v>0.1983904761904762</v>
      </c>
      <c r="AG12" s="56">
        <v>1880505</v>
      </c>
      <c r="AH12" s="57">
        <v>1800000</v>
      </c>
      <c r="AI12" s="58">
        <f t="shared" si="9"/>
        <v>1.0447249999999999</v>
      </c>
      <c r="AJ12" s="53">
        <v>1814510</v>
      </c>
      <c r="AK12" s="54">
        <v>1800000</v>
      </c>
      <c r="AL12" s="55">
        <f t="shared" si="10"/>
        <v>1.0080611111111111</v>
      </c>
      <c r="AM12" s="56">
        <v>473200</v>
      </c>
      <c r="AN12" s="57">
        <v>1900000</v>
      </c>
      <c r="AO12" s="58">
        <f t="shared" si="11"/>
        <v>0.24905263157894736</v>
      </c>
      <c r="AP12" s="56">
        <f t="shared" si="12"/>
        <v>26351280</v>
      </c>
      <c r="AQ12" s="56">
        <f t="shared" si="13"/>
        <v>24100000</v>
      </c>
      <c r="AR12" s="59">
        <f t="shared" si="14"/>
        <v>1.0934141078838173</v>
      </c>
      <c r="AS12" s="56">
        <f t="shared" si="15"/>
        <v>2195940</v>
      </c>
      <c r="AT12" s="53">
        <f>VLOOKUP(C12,[2]ABENSON!$B$8:$AQ$96,40,FALSE)</f>
        <v>23194555</v>
      </c>
      <c r="AU12" s="53">
        <f>VLOOKUP(C12,[2]ABENSON!$B$8:$AQ$96,41,FALSE)</f>
        <v>23600000</v>
      </c>
      <c r="AV12" s="55">
        <f t="shared" si="16"/>
        <v>0.98282012711864408</v>
      </c>
      <c r="AW12" s="58">
        <f t="shared" si="17"/>
        <v>0.13609767464820943</v>
      </c>
      <c r="AX12" s="123"/>
      <c r="AY12" s="123"/>
    </row>
    <row r="13" spans="1:51" s="60" customFormat="1">
      <c r="A13" s="49" t="s">
        <v>28</v>
      </c>
      <c r="B13" s="61" t="s">
        <v>34</v>
      </c>
      <c r="C13" s="62" t="s">
        <v>39</v>
      </c>
      <c r="D13" s="51" t="s">
        <v>40</v>
      </c>
      <c r="E13" s="63">
        <v>44597</v>
      </c>
      <c r="F13" s="64">
        <v>794855</v>
      </c>
      <c r="G13" s="65">
        <v>1550000</v>
      </c>
      <c r="H13" s="55">
        <f t="shared" si="0"/>
        <v>0.51280967741935479</v>
      </c>
      <c r="I13" s="64">
        <v>1475000</v>
      </c>
      <c r="J13" s="64">
        <v>1550000</v>
      </c>
      <c r="K13" s="55">
        <f t="shared" si="1"/>
        <v>0.95161290322580649</v>
      </c>
      <c r="L13" s="64">
        <v>1288395</v>
      </c>
      <c r="M13" s="64">
        <v>1550000</v>
      </c>
      <c r="N13" s="55">
        <f t="shared" si="2"/>
        <v>0.8312225806451613</v>
      </c>
      <c r="O13" s="64">
        <v>3444730</v>
      </c>
      <c r="P13" s="64">
        <v>1600000</v>
      </c>
      <c r="Q13" s="55">
        <f t="shared" si="3"/>
        <v>2.1529562499999999</v>
      </c>
      <c r="R13" s="64">
        <v>3954265</v>
      </c>
      <c r="S13" s="64">
        <v>1900000</v>
      </c>
      <c r="T13" s="55">
        <f t="shared" si="4"/>
        <v>2.0811921052631579</v>
      </c>
      <c r="U13" s="64">
        <v>2353395</v>
      </c>
      <c r="V13" s="64">
        <v>2000000</v>
      </c>
      <c r="W13" s="55">
        <f t="shared" si="5"/>
        <v>1.1766975</v>
      </c>
      <c r="X13" s="64">
        <v>1320915</v>
      </c>
      <c r="Y13" s="64">
        <v>2000000</v>
      </c>
      <c r="Z13" s="55">
        <f t="shared" si="6"/>
        <v>0.66045750000000003</v>
      </c>
      <c r="AA13" s="64">
        <v>1642595</v>
      </c>
      <c r="AB13" s="64">
        <v>1900000</v>
      </c>
      <c r="AC13" s="55">
        <f t="shared" si="7"/>
        <v>0.86452368421052628</v>
      </c>
      <c r="AD13" s="64">
        <v>1221905</v>
      </c>
      <c r="AE13" s="64">
        <v>1800000</v>
      </c>
      <c r="AF13" s="55">
        <f t="shared" si="8"/>
        <v>0.67883611111111108</v>
      </c>
      <c r="AG13" s="64">
        <v>1597045</v>
      </c>
      <c r="AH13" s="64">
        <v>1500000</v>
      </c>
      <c r="AI13" s="55">
        <f t="shared" si="9"/>
        <v>1.0646966666666666</v>
      </c>
      <c r="AJ13" s="64">
        <v>2417330</v>
      </c>
      <c r="AK13" s="64">
        <v>1500000</v>
      </c>
      <c r="AL13" s="55">
        <f t="shared" si="10"/>
        <v>1.6115533333333334</v>
      </c>
      <c r="AM13" s="64">
        <v>1785095</v>
      </c>
      <c r="AN13" s="64">
        <v>1750000</v>
      </c>
      <c r="AO13" s="55">
        <f t="shared" si="11"/>
        <v>1.0200542857142858</v>
      </c>
      <c r="AP13" s="56">
        <f t="shared" si="12"/>
        <v>23295525</v>
      </c>
      <c r="AQ13" s="56">
        <f t="shared" si="13"/>
        <v>20600000</v>
      </c>
      <c r="AR13" s="59">
        <f t="shared" si="14"/>
        <v>1.1308507281553397</v>
      </c>
      <c r="AS13" s="66">
        <f t="shared" si="15"/>
        <v>1941293.75</v>
      </c>
      <c r="AT13" s="53">
        <f>VLOOKUP(C13,[1]DAGUPAN!$B$9:$AQ$26,40,FALSE)</f>
        <v>21743770</v>
      </c>
      <c r="AU13" s="53">
        <f>VLOOKUP(C13,[1]DAGUPAN!$B$9:$AQ$26,41,FALSE)</f>
        <v>22600000</v>
      </c>
      <c r="AV13" s="55">
        <f t="shared" si="16"/>
        <v>0.96211371681415925</v>
      </c>
      <c r="AW13" s="58">
        <f t="shared" si="17"/>
        <v>7.1365499175165992E-2</v>
      </c>
      <c r="AX13" s="123"/>
      <c r="AY13" s="123"/>
    </row>
    <row r="14" spans="1:51" s="47" customFormat="1" ht="20.25" customHeight="1">
      <c r="A14" s="37" t="s">
        <v>41</v>
      </c>
      <c r="B14" s="38" t="s">
        <v>42</v>
      </c>
      <c r="C14" s="67" t="s">
        <v>43</v>
      </c>
      <c r="D14" s="67" t="s">
        <v>44</v>
      </c>
      <c r="E14" s="40">
        <v>44771</v>
      </c>
      <c r="F14" s="41">
        <v>722430</v>
      </c>
      <c r="G14" s="42">
        <v>1600000</v>
      </c>
      <c r="H14" s="43">
        <f t="shared" si="0"/>
        <v>0.45151875000000002</v>
      </c>
      <c r="I14" s="41">
        <v>682575</v>
      </c>
      <c r="J14" s="41">
        <v>500000</v>
      </c>
      <c r="K14" s="43">
        <f t="shared" si="1"/>
        <v>1.3651500000000001</v>
      </c>
      <c r="L14" s="41">
        <v>900505</v>
      </c>
      <c r="M14" s="41">
        <v>750000</v>
      </c>
      <c r="N14" s="43">
        <f t="shared" si="2"/>
        <v>1.2006733333333333</v>
      </c>
      <c r="O14" s="41">
        <v>2565290</v>
      </c>
      <c r="P14" s="41">
        <v>750000</v>
      </c>
      <c r="Q14" s="43">
        <f t="shared" si="3"/>
        <v>3.4203866666666665</v>
      </c>
      <c r="R14" s="41">
        <v>3843605</v>
      </c>
      <c r="S14" s="41">
        <v>1000000</v>
      </c>
      <c r="T14" s="43">
        <f t="shared" si="4"/>
        <v>3.8436050000000002</v>
      </c>
      <c r="U14" s="41">
        <v>2299400</v>
      </c>
      <c r="V14" s="41">
        <v>1100000</v>
      </c>
      <c r="W14" s="43">
        <f t="shared" si="5"/>
        <v>2.0903636363636364</v>
      </c>
      <c r="X14" s="41">
        <v>1310485</v>
      </c>
      <c r="Y14" s="41">
        <v>1100000</v>
      </c>
      <c r="Z14" s="43">
        <f t="shared" si="6"/>
        <v>1.1913499999999999</v>
      </c>
      <c r="AA14" s="41">
        <v>1789690</v>
      </c>
      <c r="AB14" s="41">
        <v>1100000</v>
      </c>
      <c r="AC14" s="43">
        <f t="shared" si="7"/>
        <v>1.6269909090909092</v>
      </c>
      <c r="AD14" s="41">
        <v>1106290</v>
      </c>
      <c r="AE14" s="41">
        <v>1300000</v>
      </c>
      <c r="AF14" s="43">
        <f t="shared" si="8"/>
        <v>0.85099230769230771</v>
      </c>
      <c r="AG14" s="41">
        <v>1283545</v>
      </c>
      <c r="AH14" s="41">
        <v>1150000</v>
      </c>
      <c r="AI14" s="43">
        <f t="shared" si="9"/>
        <v>1.1161260869565217</v>
      </c>
      <c r="AJ14" s="41">
        <v>1943045</v>
      </c>
      <c r="AK14" s="41">
        <v>1250000</v>
      </c>
      <c r="AL14" s="43">
        <f t="shared" si="10"/>
        <v>1.5544359999999999</v>
      </c>
      <c r="AM14" s="41">
        <v>1395275</v>
      </c>
      <c r="AN14" s="41">
        <v>1400000</v>
      </c>
      <c r="AO14" s="43">
        <f t="shared" si="11"/>
        <v>0.99662499999999998</v>
      </c>
      <c r="AP14" s="44">
        <f t="shared" si="12"/>
        <v>19842135</v>
      </c>
      <c r="AQ14" s="44">
        <f t="shared" si="13"/>
        <v>13000000</v>
      </c>
      <c r="AR14" s="45">
        <f t="shared" si="14"/>
        <v>1.5263180769230769</v>
      </c>
      <c r="AS14" s="46">
        <f t="shared" si="15"/>
        <v>1653511.25</v>
      </c>
      <c r="AT14" s="68">
        <f>VLOOKUP(C14,[3]ILOILO!$B$9:$AQ$66,40,FALSE)</f>
        <v>18857925</v>
      </c>
      <c r="AU14" s="68">
        <f>VLOOKUP(C14,[3]ILOILO!$B$9:$AQ$66,41,FALSE)</f>
        <v>14750000</v>
      </c>
      <c r="AV14" s="43">
        <f t="shared" si="16"/>
        <v>1.2785033898305085</v>
      </c>
      <c r="AW14" s="70">
        <f t="shared" si="17"/>
        <v>5.2190789813831628E-2</v>
      </c>
      <c r="AX14" s="122"/>
      <c r="AY14" s="122"/>
    </row>
    <row r="15" spans="1:51" s="47" customFormat="1" ht="20.25" customHeight="1">
      <c r="A15" s="37" t="s">
        <v>41</v>
      </c>
      <c r="B15" s="38" t="s">
        <v>45</v>
      </c>
      <c r="C15" s="39" t="s">
        <v>46</v>
      </c>
      <c r="D15" s="39" t="s">
        <v>47</v>
      </c>
      <c r="E15" s="40" t="s">
        <v>48</v>
      </c>
      <c r="F15" s="41">
        <v>1519720</v>
      </c>
      <c r="G15" s="42">
        <v>1450000</v>
      </c>
      <c r="H15" s="43">
        <f t="shared" si="0"/>
        <v>1.0480827586206896</v>
      </c>
      <c r="I15" s="41">
        <v>1522905</v>
      </c>
      <c r="J15" s="41">
        <v>1400000</v>
      </c>
      <c r="K15" s="43">
        <f t="shared" si="1"/>
        <v>1.0877892857142857</v>
      </c>
      <c r="L15" s="41">
        <v>1510810</v>
      </c>
      <c r="M15" s="41">
        <v>1450000</v>
      </c>
      <c r="N15" s="43">
        <f t="shared" si="2"/>
        <v>1.0419379310344827</v>
      </c>
      <c r="O15" s="41">
        <v>1686975</v>
      </c>
      <c r="P15" s="41">
        <v>1450000</v>
      </c>
      <c r="Q15" s="43">
        <f t="shared" si="3"/>
        <v>1.1634310344827585</v>
      </c>
      <c r="R15" s="41">
        <v>2072865</v>
      </c>
      <c r="S15" s="41">
        <v>1450000</v>
      </c>
      <c r="T15" s="43">
        <f t="shared" si="4"/>
        <v>1.4295620689655173</v>
      </c>
      <c r="U15" s="41">
        <v>2029820</v>
      </c>
      <c r="V15" s="41">
        <v>1450000</v>
      </c>
      <c r="W15" s="43">
        <f t="shared" si="5"/>
        <v>1.3998758620689655</v>
      </c>
      <c r="X15" s="41">
        <v>1749455</v>
      </c>
      <c r="Y15" s="41">
        <v>1350000</v>
      </c>
      <c r="Z15" s="43">
        <f t="shared" si="6"/>
        <v>1.2958925925925926</v>
      </c>
      <c r="AA15" s="41">
        <v>509020</v>
      </c>
      <c r="AB15" s="41">
        <v>1350000</v>
      </c>
      <c r="AC15" s="43">
        <f t="shared" si="7"/>
        <v>0.37705185185185186</v>
      </c>
      <c r="AD15" s="41">
        <v>1298555</v>
      </c>
      <c r="AE15" s="41">
        <v>1250000</v>
      </c>
      <c r="AF15" s="43">
        <f t="shared" si="8"/>
        <v>1.0388440000000001</v>
      </c>
      <c r="AG15" s="41">
        <v>1668295</v>
      </c>
      <c r="AH15" s="41">
        <v>1250000</v>
      </c>
      <c r="AI15" s="43">
        <f t="shared" si="9"/>
        <v>1.3346359999999999</v>
      </c>
      <c r="AJ15" s="41">
        <v>2485610</v>
      </c>
      <c r="AK15" s="41">
        <v>1650000</v>
      </c>
      <c r="AL15" s="43">
        <f t="shared" si="10"/>
        <v>1.506430303030303</v>
      </c>
      <c r="AM15" s="41">
        <v>1302010</v>
      </c>
      <c r="AN15" s="41">
        <v>1900000</v>
      </c>
      <c r="AO15" s="43">
        <f t="shared" si="11"/>
        <v>0.68526842105263153</v>
      </c>
      <c r="AP15" s="44">
        <f t="shared" si="12"/>
        <v>19356040</v>
      </c>
      <c r="AQ15" s="44">
        <f t="shared" si="13"/>
        <v>17400000</v>
      </c>
      <c r="AR15" s="45">
        <f t="shared" si="14"/>
        <v>1.1124160919540229</v>
      </c>
      <c r="AS15" s="46">
        <f t="shared" si="15"/>
        <v>1613003.3333333333</v>
      </c>
      <c r="AT15" s="68">
        <v>19366785</v>
      </c>
      <c r="AU15" s="68">
        <v>13450000</v>
      </c>
      <c r="AV15" s="43">
        <v>1.4399096654275092</v>
      </c>
      <c r="AW15" s="70">
        <f t="shared" si="17"/>
        <v>-5.5481588709738183E-4</v>
      </c>
      <c r="AX15" s="122"/>
      <c r="AY15" s="122"/>
    </row>
    <row r="16" spans="1:51" s="47" customFormat="1" ht="20.25" customHeight="1">
      <c r="A16" s="37" t="s">
        <v>41</v>
      </c>
      <c r="B16" s="38" t="s">
        <v>49</v>
      </c>
      <c r="C16" s="67" t="s">
        <v>50</v>
      </c>
      <c r="D16" s="67" t="s">
        <v>51</v>
      </c>
      <c r="E16" s="40">
        <v>44791</v>
      </c>
      <c r="F16" s="41">
        <v>1968860</v>
      </c>
      <c r="G16" s="42">
        <v>1500000</v>
      </c>
      <c r="H16" s="43">
        <f t="shared" si="0"/>
        <v>1.3125733333333334</v>
      </c>
      <c r="I16" s="41">
        <v>907120</v>
      </c>
      <c r="J16" s="41">
        <v>1500000</v>
      </c>
      <c r="K16" s="43">
        <f t="shared" si="1"/>
        <v>0.60474666666666665</v>
      </c>
      <c r="L16" s="41">
        <v>1944750</v>
      </c>
      <c r="M16" s="41">
        <v>1750000</v>
      </c>
      <c r="N16" s="43">
        <f t="shared" si="2"/>
        <v>1.1112857142857142</v>
      </c>
      <c r="O16" s="41">
        <v>2749865</v>
      </c>
      <c r="P16" s="41">
        <v>1750000</v>
      </c>
      <c r="Q16" s="43">
        <f t="shared" si="3"/>
        <v>1.5713514285714285</v>
      </c>
      <c r="R16" s="41">
        <v>2625840</v>
      </c>
      <c r="S16" s="41">
        <v>1800000</v>
      </c>
      <c r="T16" s="43">
        <f t="shared" si="4"/>
        <v>1.4588000000000001</v>
      </c>
      <c r="U16" s="41">
        <v>811215</v>
      </c>
      <c r="V16" s="41">
        <v>1800000</v>
      </c>
      <c r="W16" s="43">
        <f t="shared" si="5"/>
        <v>0.45067499999999999</v>
      </c>
      <c r="X16" s="41">
        <v>1165600</v>
      </c>
      <c r="Y16" s="41">
        <v>1800000</v>
      </c>
      <c r="Z16" s="43">
        <f t="shared" si="6"/>
        <v>0.64755555555555555</v>
      </c>
      <c r="AA16" s="41">
        <v>1705745</v>
      </c>
      <c r="AB16" s="41">
        <v>1500000</v>
      </c>
      <c r="AC16" s="43">
        <f t="shared" si="7"/>
        <v>1.1371633333333333</v>
      </c>
      <c r="AD16" s="41">
        <v>1008420</v>
      </c>
      <c r="AE16" s="41">
        <v>1550000</v>
      </c>
      <c r="AF16" s="43">
        <f t="shared" si="8"/>
        <v>0.65059354838709682</v>
      </c>
      <c r="AG16" s="41">
        <v>1000010</v>
      </c>
      <c r="AH16" s="41">
        <v>1300000</v>
      </c>
      <c r="AI16" s="43">
        <f t="shared" si="9"/>
        <v>0.76923846153846154</v>
      </c>
      <c r="AJ16" s="41">
        <v>1330190</v>
      </c>
      <c r="AK16" s="41">
        <v>1200000</v>
      </c>
      <c r="AL16" s="43">
        <f t="shared" si="10"/>
        <v>1.1084916666666667</v>
      </c>
      <c r="AM16" s="41">
        <v>1565295</v>
      </c>
      <c r="AN16" s="41">
        <v>1300000</v>
      </c>
      <c r="AO16" s="43">
        <f t="shared" si="11"/>
        <v>1.204073076923077</v>
      </c>
      <c r="AP16" s="44">
        <f t="shared" si="12"/>
        <v>18782910</v>
      </c>
      <c r="AQ16" s="44">
        <f t="shared" si="13"/>
        <v>18750000</v>
      </c>
      <c r="AR16" s="45">
        <f t="shared" si="14"/>
        <v>1.0017552000000001</v>
      </c>
      <c r="AS16" s="46">
        <f t="shared" si="15"/>
        <v>1565242.5</v>
      </c>
      <c r="AT16" s="68">
        <f>VLOOKUP(C16,[3]ILOILO!$B$9:$AQ$66,40,FALSE)</f>
        <v>16165280</v>
      </c>
      <c r="AU16" s="68">
        <f>VLOOKUP(C16,[3]ILOILO!$B$9:$AQ$66,41,FALSE)</f>
        <v>14700000</v>
      </c>
      <c r="AV16" s="43">
        <f t="shared" ref="AV16:AV25" si="18">AT16/AU16</f>
        <v>1.0996789115646259</v>
      </c>
      <c r="AW16" s="70">
        <f t="shared" si="17"/>
        <v>0.16192914691239491</v>
      </c>
      <c r="AX16" s="122"/>
      <c r="AY16" s="122"/>
    </row>
    <row r="17" spans="1:51" s="60" customFormat="1" ht="20.25" customHeight="1">
      <c r="A17" s="49" t="s">
        <v>41</v>
      </c>
      <c r="B17" s="61" t="s">
        <v>45</v>
      </c>
      <c r="C17" s="51" t="s">
        <v>52</v>
      </c>
      <c r="D17" s="51" t="s">
        <v>53</v>
      </c>
      <c r="E17" s="63" t="s">
        <v>54</v>
      </c>
      <c r="F17" s="64">
        <v>1261600</v>
      </c>
      <c r="G17" s="65">
        <v>950000</v>
      </c>
      <c r="H17" s="55">
        <f t="shared" si="0"/>
        <v>1.3280000000000001</v>
      </c>
      <c r="I17" s="64">
        <v>1567985</v>
      </c>
      <c r="J17" s="64">
        <v>1000000</v>
      </c>
      <c r="K17" s="55">
        <f t="shared" si="1"/>
        <v>1.567985</v>
      </c>
      <c r="L17" s="64">
        <v>1374230</v>
      </c>
      <c r="M17" s="64">
        <v>1000000</v>
      </c>
      <c r="N17" s="55">
        <f t="shared" si="2"/>
        <v>1.3742300000000001</v>
      </c>
      <c r="O17" s="64">
        <v>2351515</v>
      </c>
      <c r="P17" s="64">
        <v>1100000</v>
      </c>
      <c r="Q17" s="55">
        <f t="shared" si="3"/>
        <v>2.1377409090909092</v>
      </c>
      <c r="R17" s="64">
        <v>1977075</v>
      </c>
      <c r="S17" s="64">
        <v>1300000</v>
      </c>
      <c r="T17" s="55">
        <f t="shared" si="4"/>
        <v>1.5208269230769231</v>
      </c>
      <c r="U17" s="64">
        <v>1212645</v>
      </c>
      <c r="V17" s="64">
        <v>1350000</v>
      </c>
      <c r="W17" s="55">
        <f t="shared" si="5"/>
        <v>0.89825555555555558</v>
      </c>
      <c r="X17" s="64">
        <v>1316010</v>
      </c>
      <c r="Y17" s="64">
        <v>1100000</v>
      </c>
      <c r="Z17" s="55">
        <f t="shared" si="6"/>
        <v>1.1963727272727274</v>
      </c>
      <c r="AA17" s="64">
        <v>1068870</v>
      </c>
      <c r="AB17" s="64">
        <v>1000000</v>
      </c>
      <c r="AC17" s="55">
        <f t="shared" si="7"/>
        <v>1.06887</v>
      </c>
      <c r="AD17" s="64">
        <v>1045675</v>
      </c>
      <c r="AE17" s="64">
        <v>1000000</v>
      </c>
      <c r="AF17" s="55">
        <f t="shared" si="8"/>
        <v>1.0456749999999999</v>
      </c>
      <c r="AG17" s="64">
        <v>1563315</v>
      </c>
      <c r="AH17" s="64">
        <v>900000</v>
      </c>
      <c r="AI17" s="55">
        <f t="shared" si="9"/>
        <v>1.7370166666666667</v>
      </c>
      <c r="AJ17" s="64">
        <v>1323205</v>
      </c>
      <c r="AK17" s="64">
        <v>1000000</v>
      </c>
      <c r="AL17" s="55">
        <f t="shared" si="10"/>
        <v>1.323205</v>
      </c>
      <c r="AM17" s="64">
        <v>1542050</v>
      </c>
      <c r="AN17" s="64">
        <v>1100000</v>
      </c>
      <c r="AO17" s="55">
        <f t="shared" si="11"/>
        <v>1.4018636363636363</v>
      </c>
      <c r="AP17" s="56">
        <f t="shared" si="12"/>
        <v>17604175</v>
      </c>
      <c r="AQ17" s="56">
        <f t="shared" si="13"/>
        <v>12800000</v>
      </c>
      <c r="AR17" s="59">
        <f t="shared" si="14"/>
        <v>1.3753261718750001</v>
      </c>
      <c r="AS17" s="66">
        <f t="shared" si="15"/>
        <v>1467014.5833333333</v>
      </c>
      <c r="AT17" s="53">
        <f>VLOOKUP(C17,[3]ZAMBOANGA!$B$9:$AQ$19,40,FALSE)</f>
        <v>12293145</v>
      </c>
      <c r="AU17" s="53">
        <f>VLOOKUP(C17,[3]ZAMBOANGA!$B$9:$AQ$19,41,FALSE)</f>
        <v>12950000</v>
      </c>
      <c r="AV17" s="55">
        <f t="shared" si="18"/>
        <v>0.94927760617760615</v>
      </c>
      <c r="AW17" s="58">
        <f t="shared" si="17"/>
        <v>0.43203183562871827</v>
      </c>
      <c r="AX17" s="123"/>
      <c r="AY17" s="123"/>
    </row>
    <row r="18" spans="1:51" s="60" customFormat="1" ht="20.25" customHeight="1">
      <c r="A18" s="49" t="s">
        <v>41</v>
      </c>
      <c r="B18" s="61" t="s">
        <v>42</v>
      </c>
      <c r="C18" s="50" t="s">
        <v>55</v>
      </c>
      <c r="D18" s="50" t="s">
        <v>56</v>
      </c>
      <c r="E18" s="63">
        <v>44699</v>
      </c>
      <c r="F18" s="64">
        <v>464395</v>
      </c>
      <c r="G18" s="65">
        <v>1100000</v>
      </c>
      <c r="H18" s="55">
        <f t="shared" si="0"/>
        <v>0.42217727272727273</v>
      </c>
      <c r="I18" s="64">
        <v>468400</v>
      </c>
      <c r="J18" s="64">
        <v>900000</v>
      </c>
      <c r="K18" s="55">
        <f t="shared" si="1"/>
        <v>0.52044444444444449</v>
      </c>
      <c r="L18" s="64">
        <v>1146355</v>
      </c>
      <c r="M18" s="64">
        <v>900000</v>
      </c>
      <c r="N18" s="55">
        <f t="shared" si="2"/>
        <v>1.2737277777777778</v>
      </c>
      <c r="O18" s="64">
        <v>1152555</v>
      </c>
      <c r="P18" s="64">
        <v>900000</v>
      </c>
      <c r="Q18" s="55">
        <f t="shared" si="3"/>
        <v>1.2806166666666667</v>
      </c>
      <c r="R18" s="64">
        <v>1685025</v>
      </c>
      <c r="S18" s="64">
        <v>900000</v>
      </c>
      <c r="T18" s="55">
        <f t="shared" si="4"/>
        <v>1.87225</v>
      </c>
      <c r="U18" s="64">
        <v>1215260</v>
      </c>
      <c r="V18" s="64">
        <v>950000</v>
      </c>
      <c r="W18" s="55">
        <f t="shared" si="5"/>
        <v>1.279221052631579</v>
      </c>
      <c r="X18" s="64">
        <v>1106695</v>
      </c>
      <c r="Y18" s="64">
        <v>1050000</v>
      </c>
      <c r="Z18" s="55">
        <f t="shared" si="6"/>
        <v>1.053995238095238</v>
      </c>
      <c r="AA18" s="64">
        <v>2956985</v>
      </c>
      <c r="AB18" s="64">
        <v>1050000</v>
      </c>
      <c r="AC18" s="55">
        <f t="shared" si="7"/>
        <v>2.8161761904761904</v>
      </c>
      <c r="AD18" s="64">
        <v>1602660</v>
      </c>
      <c r="AE18" s="64">
        <v>1250000</v>
      </c>
      <c r="AF18" s="55">
        <f t="shared" si="8"/>
        <v>1.2821279999999999</v>
      </c>
      <c r="AG18" s="64">
        <v>2545535</v>
      </c>
      <c r="AH18" s="64">
        <v>1450000</v>
      </c>
      <c r="AI18" s="55">
        <f t="shared" si="9"/>
        <v>1.7555413793103449</v>
      </c>
      <c r="AJ18" s="64">
        <v>1821115</v>
      </c>
      <c r="AK18" s="64">
        <v>1550000</v>
      </c>
      <c r="AL18" s="55">
        <f t="shared" si="10"/>
        <v>1.1749129032258065</v>
      </c>
      <c r="AM18" s="64">
        <v>1304970</v>
      </c>
      <c r="AN18" s="64">
        <v>1800000</v>
      </c>
      <c r="AO18" s="55">
        <f t="shared" si="11"/>
        <v>0.72498333333333331</v>
      </c>
      <c r="AP18" s="56">
        <f t="shared" si="12"/>
        <v>17469950</v>
      </c>
      <c r="AQ18" s="56">
        <f t="shared" si="13"/>
        <v>13800000</v>
      </c>
      <c r="AR18" s="59">
        <f t="shared" si="14"/>
        <v>1.2659384057971015</v>
      </c>
      <c r="AS18" s="66">
        <f t="shared" si="15"/>
        <v>1455829.1666666667</v>
      </c>
      <c r="AT18" s="53">
        <f>VLOOKUP(C18,[3]ILOILO!$B$9:$AQ$66,40,FALSE)</f>
        <v>13304950</v>
      </c>
      <c r="AU18" s="53">
        <f>VLOOKUP(C18,[3]ILOILO!$B$9:$AQ$66,41,FALSE)</f>
        <v>9900000</v>
      </c>
      <c r="AV18" s="55">
        <f t="shared" si="18"/>
        <v>1.3439343434343434</v>
      </c>
      <c r="AW18" s="58">
        <f t="shared" si="17"/>
        <v>0.31304138685226168</v>
      </c>
      <c r="AX18" s="123"/>
      <c r="AY18" s="123"/>
    </row>
    <row r="19" spans="1:51" s="47" customFormat="1" ht="20.25" customHeight="1">
      <c r="A19" s="37" t="s">
        <v>57</v>
      </c>
      <c r="B19" s="37" t="s">
        <v>57</v>
      </c>
      <c r="C19" s="67" t="s">
        <v>58</v>
      </c>
      <c r="D19" s="39" t="s">
        <v>59</v>
      </c>
      <c r="E19" s="40" t="s">
        <v>60</v>
      </c>
      <c r="F19" s="68">
        <v>11752703</v>
      </c>
      <c r="G19" s="69">
        <v>11500000</v>
      </c>
      <c r="H19" s="70">
        <f t="shared" si="0"/>
        <v>1.0219741739130435</v>
      </c>
      <c r="I19" s="68">
        <v>11022055</v>
      </c>
      <c r="J19" s="69">
        <v>10800000</v>
      </c>
      <c r="K19" s="70">
        <f t="shared" si="1"/>
        <v>1.0205606481481482</v>
      </c>
      <c r="L19" s="68">
        <v>11270890</v>
      </c>
      <c r="M19" s="69">
        <v>11000000</v>
      </c>
      <c r="N19" s="70">
        <f t="shared" si="2"/>
        <v>1.0246263636363637</v>
      </c>
      <c r="O19" s="68">
        <v>13427686</v>
      </c>
      <c r="P19" s="69">
        <v>13000000</v>
      </c>
      <c r="Q19" s="43">
        <f t="shared" si="3"/>
        <v>1.032898923076923</v>
      </c>
      <c r="R19" s="68">
        <v>14652605</v>
      </c>
      <c r="S19" s="69">
        <v>13000000</v>
      </c>
      <c r="T19" s="70">
        <f t="shared" si="4"/>
        <v>1.1271234615384615</v>
      </c>
      <c r="U19" s="68">
        <v>12738020</v>
      </c>
      <c r="V19" s="69">
        <v>12000000</v>
      </c>
      <c r="W19" s="43">
        <f t="shared" si="5"/>
        <v>1.0615016666666666</v>
      </c>
      <c r="X19" s="68">
        <v>11133240</v>
      </c>
      <c r="Y19" s="69">
        <v>11000000</v>
      </c>
      <c r="Z19" s="43">
        <f t="shared" si="6"/>
        <v>1.0121127272727273</v>
      </c>
      <c r="AA19" s="68">
        <v>11342065</v>
      </c>
      <c r="AB19" s="69">
        <v>11000000</v>
      </c>
      <c r="AC19" s="43">
        <f t="shared" si="7"/>
        <v>1.0310968181818181</v>
      </c>
      <c r="AD19" s="44">
        <v>11707955</v>
      </c>
      <c r="AE19" s="71">
        <v>11500000</v>
      </c>
      <c r="AF19" s="70">
        <f t="shared" si="8"/>
        <v>1.0180830434782608</v>
      </c>
      <c r="AG19" s="44">
        <v>7181600</v>
      </c>
      <c r="AH19" s="71">
        <v>10000000</v>
      </c>
      <c r="AI19" s="43">
        <f t="shared" si="9"/>
        <v>0.71816000000000002</v>
      </c>
      <c r="AJ19" s="44">
        <v>10685920</v>
      </c>
      <c r="AK19" s="71">
        <v>10500000</v>
      </c>
      <c r="AL19" s="70">
        <f t="shared" si="10"/>
        <v>1.0177066666666668</v>
      </c>
      <c r="AM19" s="44">
        <v>10597880</v>
      </c>
      <c r="AN19" s="71">
        <v>10500000</v>
      </c>
      <c r="AO19" s="70">
        <f t="shared" si="11"/>
        <v>1.0093219047619049</v>
      </c>
      <c r="AP19" s="44">
        <f t="shared" si="12"/>
        <v>137512619</v>
      </c>
      <c r="AQ19" s="44">
        <f t="shared" si="13"/>
        <v>135800000</v>
      </c>
      <c r="AR19" s="45">
        <f t="shared" si="14"/>
        <v>1.0126113328424153</v>
      </c>
      <c r="AS19" s="44">
        <f t="shared" si="15"/>
        <v>11459384.916666666</v>
      </c>
      <c r="AT19" s="68">
        <f>VLOOKUP(C19,[2]ANSON!$B$8:$AQ$26,40,FALSE)</f>
        <v>141165935</v>
      </c>
      <c r="AU19" s="68">
        <f>VLOOKUP(C19,[2]ANSON!$B$8:$AQ$26,41,FALSE)</f>
        <v>144450000</v>
      </c>
      <c r="AV19" s="43">
        <f t="shared" si="18"/>
        <v>0.97726503980616131</v>
      </c>
      <c r="AW19" s="70">
        <f t="shared" si="17"/>
        <v>-2.5879586318044767E-2</v>
      </c>
      <c r="AX19" s="122"/>
      <c r="AY19" s="122"/>
    </row>
    <row r="20" spans="1:51" s="47" customFormat="1" ht="20.25" customHeight="1">
      <c r="A20" s="37" t="s">
        <v>57</v>
      </c>
      <c r="B20" s="37" t="s">
        <v>57</v>
      </c>
      <c r="C20" s="67" t="s">
        <v>61</v>
      </c>
      <c r="D20" s="67" t="s">
        <v>62</v>
      </c>
      <c r="E20" s="40">
        <v>41596</v>
      </c>
      <c r="F20" s="44">
        <v>6711820</v>
      </c>
      <c r="G20" s="71">
        <v>6700000</v>
      </c>
      <c r="H20" s="70">
        <f t="shared" si="0"/>
        <v>1.0017641791044776</v>
      </c>
      <c r="I20" s="72">
        <v>7236600</v>
      </c>
      <c r="J20" s="69">
        <v>7000000</v>
      </c>
      <c r="K20" s="70">
        <f t="shared" si="1"/>
        <v>1.0338000000000001</v>
      </c>
      <c r="L20" s="68">
        <v>8269345</v>
      </c>
      <c r="M20" s="69">
        <v>7000000</v>
      </c>
      <c r="N20" s="43">
        <f t="shared" si="2"/>
        <v>1.181335</v>
      </c>
      <c r="O20" s="68">
        <v>14710645</v>
      </c>
      <c r="P20" s="69">
        <v>7200000</v>
      </c>
      <c r="Q20" s="43">
        <f t="shared" si="3"/>
        <v>2.0431451388888888</v>
      </c>
      <c r="R20" s="68">
        <v>15532185</v>
      </c>
      <c r="S20" s="69">
        <v>7200000</v>
      </c>
      <c r="T20" s="43">
        <f t="shared" si="4"/>
        <v>2.1572479166666665</v>
      </c>
      <c r="U20" s="68">
        <v>8019640</v>
      </c>
      <c r="V20" s="69">
        <v>7300000</v>
      </c>
      <c r="W20" s="70">
        <f t="shared" si="5"/>
        <v>1.0985808219178081</v>
      </c>
      <c r="X20" s="68">
        <v>11650960</v>
      </c>
      <c r="Y20" s="69">
        <v>7300000</v>
      </c>
      <c r="Z20" s="70">
        <f t="shared" si="6"/>
        <v>1.5960219178082191</v>
      </c>
      <c r="AA20" s="68">
        <v>10686530</v>
      </c>
      <c r="AB20" s="69">
        <v>7300000</v>
      </c>
      <c r="AC20" s="43">
        <f t="shared" si="7"/>
        <v>1.4639082191780821</v>
      </c>
      <c r="AD20" s="44">
        <v>12424795</v>
      </c>
      <c r="AE20" s="71">
        <v>7500000</v>
      </c>
      <c r="AF20" s="43">
        <f t="shared" si="8"/>
        <v>1.6566393333333334</v>
      </c>
      <c r="AG20" s="44">
        <v>11709280</v>
      </c>
      <c r="AH20" s="71">
        <v>7500000</v>
      </c>
      <c r="AI20" s="70">
        <f t="shared" si="9"/>
        <v>1.5612373333333334</v>
      </c>
      <c r="AJ20" s="44">
        <v>11894060</v>
      </c>
      <c r="AK20" s="71">
        <v>8150000</v>
      </c>
      <c r="AL20" s="70">
        <f t="shared" si="10"/>
        <v>1.4593938650306748</v>
      </c>
      <c r="AM20" s="68">
        <v>9392410</v>
      </c>
      <c r="AN20" s="69">
        <v>8500000</v>
      </c>
      <c r="AO20" s="43">
        <f t="shared" si="11"/>
        <v>1.1049894117647059</v>
      </c>
      <c r="AP20" s="44">
        <f t="shared" si="12"/>
        <v>128238270</v>
      </c>
      <c r="AQ20" s="44">
        <f t="shared" si="13"/>
        <v>88650000</v>
      </c>
      <c r="AR20" s="45">
        <f t="shared" si="14"/>
        <v>1.4465681895093063</v>
      </c>
      <c r="AS20" s="44">
        <f t="shared" si="15"/>
        <v>10686522.5</v>
      </c>
      <c r="AT20" s="68">
        <f>VLOOKUP(C20,[2]BINONDO!$B$39:$AR$40,40,FALSE)</f>
        <v>90862455</v>
      </c>
      <c r="AU20" s="68">
        <f>VLOOKUP(C20,[2]BINONDO!$B$39:$AQ$40,41,FALSE)</f>
        <v>89850000</v>
      </c>
      <c r="AV20" s="43">
        <f t="shared" si="18"/>
        <v>1.0112682804674458</v>
      </c>
      <c r="AW20" s="70">
        <f t="shared" si="17"/>
        <v>0.41134498291951282</v>
      </c>
      <c r="AX20" s="122"/>
      <c r="AY20" s="122"/>
    </row>
    <row r="21" spans="1:51" s="47" customFormat="1" ht="20.25" customHeight="1">
      <c r="A21" s="37" t="s">
        <v>57</v>
      </c>
      <c r="B21" s="38" t="s">
        <v>57</v>
      </c>
      <c r="C21" s="67" t="s">
        <v>63</v>
      </c>
      <c r="D21" s="39" t="s">
        <v>64</v>
      </c>
      <c r="E21" s="40">
        <v>44341</v>
      </c>
      <c r="F21" s="41">
        <v>3113125</v>
      </c>
      <c r="G21" s="42">
        <v>3000000</v>
      </c>
      <c r="H21" s="43">
        <f t="shared" si="0"/>
        <v>1.0377083333333332</v>
      </c>
      <c r="I21" s="41">
        <v>4197290</v>
      </c>
      <c r="J21" s="41">
        <v>4000000</v>
      </c>
      <c r="K21" s="43">
        <f t="shared" si="1"/>
        <v>1.0493224999999999</v>
      </c>
      <c r="L21" s="41">
        <v>4272765</v>
      </c>
      <c r="M21" s="41">
        <v>4000000</v>
      </c>
      <c r="N21" s="43">
        <f t="shared" si="2"/>
        <v>1.0681912499999999</v>
      </c>
      <c r="O21" s="41">
        <v>17325700</v>
      </c>
      <c r="P21" s="41">
        <v>4000000</v>
      </c>
      <c r="Q21" s="43">
        <f t="shared" si="3"/>
        <v>4.3314250000000003</v>
      </c>
      <c r="R21" s="41">
        <v>12059135</v>
      </c>
      <c r="S21" s="41">
        <v>4500000</v>
      </c>
      <c r="T21" s="43">
        <f t="shared" si="4"/>
        <v>2.6798077777777776</v>
      </c>
      <c r="U21" s="41">
        <v>7459190</v>
      </c>
      <c r="V21" s="41">
        <v>4600000</v>
      </c>
      <c r="W21" s="43">
        <f t="shared" si="5"/>
        <v>1.6215630434782609</v>
      </c>
      <c r="X21" s="41">
        <v>8544600</v>
      </c>
      <c r="Y21" s="41">
        <v>4800000</v>
      </c>
      <c r="Z21" s="43">
        <f t="shared" si="6"/>
        <v>1.780125</v>
      </c>
      <c r="AA21" s="41">
        <v>11201315</v>
      </c>
      <c r="AB21" s="41">
        <v>5000000</v>
      </c>
      <c r="AC21" s="43">
        <f t="shared" si="7"/>
        <v>2.2402630000000001</v>
      </c>
      <c r="AD21" s="41">
        <v>5803480</v>
      </c>
      <c r="AE21" s="41">
        <v>5600000</v>
      </c>
      <c r="AF21" s="43">
        <f t="shared" si="8"/>
        <v>1.0363357142857144</v>
      </c>
      <c r="AG21" s="41">
        <v>7975880</v>
      </c>
      <c r="AH21" s="41">
        <v>5600000</v>
      </c>
      <c r="AI21" s="43">
        <f t="shared" si="9"/>
        <v>1.4242642857142858</v>
      </c>
      <c r="AJ21" s="41">
        <v>5991900</v>
      </c>
      <c r="AK21" s="41">
        <v>5800000</v>
      </c>
      <c r="AL21" s="43">
        <f t="shared" si="10"/>
        <v>1.0330862068965516</v>
      </c>
      <c r="AM21" s="41">
        <v>5289080</v>
      </c>
      <c r="AN21" s="41">
        <v>6500000</v>
      </c>
      <c r="AO21" s="43">
        <f t="shared" si="11"/>
        <v>0.81370461538461536</v>
      </c>
      <c r="AP21" s="44">
        <f t="shared" si="12"/>
        <v>93233460</v>
      </c>
      <c r="AQ21" s="44">
        <f t="shared" si="13"/>
        <v>57400000</v>
      </c>
      <c r="AR21" s="45">
        <f t="shared" si="14"/>
        <v>1.6242763066202091</v>
      </c>
      <c r="AS21" s="46">
        <f t="shared" si="15"/>
        <v>7769455</v>
      </c>
      <c r="AT21" s="68">
        <f>VLOOKUP(C21,[3]ILOILO!$B$9:$AQ$66,40,FALSE)</f>
        <v>40825740</v>
      </c>
      <c r="AU21" s="68">
        <f>VLOOKUP(C21,[3]ILOILO!$B$9:$AQ$66,41,FALSE)</f>
        <v>21706451</v>
      </c>
      <c r="AV21" s="43">
        <f t="shared" si="18"/>
        <v>1.8808113772260606</v>
      </c>
      <c r="AW21" s="70">
        <f t="shared" si="17"/>
        <v>1.2836930818645298</v>
      </c>
      <c r="AX21" s="122"/>
      <c r="AY21" s="122"/>
    </row>
    <row r="22" spans="1:51" s="60" customFormat="1" ht="20.25" customHeight="1">
      <c r="A22" s="49" t="s">
        <v>57</v>
      </c>
      <c r="B22" s="49" t="s">
        <v>57</v>
      </c>
      <c r="C22" s="50" t="s">
        <v>65</v>
      </c>
      <c r="D22" s="50" t="s">
        <v>66</v>
      </c>
      <c r="E22" s="63">
        <v>41353</v>
      </c>
      <c r="F22" s="56">
        <v>3322355</v>
      </c>
      <c r="G22" s="57">
        <v>5500000</v>
      </c>
      <c r="H22" s="58">
        <f t="shared" si="0"/>
        <v>0.60406454545454547</v>
      </c>
      <c r="I22" s="73">
        <v>5810865</v>
      </c>
      <c r="J22" s="54">
        <v>5400000</v>
      </c>
      <c r="K22" s="58">
        <f t="shared" si="1"/>
        <v>1.0760861111111111</v>
      </c>
      <c r="L22" s="53">
        <v>7180285</v>
      </c>
      <c r="M22" s="54">
        <v>5400000</v>
      </c>
      <c r="N22" s="55">
        <f t="shared" si="2"/>
        <v>1.3296824074074074</v>
      </c>
      <c r="O22" s="53">
        <v>13202165</v>
      </c>
      <c r="P22" s="54">
        <v>5600000</v>
      </c>
      <c r="Q22" s="55">
        <f t="shared" si="3"/>
        <v>2.3575294642857143</v>
      </c>
      <c r="R22" s="53">
        <v>10106470</v>
      </c>
      <c r="S22" s="54">
        <v>5600000</v>
      </c>
      <c r="T22" s="55">
        <f t="shared" si="4"/>
        <v>1.8047267857142857</v>
      </c>
      <c r="U22" s="53">
        <v>7901280</v>
      </c>
      <c r="V22" s="54">
        <v>5500000</v>
      </c>
      <c r="W22" s="58">
        <f t="shared" si="5"/>
        <v>1.4365963636363637</v>
      </c>
      <c r="X22" s="53">
        <v>5785035</v>
      </c>
      <c r="Y22" s="54">
        <v>5500000</v>
      </c>
      <c r="Z22" s="58">
        <f t="shared" si="6"/>
        <v>1.0518245454545454</v>
      </c>
      <c r="AA22" s="53">
        <v>6687340</v>
      </c>
      <c r="AB22" s="54">
        <v>5500000</v>
      </c>
      <c r="AC22" s="55">
        <f t="shared" si="7"/>
        <v>1.2158800000000001</v>
      </c>
      <c r="AD22" s="56">
        <v>7405920</v>
      </c>
      <c r="AE22" s="57">
        <v>5500000</v>
      </c>
      <c r="AF22" s="55">
        <f t="shared" si="8"/>
        <v>1.346530909090909</v>
      </c>
      <c r="AG22" s="56">
        <v>7308040</v>
      </c>
      <c r="AH22" s="57">
        <v>5500000</v>
      </c>
      <c r="AI22" s="58">
        <f t="shared" si="9"/>
        <v>1.3287345454545454</v>
      </c>
      <c r="AJ22" s="56">
        <v>6714220</v>
      </c>
      <c r="AK22" s="57">
        <v>6100000</v>
      </c>
      <c r="AL22" s="58">
        <f t="shared" si="10"/>
        <v>1.1006918032786885</v>
      </c>
      <c r="AM22" s="53">
        <v>9405800</v>
      </c>
      <c r="AN22" s="54">
        <v>6300000</v>
      </c>
      <c r="AO22" s="55">
        <f t="shared" si="11"/>
        <v>1.4929841269841271</v>
      </c>
      <c r="AP22" s="56">
        <f t="shared" si="12"/>
        <v>90829775</v>
      </c>
      <c r="AQ22" s="56">
        <f t="shared" si="13"/>
        <v>67400000</v>
      </c>
      <c r="AR22" s="59">
        <f t="shared" si="14"/>
        <v>1.3476227744807121</v>
      </c>
      <c r="AS22" s="56">
        <f t="shared" si="15"/>
        <v>7569147.916666667</v>
      </c>
      <c r="AT22" s="53">
        <f>VLOOKUP(C22,[2]BINONDO!$B$39:$AR$40,40,FALSE)</f>
        <v>69461970</v>
      </c>
      <c r="AU22" s="53">
        <f>VLOOKUP(C22,[2]BINONDO!$B$39:$AQ$40,41,FALSE)</f>
        <v>73850000</v>
      </c>
      <c r="AV22" s="55">
        <f t="shared" si="18"/>
        <v>0.94058185511171288</v>
      </c>
      <c r="AW22" s="58">
        <f t="shared" si="17"/>
        <v>0.30761875886906176</v>
      </c>
      <c r="AX22" s="123"/>
      <c r="AY22" s="123"/>
    </row>
    <row r="23" spans="1:51" s="60" customFormat="1" ht="20.25" customHeight="1">
      <c r="A23" s="49" t="s">
        <v>57</v>
      </c>
      <c r="B23" s="49" t="s">
        <v>57</v>
      </c>
      <c r="C23" s="50" t="s">
        <v>67</v>
      </c>
      <c r="D23" s="51" t="s">
        <v>68</v>
      </c>
      <c r="E23" s="63">
        <v>44587</v>
      </c>
      <c r="F23" s="53"/>
      <c r="G23" s="54"/>
      <c r="H23" s="58" t="e">
        <f t="shared" si="0"/>
        <v>#DIV/0!</v>
      </c>
      <c r="I23" s="53">
        <v>8177155</v>
      </c>
      <c r="J23" s="54">
        <v>6000000</v>
      </c>
      <c r="K23" s="58">
        <f t="shared" si="1"/>
        <v>1.3628591666666667</v>
      </c>
      <c r="L23" s="53">
        <v>6196755</v>
      </c>
      <c r="M23" s="54">
        <v>6000000</v>
      </c>
      <c r="N23" s="58">
        <f t="shared" si="2"/>
        <v>1.0327925</v>
      </c>
      <c r="O23" s="53">
        <v>10567825</v>
      </c>
      <c r="P23" s="54">
        <v>7300000</v>
      </c>
      <c r="Q23" s="55">
        <f t="shared" si="3"/>
        <v>1.4476472602739725</v>
      </c>
      <c r="R23" s="53">
        <v>10351020</v>
      </c>
      <c r="S23" s="54">
        <v>7300000</v>
      </c>
      <c r="T23" s="58">
        <f t="shared" si="4"/>
        <v>1.4179479452054795</v>
      </c>
      <c r="U23" s="53">
        <v>10000935</v>
      </c>
      <c r="V23" s="54">
        <v>7400000</v>
      </c>
      <c r="W23" s="55">
        <f t="shared" si="5"/>
        <v>1.3514777027027027</v>
      </c>
      <c r="X23" s="53">
        <v>1612320</v>
      </c>
      <c r="Y23" s="54">
        <v>7200000</v>
      </c>
      <c r="Z23" s="55">
        <f t="shared" si="6"/>
        <v>0.22393333333333335</v>
      </c>
      <c r="AA23" s="53">
        <v>9774810</v>
      </c>
      <c r="AB23" s="54">
        <v>7200000</v>
      </c>
      <c r="AC23" s="55">
        <f t="shared" si="7"/>
        <v>1.3576125000000001</v>
      </c>
      <c r="AD23" s="56">
        <v>1540035</v>
      </c>
      <c r="AE23" s="57">
        <v>7100000</v>
      </c>
      <c r="AF23" s="58">
        <f t="shared" si="8"/>
        <v>0.21690633802816903</v>
      </c>
      <c r="AG23" s="56">
        <v>7476435</v>
      </c>
      <c r="AH23" s="57">
        <v>6900000</v>
      </c>
      <c r="AI23" s="55">
        <f t="shared" si="9"/>
        <v>1.0835413043478261</v>
      </c>
      <c r="AJ23" s="56">
        <v>7171205</v>
      </c>
      <c r="AK23" s="57">
        <v>6900000</v>
      </c>
      <c r="AL23" s="58">
        <f t="shared" si="10"/>
        <v>1.039305072463768</v>
      </c>
      <c r="AM23" s="56">
        <v>4265475</v>
      </c>
      <c r="AN23" s="57">
        <v>4000000</v>
      </c>
      <c r="AO23" s="58">
        <f t="shared" si="11"/>
        <v>1.0663687500000001</v>
      </c>
      <c r="AP23" s="56">
        <f t="shared" si="12"/>
        <v>77133970</v>
      </c>
      <c r="AQ23" s="56">
        <f t="shared" si="13"/>
        <v>73300000</v>
      </c>
      <c r="AR23" s="59">
        <f t="shared" si="14"/>
        <v>1.0523051841746249</v>
      </c>
      <c r="AS23" s="56">
        <f>AP23/11</f>
        <v>7012179.0909090908</v>
      </c>
      <c r="AT23" s="53">
        <f>VLOOKUP(C23,[2]ANSON!$B$8:$AQ$26,40,FALSE)</f>
        <v>80156995</v>
      </c>
      <c r="AU23" s="53">
        <f>VLOOKUP(C23,[2]ANSON!$B$8:$AQ$26,41,FALSE)</f>
        <v>80300000</v>
      </c>
      <c r="AV23" s="55">
        <f t="shared" si="18"/>
        <v>0.99821911581569112</v>
      </c>
      <c r="AW23" s="58">
        <f t="shared" si="17"/>
        <v>-3.77138015216264E-2</v>
      </c>
      <c r="AX23" s="123"/>
      <c r="AY23" s="123"/>
    </row>
    <row r="24" spans="1:51" s="47" customFormat="1">
      <c r="A24" s="37" t="s">
        <v>69</v>
      </c>
      <c r="B24" s="38" t="s">
        <v>70</v>
      </c>
      <c r="C24" s="67" t="s">
        <v>71</v>
      </c>
      <c r="D24" s="67" t="s">
        <v>72</v>
      </c>
      <c r="E24" s="40">
        <v>43523</v>
      </c>
      <c r="F24" s="41">
        <v>5491685</v>
      </c>
      <c r="G24" s="42">
        <v>5800000</v>
      </c>
      <c r="H24" s="43">
        <f t="shared" si="0"/>
        <v>0.94684224137931039</v>
      </c>
      <c r="I24" s="41">
        <v>5810545</v>
      </c>
      <c r="J24" s="41">
        <v>5700000</v>
      </c>
      <c r="K24" s="43">
        <f t="shared" si="1"/>
        <v>1.0193938596491228</v>
      </c>
      <c r="L24" s="41">
        <v>7658550</v>
      </c>
      <c r="M24" s="41">
        <v>5700000</v>
      </c>
      <c r="N24" s="43">
        <f t="shared" si="2"/>
        <v>1.3436052631578947</v>
      </c>
      <c r="O24" s="41">
        <v>13695325</v>
      </c>
      <c r="P24" s="41">
        <v>5700000</v>
      </c>
      <c r="Q24" s="43">
        <f t="shared" si="3"/>
        <v>2.4026885964912279</v>
      </c>
      <c r="R24" s="41">
        <v>14884710</v>
      </c>
      <c r="S24" s="41">
        <v>5700000</v>
      </c>
      <c r="T24" s="43">
        <f t="shared" si="4"/>
        <v>2.6113526315789475</v>
      </c>
      <c r="U24" s="41">
        <v>8626095</v>
      </c>
      <c r="V24" s="41">
        <v>5600000</v>
      </c>
      <c r="W24" s="43">
        <f t="shared" si="5"/>
        <v>1.5403741071428572</v>
      </c>
      <c r="X24" s="41">
        <v>6159580</v>
      </c>
      <c r="Y24" s="41">
        <v>5600000</v>
      </c>
      <c r="Z24" s="43">
        <f t="shared" si="6"/>
        <v>1.099925</v>
      </c>
      <c r="AA24" s="41">
        <v>10422295</v>
      </c>
      <c r="AB24" s="41">
        <v>5700000</v>
      </c>
      <c r="AC24" s="43">
        <f t="shared" si="7"/>
        <v>1.8284728070175438</v>
      </c>
      <c r="AD24" s="41">
        <v>6399285</v>
      </c>
      <c r="AE24" s="41">
        <v>5900000</v>
      </c>
      <c r="AF24" s="43">
        <f t="shared" si="8"/>
        <v>1.0846245762711864</v>
      </c>
      <c r="AG24" s="41">
        <v>6444565</v>
      </c>
      <c r="AH24" s="41">
        <v>5900000</v>
      </c>
      <c r="AI24" s="43">
        <f t="shared" si="9"/>
        <v>1.0922991525423729</v>
      </c>
      <c r="AJ24" s="41">
        <v>8672840</v>
      </c>
      <c r="AK24" s="41">
        <v>5900000</v>
      </c>
      <c r="AL24" s="43">
        <f t="shared" si="10"/>
        <v>1.4699728813559323</v>
      </c>
      <c r="AM24" s="41">
        <v>8160175</v>
      </c>
      <c r="AN24" s="41">
        <v>7700000</v>
      </c>
      <c r="AO24" s="43">
        <f t="shared" si="11"/>
        <v>1.059762987012987</v>
      </c>
      <c r="AP24" s="44">
        <f t="shared" si="12"/>
        <v>102425650</v>
      </c>
      <c r="AQ24" s="44">
        <f t="shared" si="13"/>
        <v>70900000</v>
      </c>
      <c r="AR24" s="45">
        <f t="shared" si="14"/>
        <v>1.4446495063469675</v>
      </c>
      <c r="AS24" s="46">
        <f>AP24/12</f>
        <v>8535470.833333334</v>
      </c>
      <c r="AT24" s="68">
        <f>VLOOKUP(C24,[3]ILOILO!$B$9:$AQ$66,40,FALSE)</f>
        <v>72393790</v>
      </c>
      <c r="AU24" s="68">
        <f>VLOOKUP(C24,[3]ILOILO!$B$9:$AQ$66,41,FALSE)</f>
        <v>59200000</v>
      </c>
      <c r="AV24" s="43">
        <f t="shared" si="18"/>
        <v>1.2228680743243243</v>
      </c>
      <c r="AW24" s="70">
        <f t="shared" si="17"/>
        <v>0.41484027842719651</v>
      </c>
      <c r="AX24" s="122"/>
      <c r="AY24" s="122"/>
    </row>
    <row r="25" spans="1:51" s="47" customFormat="1">
      <c r="A25" s="37" t="s">
        <v>69</v>
      </c>
      <c r="B25" s="38" t="s">
        <v>73</v>
      </c>
      <c r="C25" s="67" t="s">
        <v>74</v>
      </c>
      <c r="D25" s="67" t="s">
        <v>75</v>
      </c>
      <c r="E25" s="40">
        <v>43210</v>
      </c>
      <c r="F25" s="41">
        <v>1886225</v>
      </c>
      <c r="G25" s="42">
        <v>2700000</v>
      </c>
      <c r="H25" s="43">
        <f t="shared" si="0"/>
        <v>0.69860185185185186</v>
      </c>
      <c r="I25" s="41">
        <v>1533195</v>
      </c>
      <c r="J25" s="41">
        <v>2500000</v>
      </c>
      <c r="K25" s="43">
        <f t="shared" si="1"/>
        <v>0.61327799999999999</v>
      </c>
      <c r="L25" s="41">
        <v>1936830</v>
      </c>
      <c r="M25" s="41">
        <v>2500000</v>
      </c>
      <c r="N25" s="43">
        <f t="shared" si="2"/>
        <v>0.77473199999999998</v>
      </c>
      <c r="O25" s="41">
        <v>4717730</v>
      </c>
      <c r="P25" s="41">
        <v>2500000</v>
      </c>
      <c r="Q25" s="43">
        <f t="shared" si="3"/>
        <v>1.887092</v>
      </c>
      <c r="R25" s="41">
        <v>5253740</v>
      </c>
      <c r="S25" s="41">
        <v>2250000</v>
      </c>
      <c r="T25" s="43">
        <f t="shared" si="4"/>
        <v>2.3349955555555555</v>
      </c>
      <c r="U25" s="41">
        <v>2064260</v>
      </c>
      <c r="V25" s="41">
        <v>2000000</v>
      </c>
      <c r="W25" s="43">
        <f t="shared" si="5"/>
        <v>1.03213</v>
      </c>
      <c r="X25" s="41">
        <v>2194060</v>
      </c>
      <c r="Y25" s="41">
        <v>2000000</v>
      </c>
      <c r="Z25" s="43">
        <f t="shared" si="6"/>
        <v>1.0970299999999999</v>
      </c>
      <c r="AA25" s="41">
        <v>3617595</v>
      </c>
      <c r="AB25" s="41">
        <v>2000000</v>
      </c>
      <c r="AC25" s="43">
        <f t="shared" si="7"/>
        <v>1.8087975000000001</v>
      </c>
      <c r="AD25" s="41">
        <v>2502860</v>
      </c>
      <c r="AE25" s="41">
        <v>2500000</v>
      </c>
      <c r="AF25" s="43">
        <f t="shared" si="8"/>
        <v>1.001144</v>
      </c>
      <c r="AG25" s="41">
        <v>4587735</v>
      </c>
      <c r="AH25" s="41">
        <v>2500000</v>
      </c>
      <c r="AI25" s="43">
        <f t="shared" si="9"/>
        <v>1.835094</v>
      </c>
      <c r="AJ25" s="41">
        <v>2433760</v>
      </c>
      <c r="AK25" s="41">
        <v>2700000</v>
      </c>
      <c r="AL25" s="43">
        <f t="shared" si="10"/>
        <v>0.90139259259259263</v>
      </c>
      <c r="AM25" s="41">
        <v>2310370</v>
      </c>
      <c r="AN25" s="41">
        <v>3300000</v>
      </c>
      <c r="AO25" s="43">
        <f t="shared" si="11"/>
        <v>0.70011212121212119</v>
      </c>
      <c r="AP25" s="44">
        <f t="shared" si="12"/>
        <v>35038360</v>
      </c>
      <c r="AQ25" s="44">
        <f t="shared" si="13"/>
        <v>29450000</v>
      </c>
      <c r="AR25" s="45">
        <f t="shared" si="14"/>
        <v>1.1897575551782682</v>
      </c>
      <c r="AS25" s="46">
        <f>AP25/12</f>
        <v>2919863.3333333335</v>
      </c>
      <c r="AT25" s="68">
        <f>VLOOKUP(C25,[3]ILOILO!$B$9:$AQ$66,40,FALSE)</f>
        <v>30467362</v>
      </c>
      <c r="AU25" s="68">
        <f>VLOOKUP(C25,[3]ILOILO!$B$9:$AQ$66,41,FALSE)</f>
        <v>24650000</v>
      </c>
      <c r="AV25" s="43">
        <f t="shared" si="18"/>
        <v>1.2359984584178498</v>
      </c>
      <c r="AW25" s="70">
        <f t="shared" si="17"/>
        <v>0.15002933302857002</v>
      </c>
      <c r="AX25" s="122"/>
      <c r="AY25" s="122"/>
    </row>
    <row r="26" spans="1:51" s="47" customFormat="1">
      <c r="A26" s="37" t="s">
        <v>69</v>
      </c>
      <c r="B26" s="38" t="s">
        <v>73</v>
      </c>
      <c r="C26" s="39" t="s">
        <v>76</v>
      </c>
      <c r="D26" s="39" t="s">
        <v>77</v>
      </c>
      <c r="E26" s="40" t="s">
        <v>78</v>
      </c>
      <c r="F26" s="41">
        <v>2413200</v>
      </c>
      <c r="G26" s="42">
        <v>2000000</v>
      </c>
      <c r="H26" s="43">
        <f t="shared" si="0"/>
        <v>1.2065999999999999</v>
      </c>
      <c r="I26" s="41">
        <v>1352445</v>
      </c>
      <c r="J26" s="41">
        <v>1900000</v>
      </c>
      <c r="K26" s="43">
        <f t="shared" si="1"/>
        <v>0.71181315789473687</v>
      </c>
      <c r="L26" s="41">
        <v>1726695</v>
      </c>
      <c r="M26" s="41">
        <v>1900000</v>
      </c>
      <c r="N26" s="43">
        <f t="shared" si="2"/>
        <v>0.90878684210526317</v>
      </c>
      <c r="O26" s="41">
        <v>3218660</v>
      </c>
      <c r="P26" s="41">
        <v>2200000</v>
      </c>
      <c r="Q26" s="43">
        <f t="shared" si="3"/>
        <v>1.4630272727272726</v>
      </c>
      <c r="R26" s="41">
        <v>3653205</v>
      </c>
      <c r="S26" s="41">
        <v>2200000</v>
      </c>
      <c r="T26" s="43">
        <f t="shared" si="4"/>
        <v>1.6605477272727274</v>
      </c>
      <c r="U26" s="41">
        <v>1783760</v>
      </c>
      <c r="V26" s="41">
        <v>2100000</v>
      </c>
      <c r="W26" s="43">
        <f t="shared" si="5"/>
        <v>0.84940952380952384</v>
      </c>
      <c r="X26" s="41">
        <v>2615965</v>
      </c>
      <c r="Y26" s="41">
        <v>1800000</v>
      </c>
      <c r="Z26" s="43">
        <f t="shared" si="6"/>
        <v>1.4533138888888888</v>
      </c>
      <c r="AA26" s="41">
        <v>2536365</v>
      </c>
      <c r="AB26" s="41">
        <v>1700000</v>
      </c>
      <c r="AC26" s="43">
        <f t="shared" si="7"/>
        <v>1.4919794117647058</v>
      </c>
      <c r="AD26" s="41">
        <v>3808215</v>
      </c>
      <c r="AE26" s="41">
        <v>1800000</v>
      </c>
      <c r="AF26" s="43">
        <f t="shared" si="8"/>
        <v>2.115675</v>
      </c>
      <c r="AG26" s="41">
        <v>1970470</v>
      </c>
      <c r="AH26" s="41">
        <v>1800000</v>
      </c>
      <c r="AI26" s="43">
        <f t="shared" si="9"/>
        <v>1.0947055555555556</v>
      </c>
      <c r="AJ26" s="41">
        <v>1943115</v>
      </c>
      <c r="AK26" s="41">
        <v>2100000</v>
      </c>
      <c r="AL26" s="43">
        <f t="shared" si="10"/>
        <v>0.92529285714285714</v>
      </c>
      <c r="AM26" s="41">
        <v>1746435</v>
      </c>
      <c r="AN26" s="41">
        <v>2250000</v>
      </c>
      <c r="AO26" s="43">
        <f t="shared" si="11"/>
        <v>0.77619333333333329</v>
      </c>
      <c r="AP26" s="44">
        <f t="shared" si="12"/>
        <v>28768530</v>
      </c>
      <c r="AQ26" s="44">
        <f t="shared" si="13"/>
        <v>23750000</v>
      </c>
      <c r="AR26" s="45">
        <f t="shared" si="14"/>
        <v>1.2113065263157894</v>
      </c>
      <c r="AS26" s="46">
        <f>AP26/12</f>
        <v>2397377.5</v>
      </c>
      <c r="AT26" s="68">
        <v>26871660</v>
      </c>
      <c r="AU26" s="68">
        <v>27750000</v>
      </c>
      <c r="AV26" s="43">
        <v>0.96834810810810812</v>
      </c>
      <c r="AW26" s="70">
        <f t="shared" si="17"/>
        <v>7.0589982159643183E-2</v>
      </c>
      <c r="AX26" s="122"/>
      <c r="AY26" s="122"/>
    </row>
    <row r="27" spans="1:51" s="60" customFormat="1">
      <c r="A27" s="49" t="s">
        <v>69</v>
      </c>
      <c r="B27" s="61" t="s">
        <v>79</v>
      </c>
      <c r="C27" s="51" t="s">
        <v>80</v>
      </c>
      <c r="D27" s="51" t="s">
        <v>81</v>
      </c>
      <c r="E27" s="63" t="s">
        <v>82</v>
      </c>
      <c r="F27" s="64">
        <v>2327790</v>
      </c>
      <c r="G27" s="65">
        <v>2500000</v>
      </c>
      <c r="H27" s="55">
        <f t="shared" si="0"/>
        <v>0.93111600000000005</v>
      </c>
      <c r="I27" s="64">
        <v>2611460</v>
      </c>
      <c r="J27" s="64">
        <v>2500000</v>
      </c>
      <c r="K27" s="55">
        <f t="shared" si="1"/>
        <v>1.044584</v>
      </c>
      <c r="L27" s="64">
        <v>1607205</v>
      </c>
      <c r="M27" s="64">
        <v>2500000</v>
      </c>
      <c r="N27" s="55">
        <f t="shared" si="2"/>
        <v>0.64288199999999995</v>
      </c>
      <c r="O27" s="64">
        <v>3380710</v>
      </c>
      <c r="P27" s="64">
        <v>2500000</v>
      </c>
      <c r="Q27" s="55">
        <f t="shared" si="3"/>
        <v>1.352284</v>
      </c>
      <c r="R27" s="64">
        <v>2921645</v>
      </c>
      <c r="S27" s="64">
        <v>2500000</v>
      </c>
      <c r="T27" s="55">
        <f t="shared" si="4"/>
        <v>1.168658</v>
      </c>
      <c r="U27" s="64">
        <v>2062290</v>
      </c>
      <c r="V27" s="64">
        <v>2300000</v>
      </c>
      <c r="W27" s="55">
        <f t="shared" si="5"/>
        <v>0.89664782608695648</v>
      </c>
      <c r="X27" s="64">
        <v>1933760</v>
      </c>
      <c r="Y27" s="64">
        <v>1900000</v>
      </c>
      <c r="Z27" s="55">
        <f t="shared" si="6"/>
        <v>1.0177684210526317</v>
      </c>
      <c r="AA27" s="64">
        <v>1481035</v>
      </c>
      <c r="AB27" s="64">
        <v>1900000</v>
      </c>
      <c r="AC27" s="55">
        <f t="shared" si="7"/>
        <v>0.77949210526315793</v>
      </c>
      <c r="AD27" s="64">
        <v>2126060</v>
      </c>
      <c r="AE27" s="64">
        <v>1800000</v>
      </c>
      <c r="AF27" s="55">
        <f t="shared" si="8"/>
        <v>1.1811444444444446</v>
      </c>
      <c r="AG27" s="64">
        <v>1440815</v>
      </c>
      <c r="AH27" s="64">
        <v>1800000</v>
      </c>
      <c r="AI27" s="55">
        <f t="shared" si="9"/>
        <v>0.80045277777777779</v>
      </c>
      <c r="AJ27" s="64">
        <v>1229115</v>
      </c>
      <c r="AK27" s="64">
        <v>1900000</v>
      </c>
      <c r="AL27" s="55">
        <f t="shared" si="10"/>
        <v>0.64690263157894734</v>
      </c>
      <c r="AM27" s="64">
        <v>1233485</v>
      </c>
      <c r="AN27" s="64">
        <v>1800000</v>
      </c>
      <c r="AO27" s="55">
        <f t="shared" si="11"/>
        <v>0.68526944444444449</v>
      </c>
      <c r="AP27" s="56">
        <f t="shared" si="12"/>
        <v>24355370</v>
      </c>
      <c r="AQ27" s="56">
        <f t="shared" si="13"/>
        <v>25900000</v>
      </c>
      <c r="AR27" s="59">
        <f t="shared" si="14"/>
        <v>0.94036177606177607</v>
      </c>
      <c r="AS27" s="66">
        <f>AP27/12</f>
        <v>2029614.1666666667</v>
      </c>
      <c r="AT27" s="53">
        <v>27086515</v>
      </c>
      <c r="AU27" s="53">
        <v>22050000</v>
      </c>
      <c r="AV27" s="55">
        <v>1.2284133786848073</v>
      </c>
      <c r="AW27" s="58">
        <f t="shared" si="17"/>
        <v>-0.10083043167421135</v>
      </c>
      <c r="AX27" s="123"/>
      <c r="AY27" s="123"/>
    </row>
    <row r="28" spans="1:51" s="60" customFormat="1">
      <c r="A28" s="49" t="s">
        <v>69</v>
      </c>
      <c r="B28" s="61" t="s">
        <v>70</v>
      </c>
      <c r="C28" s="50" t="s">
        <v>83</v>
      </c>
      <c r="D28" s="50" t="s">
        <v>84</v>
      </c>
      <c r="E28" s="63">
        <v>42887</v>
      </c>
      <c r="F28" s="64">
        <v>1477170</v>
      </c>
      <c r="G28" s="65">
        <v>1100000</v>
      </c>
      <c r="H28" s="55">
        <f t="shared" si="0"/>
        <v>1.3428818181818183</v>
      </c>
      <c r="I28" s="64">
        <v>831385</v>
      </c>
      <c r="J28" s="64">
        <v>1400000</v>
      </c>
      <c r="K28" s="55">
        <f t="shared" si="1"/>
        <v>0.59384642857142855</v>
      </c>
      <c r="L28" s="64">
        <v>1169455</v>
      </c>
      <c r="M28" s="64">
        <v>1400000</v>
      </c>
      <c r="N28" s="55">
        <f t="shared" si="2"/>
        <v>0.83532499999999998</v>
      </c>
      <c r="O28" s="64">
        <v>3537835</v>
      </c>
      <c r="P28" s="64">
        <v>1400000</v>
      </c>
      <c r="Q28" s="55">
        <f t="shared" si="3"/>
        <v>2.5270250000000001</v>
      </c>
      <c r="R28" s="64">
        <v>2811180</v>
      </c>
      <c r="S28" s="64">
        <v>1400000</v>
      </c>
      <c r="T28" s="55">
        <f t="shared" si="4"/>
        <v>2.0079857142857143</v>
      </c>
      <c r="U28" s="64">
        <v>2354290</v>
      </c>
      <c r="V28" s="64">
        <v>1200000</v>
      </c>
      <c r="W28" s="55">
        <f t="shared" si="5"/>
        <v>1.9619083333333334</v>
      </c>
      <c r="X28" s="64">
        <v>923230</v>
      </c>
      <c r="Y28" s="64">
        <v>1100000</v>
      </c>
      <c r="Z28" s="55">
        <f t="shared" si="6"/>
        <v>0.83930000000000005</v>
      </c>
      <c r="AA28" s="64">
        <v>1115865</v>
      </c>
      <c r="AB28" s="64">
        <v>900000</v>
      </c>
      <c r="AC28" s="55">
        <f t="shared" si="7"/>
        <v>1.2398499999999999</v>
      </c>
      <c r="AD28" s="64">
        <v>2198270</v>
      </c>
      <c r="AE28" s="64">
        <v>900000</v>
      </c>
      <c r="AF28" s="55">
        <f t="shared" si="8"/>
        <v>2.4425222222222223</v>
      </c>
      <c r="AG28" s="64">
        <v>1948020</v>
      </c>
      <c r="AH28" s="64">
        <v>1000000</v>
      </c>
      <c r="AI28" s="55">
        <f t="shared" si="9"/>
        <v>1.9480200000000001</v>
      </c>
      <c r="AJ28" s="64">
        <v>1808545</v>
      </c>
      <c r="AK28" s="64">
        <v>1650000</v>
      </c>
      <c r="AL28" s="55">
        <f t="shared" si="10"/>
        <v>1.0960878787878787</v>
      </c>
      <c r="AM28" s="64">
        <v>1166090</v>
      </c>
      <c r="AN28" s="64">
        <v>1950000</v>
      </c>
      <c r="AO28" s="55">
        <f t="shared" si="11"/>
        <v>0.59799487179487176</v>
      </c>
      <c r="AP28" s="56">
        <f t="shared" si="12"/>
        <v>21341335</v>
      </c>
      <c r="AQ28" s="56">
        <f t="shared" si="13"/>
        <v>15400000</v>
      </c>
      <c r="AR28" s="59">
        <f t="shared" si="14"/>
        <v>1.385800974025974</v>
      </c>
      <c r="AS28" s="66">
        <f>AP28/12</f>
        <v>1778444.5833333333</v>
      </c>
      <c r="AT28" s="53">
        <v>15216783</v>
      </c>
      <c r="AU28" s="53">
        <v>14900000</v>
      </c>
      <c r="AV28" s="55">
        <v>1.0212606040268457</v>
      </c>
      <c r="AW28" s="58">
        <f t="shared" si="17"/>
        <v>0.40248664911630794</v>
      </c>
      <c r="AX28" s="123"/>
      <c r="AY28" s="123"/>
    </row>
    <row r="29" spans="1:51" s="87" customFormat="1">
      <c r="A29" s="74"/>
      <c r="B29" s="75"/>
      <c r="C29" s="76"/>
      <c r="D29" s="77"/>
      <c r="E29" s="78"/>
      <c r="F29" s="79"/>
      <c r="G29" s="80"/>
      <c r="H29" s="81"/>
      <c r="I29" s="79"/>
      <c r="J29" s="82"/>
      <c r="K29" s="81"/>
      <c r="L29" s="79"/>
      <c r="M29" s="82"/>
      <c r="N29" s="81"/>
      <c r="O29" s="79"/>
      <c r="P29" s="82"/>
      <c r="Q29" s="81"/>
      <c r="R29" s="79"/>
      <c r="S29" s="82"/>
      <c r="T29" s="81"/>
      <c r="U29" s="79"/>
      <c r="V29" s="82"/>
      <c r="W29" s="81"/>
      <c r="X29" s="79"/>
      <c r="Y29" s="82"/>
      <c r="Z29" s="81"/>
      <c r="AA29" s="79"/>
      <c r="AB29" s="82"/>
      <c r="AC29" s="81"/>
      <c r="AD29" s="79"/>
      <c r="AE29" s="82"/>
      <c r="AF29" s="81"/>
      <c r="AG29" s="79"/>
      <c r="AH29" s="82"/>
      <c r="AI29" s="81"/>
      <c r="AJ29" s="79"/>
      <c r="AK29" s="82"/>
      <c r="AL29" s="81"/>
      <c r="AM29" s="79"/>
      <c r="AN29" s="82"/>
      <c r="AO29" s="81"/>
      <c r="AP29" s="79"/>
      <c r="AQ29" s="82"/>
      <c r="AR29" s="81"/>
      <c r="AS29" s="83"/>
      <c r="AT29" s="84"/>
      <c r="AU29" s="84"/>
      <c r="AV29" s="85"/>
      <c r="AW29" s="86"/>
    </row>
    <row r="30" spans="1:51" s="87" customFormat="1">
      <c r="A30" s="101" t="s">
        <v>28</v>
      </c>
      <c r="B30" s="101" t="s">
        <v>91</v>
      </c>
      <c r="C30" s="101" t="s">
        <v>92</v>
      </c>
      <c r="D30" s="101" t="s">
        <v>93</v>
      </c>
      <c r="E30" s="102">
        <v>44728</v>
      </c>
      <c r="F30" s="103">
        <v>0</v>
      </c>
      <c r="G30" s="103">
        <v>400000</v>
      </c>
      <c r="H30" s="104">
        <f t="shared" ref="H30:H43" si="19">F30/G30</f>
        <v>0</v>
      </c>
      <c r="I30" s="103">
        <v>0</v>
      </c>
      <c r="J30" s="103">
        <v>500000</v>
      </c>
      <c r="K30" s="104">
        <f t="shared" ref="K30:K43" si="20">I30/J30</f>
        <v>0</v>
      </c>
      <c r="L30" s="103">
        <v>0</v>
      </c>
      <c r="M30" s="103">
        <v>500000</v>
      </c>
      <c r="N30" s="104">
        <f t="shared" ref="N30:N43" si="21">L30/M30</f>
        <v>0</v>
      </c>
      <c r="O30" s="103">
        <v>3457205</v>
      </c>
      <c r="P30" s="103">
        <v>500000</v>
      </c>
      <c r="Q30" s="104">
        <f t="shared" ref="Q30:Q43" si="22">O30/P30</f>
        <v>6.9144100000000002</v>
      </c>
      <c r="R30" s="103">
        <v>53690</v>
      </c>
      <c r="S30" s="103">
        <v>500000</v>
      </c>
      <c r="T30" s="104">
        <f t="shared" ref="T30:T43" si="23">R30/S30</f>
        <v>0.10738</v>
      </c>
      <c r="U30" s="103">
        <v>0</v>
      </c>
      <c r="V30" s="103">
        <v>500000</v>
      </c>
      <c r="W30" s="104">
        <f t="shared" ref="W30:W43" si="24">U30/V30</f>
        <v>0</v>
      </c>
      <c r="X30" s="103">
        <v>0</v>
      </c>
      <c r="Y30" s="103">
        <v>500000</v>
      </c>
      <c r="Z30" s="104">
        <f t="shared" ref="Z30:Z43" si="25">X30/Y30</f>
        <v>0</v>
      </c>
      <c r="AA30" s="103">
        <v>0</v>
      </c>
      <c r="AB30" s="103">
        <v>500000</v>
      </c>
      <c r="AC30" s="104">
        <f t="shared" ref="AC30:AC43" si="26">AA30/AB30</f>
        <v>0</v>
      </c>
      <c r="AD30" s="103">
        <v>0</v>
      </c>
      <c r="AE30" s="103">
        <v>80645</v>
      </c>
      <c r="AF30" s="104">
        <f t="shared" ref="AF30:AF43" si="27">AD30/AE30</f>
        <v>0</v>
      </c>
      <c r="AG30" s="103"/>
      <c r="AH30" s="103"/>
      <c r="AI30" s="104" t="e">
        <f t="shared" ref="AI30:AI43" si="28">AG30/AH30</f>
        <v>#DIV/0!</v>
      </c>
      <c r="AJ30" s="103"/>
      <c r="AK30" s="103"/>
      <c r="AL30" s="104" t="e">
        <f t="shared" ref="AL30:AL43" si="29">AJ30/AK30</f>
        <v>#DIV/0!</v>
      </c>
      <c r="AM30" s="103"/>
      <c r="AN30" s="103"/>
      <c r="AO30" s="104" t="e">
        <f t="shared" ref="AO30:AO43" si="30">AM30/AN30</f>
        <v>#DIV/0!</v>
      </c>
      <c r="AP30" s="105">
        <f t="shared" ref="AP30:AP43" si="31">F30+I30+L30+O30+R30+U30+X30+AA30+AD30+AG30+AJ30+AM30</f>
        <v>3510895</v>
      </c>
      <c r="AQ30" s="105">
        <f t="shared" ref="AQ30:AQ43" si="32">G30+J30+M30+P30+S30+V30+Y30+AB30+AE30+AH30+AK30+AN30</f>
        <v>3980645</v>
      </c>
      <c r="AR30" s="104">
        <f t="shared" ref="AR30:AR43" si="33">AP30/AQ30</f>
        <v>0.8819914863043552</v>
      </c>
      <c r="AS30" s="103">
        <f>AP30/9</f>
        <v>390099.44444444444</v>
      </c>
      <c r="AT30" s="106">
        <f>VLOOKUP(C30,[1]CAGAYAN!$B$9:$AQ$24,40,FALSE)</f>
        <v>656215</v>
      </c>
      <c r="AU30" s="106">
        <f>VLOOKUP(C30,[1]CAGAYAN!$B$9:$AQ$24,41,FALSE)</f>
        <v>6250000</v>
      </c>
      <c r="AV30" s="107">
        <f t="shared" ref="AV30:AV42" si="34">AT30/AU30</f>
        <v>0.1049944</v>
      </c>
      <c r="AW30" s="104">
        <f t="shared" ref="AW30:AW43" si="35">AP30/AT30-1</f>
        <v>4.3502205831930087</v>
      </c>
      <c r="AX30" s="124"/>
      <c r="AY30" s="124"/>
    </row>
    <row r="31" spans="1:51" s="87" customFormat="1">
      <c r="A31" s="101" t="s">
        <v>28</v>
      </c>
      <c r="B31" s="101" t="s">
        <v>34</v>
      </c>
      <c r="C31" s="108" t="s">
        <v>94</v>
      </c>
      <c r="D31" s="108" t="s">
        <v>95</v>
      </c>
      <c r="E31" s="109">
        <v>43885</v>
      </c>
      <c r="F31" s="110">
        <v>327955</v>
      </c>
      <c r="G31" s="110">
        <v>500000</v>
      </c>
      <c r="H31" s="111">
        <f t="shared" si="19"/>
        <v>0.65590999999999999</v>
      </c>
      <c r="I31" s="110">
        <v>203955</v>
      </c>
      <c r="J31" s="110">
        <v>500000</v>
      </c>
      <c r="K31" s="111">
        <f t="shared" si="20"/>
        <v>0.40790999999999999</v>
      </c>
      <c r="L31" s="110">
        <v>200760</v>
      </c>
      <c r="M31" s="110">
        <v>500000</v>
      </c>
      <c r="N31" s="111">
        <f t="shared" si="21"/>
        <v>0.40151999999999999</v>
      </c>
      <c r="O31" s="110">
        <v>555390</v>
      </c>
      <c r="P31" s="110">
        <v>500000</v>
      </c>
      <c r="Q31" s="111">
        <f t="shared" si="22"/>
        <v>1.1107800000000001</v>
      </c>
      <c r="R31" s="110">
        <v>523900</v>
      </c>
      <c r="S31" s="110">
        <v>500000</v>
      </c>
      <c r="T31" s="111">
        <f t="shared" si="23"/>
        <v>1.0478000000000001</v>
      </c>
      <c r="U31" s="110">
        <v>301845</v>
      </c>
      <c r="V31" s="110">
        <v>333000</v>
      </c>
      <c r="W31" s="111">
        <f t="shared" si="24"/>
        <v>0.90644144144144145</v>
      </c>
      <c r="X31" s="110"/>
      <c r="Y31" s="110"/>
      <c r="Z31" s="111" t="e">
        <f t="shared" si="25"/>
        <v>#DIV/0!</v>
      </c>
      <c r="AA31" s="110"/>
      <c r="AB31" s="110"/>
      <c r="AC31" s="104" t="e">
        <f t="shared" si="26"/>
        <v>#DIV/0!</v>
      </c>
      <c r="AD31" s="105"/>
      <c r="AE31" s="105"/>
      <c r="AF31" s="104" t="e">
        <f t="shared" si="27"/>
        <v>#DIV/0!</v>
      </c>
      <c r="AG31" s="105"/>
      <c r="AH31" s="105"/>
      <c r="AI31" s="104" t="e">
        <f t="shared" si="28"/>
        <v>#DIV/0!</v>
      </c>
      <c r="AJ31" s="105"/>
      <c r="AK31" s="105"/>
      <c r="AL31" s="104" t="e">
        <f t="shared" si="29"/>
        <v>#DIV/0!</v>
      </c>
      <c r="AM31" s="105"/>
      <c r="AN31" s="105"/>
      <c r="AO31" s="104" t="e">
        <f t="shared" si="30"/>
        <v>#DIV/0!</v>
      </c>
      <c r="AP31" s="105">
        <f t="shared" si="31"/>
        <v>2113805</v>
      </c>
      <c r="AQ31" s="105">
        <f t="shared" si="32"/>
        <v>2833000</v>
      </c>
      <c r="AR31" s="104">
        <f t="shared" si="33"/>
        <v>0.74613660430638895</v>
      </c>
      <c r="AS31" s="105">
        <f>AP31/6</f>
        <v>352300.83333333331</v>
      </c>
      <c r="AT31" s="105">
        <f>VLOOKUP(C31,[4]ALLHOME!$B$10:$AQ$47,40,FALSE)</f>
        <v>585345</v>
      </c>
      <c r="AU31" s="105">
        <f>VLOOKUP(C31,[4]ALLHOME!$B$10:$AQ$47,41,FALSE)</f>
        <v>2200000</v>
      </c>
      <c r="AV31" s="104">
        <f t="shared" si="34"/>
        <v>0.2660659090909091</v>
      </c>
      <c r="AW31" s="104">
        <f t="shared" si="35"/>
        <v>2.6112121911009747</v>
      </c>
      <c r="AX31" s="124"/>
      <c r="AY31" s="124"/>
    </row>
    <row r="32" spans="1:51" s="87" customFormat="1">
      <c r="A32" s="61" t="s">
        <v>28</v>
      </c>
      <c r="B32" s="61" t="s">
        <v>29</v>
      </c>
      <c r="C32" s="61" t="s">
        <v>96</v>
      </c>
      <c r="D32" s="61" t="s">
        <v>97</v>
      </c>
      <c r="E32" s="63">
        <v>44903</v>
      </c>
      <c r="F32" s="112">
        <v>178470</v>
      </c>
      <c r="G32" s="112">
        <v>500000</v>
      </c>
      <c r="H32" s="113">
        <f t="shared" si="19"/>
        <v>0.35693999999999998</v>
      </c>
      <c r="I32" s="112">
        <v>115475</v>
      </c>
      <c r="J32" s="112">
        <v>500000</v>
      </c>
      <c r="K32" s="113">
        <f t="shared" si="20"/>
        <v>0.23094999999999999</v>
      </c>
      <c r="L32" s="112">
        <v>209160</v>
      </c>
      <c r="M32" s="112">
        <v>500000</v>
      </c>
      <c r="N32" s="113">
        <f t="shared" si="21"/>
        <v>0.41832000000000003</v>
      </c>
      <c r="O32" s="112">
        <v>981050</v>
      </c>
      <c r="P32" s="112">
        <v>500000</v>
      </c>
      <c r="Q32" s="113">
        <f t="shared" si="22"/>
        <v>1.9621</v>
      </c>
      <c r="R32" s="112">
        <v>936975</v>
      </c>
      <c r="S32" s="112">
        <v>500000</v>
      </c>
      <c r="T32" s="113">
        <f t="shared" si="23"/>
        <v>1.87395</v>
      </c>
      <c r="U32" s="112">
        <v>478730</v>
      </c>
      <c r="V32" s="112">
        <v>500000</v>
      </c>
      <c r="W32" s="113">
        <f t="shared" si="24"/>
        <v>0.95745999999999998</v>
      </c>
      <c r="X32" s="112">
        <v>175580</v>
      </c>
      <c r="Y32" s="112">
        <v>500000</v>
      </c>
      <c r="Z32" s="113">
        <f t="shared" si="25"/>
        <v>0.35116000000000003</v>
      </c>
      <c r="AA32" s="112">
        <v>479120</v>
      </c>
      <c r="AB32" s="112">
        <v>500000</v>
      </c>
      <c r="AC32" s="113">
        <f t="shared" si="26"/>
        <v>0.95823999999999998</v>
      </c>
      <c r="AD32" s="112">
        <v>499165</v>
      </c>
      <c r="AE32" s="112">
        <v>500000</v>
      </c>
      <c r="AF32" s="113">
        <f t="shared" si="27"/>
        <v>0.99833000000000005</v>
      </c>
      <c r="AG32" s="112">
        <v>346940</v>
      </c>
      <c r="AH32" s="112">
        <v>500000</v>
      </c>
      <c r="AI32" s="113">
        <f t="shared" si="28"/>
        <v>0.69388000000000005</v>
      </c>
      <c r="AJ32" s="112">
        <v>433560</v>
      </c>
      <c r="AK32" s="112">
        <v>500000</v>
      </c>
      <c r="AL32" s="113">
        <f t="shared" si="29"/>
        <v>0.86712</v>
      </c>
      <c r="AM32" s="112">
        <v>297160</v>
      </c>
      <c r="AN32" s="112">
        <v>500000</v>
      </c>
      <c r="AO32" s="113">
        <f t="shared" si="30"/>
        <v>0.59431999999999996</v>
      </c>
      <c r="AP32" s="57">
        <f t="shared" si="31"/>
        <v>5131385</v>
      </c>
      <c r="AQ32" s="57">
        <f t="shared" si="32"/>
        <v>6000000</v>
      </c>
      <c r="AR32" s="113">
        <f t="shared" si="33"/>
        <v>0.85523083333333338</v>
      </c>
      <c r="AS32" s="112">
        <f t="shared" ref="AS32:AS43" si="36">AP32/12</f>
        <v>427615.41666666669</v>
      </c>
      <c r="AT32" s="57">
        <f>VLOOKUP(C32,'[1]PAMPANGA LOCAL- 1ST MEGA'!$B$9:$AQ$53,40,FALSE)</f>
        <v>2519130</v>
      </c>
      <c r="AU32" s="57">
        <f>VLOOKUP(C32,'[1]PAMPANGA LOCAL- 1ST MEGA'!$B$9:$AQ$53,41,FALSE)</f>
        <v>6450000</v>
      </c>
      <c r="AV32" s="113">
        <f t="shared" si="34"/>
        <v>0.39056279069767441</v>
      </c>
      <c r="AW32" s="113">
        <f t="shared" si="35"/>
        <v>1.0369671275400636</v>
      </c>
      <c r="AX32" s="124" t="s">
        <v>124</v>
      </c>
      <c r="AY32" s="124"/>
    </row>
    <row r="33" spans="1:51" s="87" customFormat="1">
      <c r="A33" s="101" t="s">
        <v>28</v>
      </c>
      <c r="B33" s="101" t="s">
        <v>98</v>
      </c>
      <c r="C33" s="108" t="s">
        <v>99</v>
      </c>
      <c r="D33" s="108" t="s">
        <v>100</v>
      </c>
      <c r="E33" s="109">
        <v>43330</v>
      </c>
      <c r="F33" s="110">
        <v>789610</v>
      </c>
      <c r="G33" s="110">
        <v>500000</v>
      </c>
      <c r="H33" s="111">
        <f t="shared" si="19"/>
        <v>1.5792200000000001</v>
      </c>
      <c r="I33" s="110">
        <v>587135</v>
      </c>
      <c r="J33" s="110">
        <v>500000</v>
      </c>
      <c r="K33" s="111">
        <f t="shared" si="20"/>
        <v>1.1742699999999999</v>
      </c>
      <c r="L33" s="110">
        <v>26290</v>
      </c>
      <c r="M33" s="110">
        <v>600000</v>
      </c>
      <c r="N33" s="111">
        <f t="shared" si="21"/>
        <v>4.3816666666666663E-2</v>
      </c>
      <c r="O33" s="110">
        <v>1520880</v>
      </c>
      <c r="P33" s="110">
        <v>600000</v>
      </c>
      <c r="Q33" s="111">
        <f t="shared" si="22"/>
        <v>2.5348000000000002</v>
      </c>
      <c r="R33" s="110">
        <v>1843690</v>
      </c>
      <c r="S33" s="110">
        <v>850000</v>
      </c>
      <c r="T33" s="111">
        <f t="shared" si="23"/>
        <v>2.1690470588235296</v>
      </c>
      <c r="U33" s="110">
        <v>1474490</v>
      </c>
      <c r="V33" s="110">
        <v>950000</v>
      </c>
      <c r="W33" s="111">
        <f t="shared" si="24"/>
        <v>1.5520947368421052</v>
      </c>
      <c r="X33" s="110">
        <v>27890</v>
      </c>
      <c r="Y33" s="110">
        <v>900000</v>
      </c>
      <c r="Z33" s="111">
        <f t="shared" si="25"/>
        <v>3.0988888888888889E-2</v>
      </c>
      <c r="AA33" s="110">
        <v>43390</v>
      </c>
      <c r="AB33" s="110">
        <v>900000</v>
      </c>
      <c r="AC33" s="104">
        <f t="shared" si="26"/>
        <v>4.8211111111111114E-2</v>
      </c>
      <c r="AD33" s="105">
        <v>1787460</v>
      </c>
      <c r="AE33" s="105">
        <v>750000</v>
      </c>
      <c r="AF33" s="104">
        <f t="shared" si="27"/>
        <v>2.3832800000000001</v>
      </c>
      <c r="AG33" s="105">
        <v>88785</v>
      </c>
      <c r="AH33" s="105">
        <v>850000</v>
      </c>
      <c r="AI33" s="104">
        <f t="shared" si="28"/>
        <v>0.10445294117647058</v>
      </c>
      <c r="AJ33" s="105">
        <v>1039480</v>
      </c>
      <c r="AK33" s="105">
        <v>850000</v>
      </c>
      <c r="AL33" s="104">
        <f t="shared" si="29"/>
        <v>1.2229176470588234</v>
      </c>
      <c r="AM33" s="105">
        <v>32995</v>
      </c>
      <c r="AN33" s="105">
        <v>950000</v>
      </c>
      <c r="AO33" s="104">
        <f t="shared" si="30"/>
        <v>3.4731578947368419E-2</v>
      </c>
      <c r="AP33" s="105">
        <f t="shared" si="31"/>
        <v>9262095</v>
      </c>
      <c r="AQ33" s="105">
        <f t="shared" si="32"/>
        <v>9200000</v>
      </c>
      <c r="AR33" s="104">
        <f t="shared" si="33"/>
        <v>1.0067494565217392</v>
      </c>
      <c r="AS33" s="103">
        <f t="shared" si="36"/>
        <v>771841.25</v>
      </c>
      <c r="AT33" s="105">
        <f>VLOOKUP(C33,[4]ROBINSON!$B$8:$AR$80,40,FALSE)</f>
        <v>4722815</v>
      </c>
      <c r="AU33" s="105">
        <f>VLOOKUP(C33,[4]ROBINSON!$B$8:$AR$80,41,FALSE)</f>
        <v>6750000</v>
      </c>
      <c r="AV33" s="104">
        <f t="shared" si="34"/>
        <v>0.69967629629629635</v>
      </c>
      <c r="AW33" s="104">
        <f t="shared" si="35"/>
        <v>0.96113864294917328</v>
      </c>
      <c r="AX33" s="124"/>
      <c r="AY33" s="124"/>
    </row>
    <row r="34" spans="1:51" s="87" customFormat="1">
      <c r="A34" s="61" t="s">
        <v>28</v>
      </c>
      <c r="B34" s="61" t="s">
        <v>91</v>
      </c>
      <c r="C34" s="61" t="s">
        <v>101</v>
      </c>
      <c r="D34" s="61" t="s">
        <v>102</v>
      </c>
      <c r="E34" s="63">
        <v>44823</v>
      </c>
      <c r="F34" s="112">
        <v>1233630</v>
      </c>
      <c r="G34" s="112">
        <v>900000</v>
      </c>
      <c r="H34" s="113">
        <f t="shared" si="19"/>
        <v>1.3707</v>
      </c>
      <c r="I34" s="112">
        <v>908885</v>
      </c>
      <c r="J34" s="112">
        <v>800000</v>
      </c>
      <c r="K34" s="113">
        <f t="shared" si="20"/>
        <v>1.1361062500000001</v>
      </c>
      <c r="L34" s="112">
        <v>1210585</v>
      </c>
      <c r="M34" s="112">
        <v>800000</v>
      </c>
      <c r="N34" s="113">
        <f t="shared" si="21"/>
        <v>1.51323125</v>
      </c>
      <c r="O34" s="112">
        <v>1889275</v>
      </c>
      <c r="P34" s="112">
        <v>850000</v>
      </c>
      <c r="Q34" s="113">
        <f t="shared" si="22"/>
        <v>2.2226764705882354</v>
      </c>
      <c r="R34" s="112">
        <v>2770195</v>
      </c>
      <c r="S34" s="112">
        <v>1000000</v>
      </c>
      <c r="T34" s="113">
        <f t="shared" si="23"/>
        <v>2.7701950000000002</v>
      </c>
      <c r="U34" s="112">
        <v>1608110</v>
      </c>
      <c r="V34" s="112">
        <v>1000000</v>
      </c>
      <c r="W34" s="113">
        <f t="shared" si="24"/>
        <v>1.6081099999999999</v>
      </c>
      <c r="X34" s="112">
        <v>1271365</v>
      </c>
      <c r="Y34" s="112">
        <v>1000000</v>
      </c>
      <c r="Z34" s="113">
        <f t="shared" si="25"/>
        <v>1.2713650000000001</v>
      </c>
      <c r="AA34" s="112">
        <v>1524825</v>
      </c>
      <c r="AB34" s="112">
        <v>900000</v>
      </c>
      <c r="AC34" s="113">
        <f t="shared" si="26"/>
        <v>1.69425</v>
      </c>
      <c r="AD34" s="112">
        <v>1135565</v>
      </c>
      <c r="AE34" s="112">
        <v>950000</v>
      </c>
      <c r="AF34" s="113">
        <f t="shared" si="27"/>
        <v>1.1953315789473684</v>
      </c>
      <c r="AG34" s="112">
        <v>356965</v>
      </c>
      <c r="AH34" s="112">
        <v>800000</v>
      </c>
      <c r="AI34" s="113">
        <f t="shared" si="28"/>
        <v>0.44620625000000003</v>
      </c>
      <c r="AJ34" s="112">
        <v>318675</v>
      </c>
      <c r="AK34" s="112">
        <v>800000</v>
      </c>
      <c r="AL34" s="113">
        <f t="shared" si="29"/>
        <v>0.39834375</v>
      </c>
      <c r="AM34" s="112">
        <v>1610385</v>
      </c>
      <c r="AN34" s="112">
        <v>800000</v>
      </c>
      <c r="AO34" s="113">
        <f t="shared" si="30"/>
        <v>2.0129812500000002</v>
      </c>
      <c r="AP34" s="57">
        <f t="shared" si="31"/>
        <v>15838460</v>
      </c>
      <c r="AQ34" s="57">
        <f t="shared" si="32"/>
        <v>10600000</v>
      </c>
      <c r="AR34" s="113">
        <f t="shared" si="33"/>
        <v>1.4941943396226416</v>
      </c>
      <c r="AS34" s="112">
        <f t="shared" si="36"/>
        <v>1319871.6666666667</v>
      </c>
      <c r="AT34" s="57">
        <f>VLOOKUP(C34,'[1]PAMPANGA LOCAL- 1ST MEGA'!$B$9:$AQ$53,40,FALSE)</f>
        <v>8944225</v>
      </c>
      <c r="AU34" s="57">
        <f>VLOOKUP(C34,'[1]PAMPANGA LOCAL- 1ST MEGA'!$B$9:$AQ$53,41,FALSE)</f>
        <v>7600000</v>
      </c>
      <c r="AV34" s="113">
        <f t="shared" si="34"/>
        <v>1.1768717105263158</v>
      </c>
      <c r="AW34" s="113">
        <f t="shared" si="35"/>
        <v>0.77080294827109119</v>
      </c>
      <c r="AX34" s="124" t="s">
        <v>123</v>
      </c>
      <c r="AY34" s="124"/>
    </row>
    <row r="35" spans="1:51" s="87" customFormat="1">
      <c r="A35" s="61" t="s">
        <v>28</v>
      </c>
      <c r="B35" s="61" t="s">
        <v>34</v>
      </c>
      <c r="C35" s="61" t="s">
        <v>103</v>
      </c>
      <c r="D35" s="61" t="s">
        <v>104</v>
      </c>
      <c r="E35" s="63">
        <v>44552</v>
      </c>
      <c r="F35" s="112">
        <v>563430</v>
      </c>
      <c r="G35" s="112">
        <v>500000</v>
      </c>
      <c r="H35" s="113">
        <f t="shared" si="19"/>
        <v>1.12686</v>
      </c>
      <c r="I35" s="112">
        <v>316560</v>
      </c>
      <c r="J35" s="112">
        <v>500000</v>
      </c>
      <c r="K35" s="113">
        <f t="shared" si="20"/>
        <v>0.63312000000000002</v>
      </c>
      <c r="L35" s="112">
        <v>73990</v>
      </c>
      <c r="M35" s="112">
        <v>500000</v>
      </c>
      <c r="N35" s="113">
        <f t="shared" si="21"/>
        <v>0.14798</v>
      </c>
      <c r="O35" s="112">
        <v>93190</v>
      </c>
      <c r="P35" s="112">
        <v>500000</v>
      </c>
      <c r="Q35" s="113">
        <f t="shared" si="22"/>
        <v>0.18637999999999999</v>
      </c>
      <c r="R35" s="112">
        <v>1991085</v>
      </c>
      <c r="S35" s="112">
        <v>500000</v>
      </c>
      <c r="T35" s="113">
        <f t="shared" si="23"/>
        <v>3.98217</v>
      </c>
      <c r="U35" s="112">
        <v>603230</v>
      </c>
      <c r="V35" s="112">
        <v>600000</v>
      </c>
      <c r="W35" s="113">
        <f t="shared" si="24"/>
        <v>1.0053833333333333</v>
      </c>
      <c r="X35" s="112">
        <v>165575</v>
      </c>
      <c r="Y35" s="112">
        <v>500000</v>
      </c>
      <c r="Z35" s="113">
        <f t="shared" si="25"/>
        <v>0.33115</v>
      </c>
      <c r="AA35" s="112">
        <v>597130</v>
      </c>
      <c r="AB35" s="112">
        <v>500000</v>
      </c>
      <c r="AC35" s="113">
        <f t="shared" si="26"/>
        <v>1.1942600000000001</v>
      </c>
      <c r="AD35" s="112">
        <v>318965</v>
      </c>
      <c r="AE35" s="112">
        <v>500000</v>
      </c>
      <c r="AF35" s="113">
        <f t="shared" si="27"/>
        <v>0.63793</v>
      </c>
      <c r="AG35" s="112">
        <v>504130</v>
      </c>
      <c r="AH35" s="112">
        <v>500000</v>
      </c>
      <c r="AI35" s="113">
        <f t="shared" si="28"/>
        <v>1.0082599999999999</v>
      </c>
      <c r="AJ35" s="112">
        <v>336455</v>
      </c>
      <c r="AK35" s="112">
        <v>500000</v>
      </c>
      <c r="AL35" s="113">
        <f t="shared" si="29"/>
        <v>0.67291000000000001</v>
      </c>
      <c r="AM35" s="112">
        <v>524190</v>
      </c>
      <c r="AN35" s="112">
        <v>500000</v>
      </c>
      <c r="AO35" s="113">
        <f t="shared" si="30"/>
        <v>1.0483800000000001</v>
      </c>
      <c r="AP35" s="57">
        <f t="shared" si="31"/>
        <v>6087930</v>
      </c>
      <c r="AQ35" s="57">
        <f t="shared" si="32"/>
        <v>6100000</v>
      </c>
      <c r="AR35" s="113">
        <f t="shared" si="33"/>
        <v>0.99802131147540984</v>
      </c>
      <c r="AS35" s="112">
        <f t="shared" si="36"/>
        <v>507327.5</v>
      </c>
      <c r="AT35" s="114">
        <f>VLOOKUP(C35,'[1]PAMPANGA LOCAL- 1ST MEGA'!$B$9:$AQ$53,40,FALSE)</f>
        <v>3697124</v>
      </c>
      <c r="AU35" s="114">
        <f>VLOOKUP(C35,'[1]PAMPANGA LOCAL- 1ST MEGA'!$B$9:$AQ$53,41,FALSE)</f>
        <v>7000000</v>
      </c>
      <c r="AV35" s="115">
        <f t="shared" si="34"/>
        <v>0.52816057142857142</v>
      </c>
      <c r="AW35" s="113">
        <f t="shared" si="35"/>
        <v>0.64666643585662809</v>
      </c>
      <c r="AX35" s="124" t="s">
        <v>125</v>
      </c>
      <c r="AY35" s="124"/>
    </row>
    <row r="36" spans="1:51" s="87" customFormat="1">
      <c r="A36" s="101" t="s">
        <v>28</v>
      </c>
      <c r="B36" s="101" t="s">
        <v>29</v>
      </c>
      <c r="C36" s="101" t="s">
        <v>105</v>
      </c>
      <c r="D36" s="101" t="s">
        <v>106</v>
      </c>
      <c r="E36" s="102">
        <v>44841</v>
      </c>
      <c r="F36" s="103">
        <v>157160</v>
      </c>
      <c r="G36" s="103">
        <v>500000</v>
      </c>
      <c r="H36" s="104">
        <f t="shared" si="19"/>
        <v>0.31431999999999999</v>
      </c>
      <c r="I36" s="103">
        <v>85280</v>
      </c>
      <c r="J36" s="103">
        <v>500000</v>
      </c>
      <c r="K36" s="104">
        <f t="shared" si="20"/>
        <v>0.17055999999999999</v>
      </c>
      <c r="L36" s="103">
        <v>1382695</v>
      </c>
      <c r="M36" s="103">
        <v>500000</v>
      </c>
      <c r="N36" s="104">
        <f t="shared" si="21"/>
        <v>2.76539</v>
      </c>
      <c r="O36" s="103">
        <v>2136715</v>
      </c>
      <c r="P36" s="103">
        <v>600000</v>
      </c>
      <c r="Q36" s="104">
        <f t="shared" si="22"/>
        <v>3.5611916666666668</v>
      </c>
      <c r="R36" s="103">
        <v>1912625</v>
      </c>
      <c r="S36" s="103">
        <v>800000</v>
      </c>
      <c r="T36" s="104">
        <f t="shared" si="23"/>
        <v>2.3907812499999999</v>
      </c>
      <c r="U36" s="103">
        <v>138275</v>
      </c>
      <c r="V36" s="103">
        <v>900000</v>
      </c>
      <c r="W36" s="104">
        <f t="shared" si="24"/>
        <v>0.15363888888888888</v>
      </c>
      <c r="X36" s="103">
        <v>853185</v>
      </c>
      <c r="Y36" s="103">
        <v>600000</v>
      </c>
      <c r="Z36" s="104">
        <f t="shared" si="25"/>
        <v>1.421975</v>
      </c>
      <c r="AA36" s="103">
        <v>205850</v>
      </c>
      <c r="AB36" s="103">
        <v>550000</v>
      </c>
      <c r="AC36" s="104">
        <f t="shared" si="26"/>
        <v>0.37427272727272726</v>
      </c>
      <c r="AD36" s="103">
        <v>53290</v>
      </c>
      <c r="AE36" s="103">
        <v>550000</v>
      </c>
      <c r="AF36" s="104">
        <f t="shared" si="27"/>
        <v>9.6890909090909097E-2</v>
      </c>
      <c r="AG36" s="103">
        <v>109075</v>
      </c>
      <c r="AH36" s="103">
        <v>550000</v>
      </c>
      <c r="AI36" s="104">
        <f t="shared" si="28"/>
        <v>0.19831818181818181</v>
      </c>
      <c r="AJ36" s="103">
        <v>100380</v>
      </c>
      <c r="AK36" s="103">
        <v>550000</v>
      </c>
      <c r="AL36" s="104">
        <f t="shared" si="29"/>
        <v>0.1825090909090909</v>
      </c>
      <c r="AM36" s="103">
        <v>978850</v>
      </c>
      <c r="AN36" s="103">
        <v>550000</v>
      </c>
      <c r="AO36" s="104">
        <f t="shared" si="30"/>
        <v>1.7797272727272728</v>
      </c>
      <c r="AP36" s="105">
        <f t="shared" si="31"/>
        <v>8113380</v>
      </c>
      <c r="AQ36" s="105">
        <f t="shared" si="32"/>
        <v>7150000</v>
      </c>
      <c r="AR36" s="104">
        <f t="shared" si="33"/>
        <v>1.1347384615384615</v>
      </c>
      <c r="AS36" s="103">
        <f t="shared" si="36"/>
        <v>676115</v>
      </c>
      <c r="AT36" s="106">
        <f>VLOOKUP(C36,[1]DAGUPAN!$B$9:$AQ$26,40,FALSE)</f>
        <v>5300734</v>
      </c>
      <c r="AU36" s="106">
        <f>VLOOKUP(C36,[1]DAGUPAN!$B$9:$AQ$26,41,FALSE)</f>
        <v>7050000</v>
      </c>
      <c r="AV36" s="107">
        <f t="shared" si="34"/>
        <v>0.7518771631205674</v>
      </c>
      <c r="AW36" s="104">
        <f t="shared" si="35"/>
        <v>0.53061443943423692</v>
      </c>
      <c r="AX36" s="124"/>
      <c r="AY36" s="124"/>
    </row>
    <row r="37" spans="1:51" s="87" customFormat="1">
      <c r="A37" s="61" t="s">
        <v>41</v>
      </c>
      <c r="B37" s="61" t="s">
        <v>49</v>
      </c>
      <c r="C37" s="116" t="s">
        <v>107</v>
      </c>
      <c r="D37" s="116" t="s">
        <v>108</v>
      </c>
      <c r="E37" s="117" t="s">
        <v>109</v>
      </c>
      <c r="F37" s="118">
        <v>492705</v>
      </c>
      <c r="G37" s="118">
        <v>600000</v>
      </c>
      <c r="H37" s="119">
        <f t="shared" si="19"/>
        <v>0.82117499999999999</v>
      </c>
      <c r="I37" s="118">
        <v>420715</v>
      </c>
      <c r="J37" s="118">
        <v>700000</v>
      </c>
      <c r="K37" s="119">
        <f t="shared" si="20"/>
        <v>0.6010214285714286</v>
      </c>
      <c r="L37" s="118">
        <v>813880</v>
      </c>
      <c r="M37" s="118">
        <v>700000</v>
      </c>
      <c r="N37" s="119">
        <f t="shared" si="21"/>
        <v>1.1626857142857143</v>
      </c>
      <c r="O37" s="120">
        <v>1084305</v>
      </c>
      <c r="P37" s="118">
        <v>800000</v>
      </c>
      <c r="Q37" s="119">
        <f t="shared" si="22"/>
        <v>1.35538125</v>
      </c>
      <c r="R37" s="118">
        <v>935930</v>
      </c>
      <c r="S37" s="118">
        <v>800000</v>
      </c>
      <c r="T37" s="119">
        <f t="shared" si="23"/>
        <v>1.1699124999999999</v>
      </c>
      <c r="U37" s="118">
        <v>530105</v>
      </c>
      <c r="V37" s="118">
        <v>650000</v>
      </c>
      <c r="W37" s="119">
        <f t="shared" si="24"/>
        <v>0.81554615384615381</v>
      </c>
      <c r="X37" s="118">
        <v>619615</v>
      </c>
      <c r="Y37" s="118">
        <v>600000</v>
      </c>
      <c r="Z37" s="119">
        <f t="shared" si="25"/>
        <v>1.0326916666666666</v>
      </c>
      <c r="AA37" s="118">
        <v>779570</v>
      </c>
      <c r="AB37" s="118">
        <v>600000</v>
      </c>
      <c r="AC37" s="113">
        <f t="shared" si="26"/>
        <v>1.2992833333333333</v>
      </c>
      <c r="AD37" s="57">
        <v>666010</v>
      </c>
      <c r="AE37" s="57">
        <v>600000</v>
      </c>
      <c r="AF37" s="113">
        <f t="shared" si="27"/>
        <v>1.1100166666666667</v>
      </c>
      <c r="AG37" s="57">
        <v>703390</v>
      </c>
      <c r="AH37" s="57">
        <v>600000</v>
      </c>
      <c r="AI37" s="113">
        <f t="shared" si="28"/>
        <v>1.1723166666666667</v>
      </c>
      <c r="AJ37" s="57">
        <v>1071955</v>
      </c>
      <c r="AK37" s="57">
        <v>750000</v>
      </c>
      <c r="AL37" s="113">
        <f t="shared" si="29"/>
        <v>1.4292733333333334</v>
      </c>
      <c r="AM37" s="57">
        <v>1537110</v>
      </c>
      <c r="AN37" s="57">
        <v>850000</v>
      </c>
      <c r="AO37" s="113">
        <f t="shared" si="30"/>
        <v>1.8083647058823529</v>
      </c>
      <c r="AP37" s="57">
        <f t="shared" si="31"/>
        <v>9655290</v>
      </c>
      <c r="AQ37" s="57">
        <f t="shared" si="32"/>
        <v>8250000</v>
      </c>
      <c r="AR37" s="113">
        <f t="shared" si="33"/>
        <v>1.1703381818181817</v>
      </c>
      <c r="AS37" s="112">
        <f t="shared" si="36"/>
        <v>804607.5</v>
      </c>
      <c r="AT37" s="57">
        <f>VLOOKUP(C37,[4]ROBINSON!$B$8:$AR$80,40,FALSE)</f>
        <v>5414815</v>
      </c>
      <c r="AU37" s="57">
        <f>VLOOKUP(C37,[4]ROBINSON!$B$8:$AR$80,41,FALSE)</f>
        <v>5750000</v>
      </c>
      <c r="AV37" s="113">
        <f t="shared" si="34"/>
        <v>0.94170695652173908</v>
      </c>
      <c r="AW37" s="113">
        <f t="shared" si="35"/>
        <v>0.78312463122008791</v>
      </c>
      <c r="AX37" s="124" t="s">
        <v>124</v>
      </c>
      <c r="AY37" s="124"/>
    </row>
    <row r="38" spans="1:51" s="87" customFormat="1">
      <c r="A38" s="61" t="s">
        <v>41</v>
      </c>
      <c r="B38" s="61" t="s">
        <v>49</v>
      </c>
      <c r="C38" s="116" t="s">
        <v>110</v>
      </c>
      <c r="D38" s="116" t="s">
        <v>111</v>
      </c>
      <c r="E38" s="117" t="s">
        <v>112</v>
      </c>
      <c r="F38" s="118">
        <v>509090</v>
      </c>
      <c r="G38" s="118">
        <v>700000</v>
      </c>
      <c r="H38" s="119">
        <f t="shared" si="19"/>
        <v>0.72727142857142857</v>
      </c>
      <c r="I38" s="118">
        <v>781890</v>
      </c>
      <c r="J38" s="118">
        <v>700000</v>
      </c>
      <c r="K38" s="119">
        <f t="shared" si="20"/>
        <v>1.1169857142857142</v>
      </c>
      <c r="L38" s="118">
        <v>1154185</v>
      </c>
      <c r="M38" s="118">
        <v>700000</v>
      </c>
      <c r="N38" s="119">
        <f t="shared" si="21"/>
        <v>1.6488357142857142</v>
      </c>
      <c r="O38" s="118">
        <v>1200510</v>
      </c>
      <c r="P38" s="118">
        <v>1000000</v>
      </c>
      <c r="Q38" s="119">
        <f t="shared" si="22"/>
        <v>1.20051</v>
      </c>
      <c r="R38" s="118">
        <v>1127775</v>
      </c>
      <c r="S38" s="118">
        <v>1000000</v>
      </c>
      <c r="T38" s="119">
        <f t="shared" si="23"/>
        <v>1.127775</v>
      </c>
      <c r="U38" s="118">
        <v>793885</v>
      </c>
      <c r="V38" s="118">
        <v>900000</v>
      </c>
      <c r="W38" s="119">
        <f t="shared" si="24"/>
        <v>0.8820944444444444</v>
      </c>
      <c r="X38" s="118">
        <v>577625</v>
      </c>
      <c r="Y38" s="118">
        <v>750000</v>
      </c>
      <c r="Z38" s="119">
        <f t="shared" si="25"/>
        <v>0.77016666666666667</v>
      </c>
      <c r="AA38" s="118">
        <v>501110</v>
      </c>
      <c r="AB38" s="118">
        <v>750000</v>
      </c>
      <c r="AC38" s="113">
        <f t="shared" si="26"/>
        <v>0.66814666666666667</v>
      </c>
      <c r="AD38" s="57">
        <v>584705</v>
      </c>
      <c r="AE38" s="57">
        <v>650000</v>
      </c>
      <c r="AF38" s="113">
        <f t="shared" si="27"/>
        <v>0.89954615384615388</v>
      </c>
      <c r="AG38" s="57">
        <v>542285</v>
      </c>
      <c r="AH38" s="57">
        <v>600000</v>
      </c>
      <c r="AI38" s="113">
        <f t="shared" si="28"/>
        <v>0.90380833333333332</v>
      </c>
      <c r="AJ38" s="57">
        <v>985350</v>
      </c>
      <c r="AK38" s="57">
        <v>600000</v>
      </c>
      <c r="AL38" s="113">
        <f t="shared" si="29"/>
        <v>1.64225</v>
      </c>
      <c r="AM38" s="57">
        <v>1163285</v>
      </c>
      <c r="AN38" s="57">
        <v>650000</v>
      </c>
      <c r="AO38" s="113">
        <f t="shared" si="30"/>
        <v>1.7896692307692308</v>
      </c>
      <c r="AP38" s="57">
        <f t="shared" si="31"/>
        <v>9921695</v>
      </c>
      <c r="AQ38" s="57">
        <f t="shared" si="32"/>
        <v>9000000</v>
      </c>
      <c r="AR38" s="113">
        <f t="shared" si="33"/>
        <v>1.1024105555555554</v>
      </c>
      <c r="AS38" s="112">
        <f t="shared" si="36"/>
        <v>826807.91666666663</v>
      </c>
      <c r="AT38" s="57">
        <f>VLOOKUP(C38,[4]ROBINSON!$B$8:$AR$80,40,FALSE)</f>
        <v>6058770</v>
      </c>
      <c r="AU38" s="57">
        <f>VLOOKUP(C38,[4]ROBINSON!$B$8:$AR$80,41,FALSE)</f>
        <v>5650000</v>
      </c>
      <c r="AV38" s="113">
        <f t="shared" si="34"/>
        <v>1.0723486725663718</v>
      </c>
      <c r="AW38" s="113">
        <f t="shared" si="35"/>
        <v>0.63757577858212144</v>
      </c>
      <c r="AX38" s="124"/>
      <c r="AY38" s="124"/>
    </row>
    <row r="39" spans="1:51" s="87" customFormat="1">
      <c r="A39" s="61" t="s">
        <v>57</v>
      </c>
      <c r="B39" s="61" t="s">
        <v>57</v>
      </c>
      <c r="C39" s="61" t="s">
        <v>63</v>
      </c>
      <c r="D39" s="61" t="s">
        <v>64</v>
      </c>
      <c r="E39" s="63">
        <v>44341</v>
      </c>
      <c r="F39" s="112">
        <v>3113125</v>
      </c>
      <c r="G39" s="112">
        <v>3000000</v>
      </c>
      <c r="H39" s="113">
        <f t="shared" si="19"/>
        <v>1.0377083333333332</v>
      </c>
      <c r="I39" s="112">
        <v>4197290</v>
      </c>
      <c r="J39" s="112">
        <v>4000000</v>
      </c>
      <c r="K39" s="113">
        <f t="shared" si="20"/>
        <v>1.0493224999999999</v>
      </c>
      <c r="L39" s="112">
        <v>4272765</v>
      </c>
      <c r="M39" s="112">
        <v>4000000</v>
      </c>
      <c r="N39" s="113">
        <f t="shared" si="21"/>
        <v>1.0681912499999999</v>
      </c>
      <c r="O39" s="112">
        <v>17325700</v>
      </c>
      <c r="P39" s="112">
        <v>4000000</v>
      </c>
      <c r="Q39" s="113">
        <f t="shared" si="22"/>
        <v>4.3314250000000003</v>
      </c>
      <c r="R39" s="112">
        <v>12059135</v>
      </c>
      <c r="S39" s="112">
        <v>4500000</v>
      </c>
      <c r="T39" s="113">
        <f t="shared" si="23"/>
        <v>2.6798077777777776</v>
      </c>
      <c r="U39" s="112">
        <v>7459190</v>
      </c>
      <c r="V39" s="112">
        <v>4600000</v>
      </c>
      <c r="W39" s="113">
        <f t="shared" si="24"/>
        <v>1.6215630434782609</v>
      </c>
      <c r="X39" s="112">
        <v>8544600</v>
      </c>
      <c r="Y39" s="112">
        <v>4800000</v>
      </c>
      <c r="Z39" s="113">
        <f t="shared" si="25"/>
        <v>1.780125</v>
      </c>
      <c r="AA39" s="112">
        <v>11201315</v>
      </c>
      <c r="AB39" s="112">
        <v>5000000</v>
      </c>
      <c r="AC39" s="113">
        <f t="shared" si="26"/>
        <v>2.2402630000000001</v>
      </c>
      <c r="AD39" s="112">
        <v>5803480</v>
      </c>
      <c r="AE39" s="112">
        <v>5600000</v>
      </c>
      <c r="AF39" s="113">
        <f t="shared" si="27"/>
        <v>1.0363357142857144</v>
      </c>
      <c r="AG39" s="112">
        <v>7975880</v>
      </c>
      <c r="AH39" s="112">
        <v>5600000</v>
      </c>
      <c r="AI39" s="113">
        <f t="shared" si="28"/>
        <v>1.4242642857142858</v>
      </c>
      <c r="AJ39" s="112">
        <v>5991900</v>
      </c>
      <c r="AK39" s="112">
        <v>5800000</v>
      </c>
      <c r="AL39" s="113">
        <f t="shared" si="29"/>
        <v>1.0330862068965516</v>
      </c>
      <c r="AM39" s="112">
        <v>5289080</v>
      </c>
      <c r="AN39" s="112">
        <v>6500000</v>
      </c>
      <c r="AO39" s="113">
        <f t="shared" si="30"/>
        <v>0.81370461538461536</v>
      </c>
      <c r="AP39" s="57">
        <f t="shared" si="31"/>
        <v>93233460</v>
      </c>
      <c r="AQ39" s="57">
        <f t="shared" si="32"/>
        <v>57400000</v>
      </c>
      <c r="AR39" s="113">
        <f t="shared" si="33"/>
        <v>1.6242763066202091</v>
      </c>
      <c r="AS39" s="112">
        <f t="shared" si="36"/>
        <v>7769455</v>
      </c>
      <c r="AT39" s="57">
        <f>VLOOKUP(C39,[3]ILOILO!$B$9:$AQ$66,40,FALSE)</f>
        <v>40825740</v>
      </c>
      <c r="AU39" s="57">
        <f>VLOOKUP(C39,[3]ILOILO!$B$9:$AQ$66,41,FALSE)</f>
        <v>21706451</v>
      </c>
      <c r="AV39" s="113">
        <f t="shared" si="34"/>
        <v>1.8808113772260606</v>
      </c>
      <c r="AW39" s="113">
        <f t="shared" si="35"/>
        <v>1.2836930818645298</v>
      </c>
      <c r="AX39" s="124"/>
      <c r="AY39" s="124"/>
    </row>
    <row r="40" spans="1:51" s="87" customFormat="1">
      <c r="A40" s="61" t="s">
        <v>57</v>
      </c>
      <c r="B40" s="61" t="s">
        <v>57</v>
      </c>
      <c r="C40" s="61" t="s">
        <v>113</v>
      </c>
      <c r="D40" s="61" t="s">
        <v>114</v>
      </c>
      <c r="E40" s="63">
        <v>44700</v>
      </c>
      <c r="F40" s="112">
        <v>1332595</v>
      </c>
      <c r="G40" s="112">
        <v>850000</v>
      </c>
      <c r="H40" s="113">
        <f t="shared" si="19"/>
        <v>1.5677588235294118</v>
      </c>
      <c r="I40" s="112">
        <v>491915</v>
      </c>
      <c r="J40" s="112">
        <v>850000</v>
      </c>
      <c r="K40" s="113">
        <f t="shared" si="20"/>
        <v>0.57872352941176475</v>
      </c>
      <c r="L40" s="112">
        <v>806165</v>
      </c>
      <c r="M40" s="112">
        <v>950000</v>
      </c>
      <c r="N40" s="113">
        <f t="shared" si="21"/>
        <v>0.84859473684210529</v>
      </c>
      <c r="O40" s="112">
        <v>3234485</v>
      </c>
      <c r="P40" s="112">
        <v>950000</v>
      </c>
      <c r="Q40" s="113">
        <f t="shared" si="22"/>
        <v>3.404721052631579</v>
      </c>
      <c r="R40" s="112">
        <v>3617220</v>
      </c>
      <c r="S40" s="112">
        <v>1200000</v>
      </c>
      <c r="T40" s="113">
        <f t="shared" si="23"/>
        <v>3.0143499999999999</v>
      </c>
      <c r="U40" s="112">
        <v>946455</v>
      </c>
      <c r="V40" s="112">
        <v>1300000</v>
      </c>
      <c r="W40" s="113">
        <f t="shared" si="24"/>
        <v>0.72804230769230771</v>
      </c>
      <c r="X40" s="112">
        <v>3063905</v>
      </c>
      <c r="Y40" s="112">
        <v>1300000</v>
      </c>
      <c r="Z40" s="113">
        <f t="shared" si="25"/>
        <v>2.3568500000000001</v>
      </c>
      <c r="AA40" s="112">
        <v>1103130</v>
      </c>
      <c r="AB40" s="112">
        <v>1200000</v>
      </c>
      <c r="AC40" s="113">
        <f t="shared" si="26"/>
        <v>0.91927499999999995</v>
      </c>
      <c r="AD40" s="112">
        <v>899070</v>
      </c>
      <c r="AE40" s="112">
        <v>1200000</v>
      </c>
      <c r="AF40" s="113">
        <f t="shared" si="27"/>
        <v>0.74922500000000003</v>
      </c>
      <c r="AG40" s="112">
        <v>1680530</v>
      </c>
      <c r="AH40" s="112">
        <v>1000000</v>
      </c>
      <c r="AI40" s="113">
        <f t="shared" si="28"/>
        <v>1.6805300000000001</v>
      </c>
      <c r="AJ40" s="112">
        <v>213665</v>
      </c>
      <c r="AK40" s="112">
        <v>1150000</v>
      </c>
      <c r="AL40" s="113">
        <f t="shared" si="29"/>
        <v>0.18579565217391306</v>
      </c>
      <c r="AM40" s="112">
        <v>472230</v>
      </c>
      <c r="AN40" s="112">
        <v>1200000</v>
      </c>
      <c r="AO40" s="113">
        <f t="shared" si="30"/>
        <v>0.39352500000000001</v>
      </c>
      <c r="AP40" s="57">
        <f t="shared" si="31"/>
        <v>17861365</v>
      </c>
      <c r="AQ40" s="57">
        <f t="shared" si="32"/>
        <v>13150000</v>
      </c>
      <c r="AR40" s="113">
        <f t="shared" si="33"/>
        <v>1.3582787072243345</v>
      </c>
      <c r="AS40" s="112">
        <f t="shared" si="36"/>
        <v>1488447.0833333333</v>
      </c>
      <c r="AT40" s="57">
        <f>VLOOKUP(C40,[3]ILOILO!$B$9:$AQ$66,40,FALSE)</f>
        <v>9862305</v>
      </c>
      <c r="AU40" s="57">
        <f>VLOOKUP(C40,[3]ILOILO!$B$9:$AQ$66,41,FALSE)</f>
        <v>9600000</v>
      </c>
      <c r="AV40" s="113">
        <f t="shared" si="34"/>
        <v>1.0273234375</v>
      </c>
      <c r="AW40" s="113">
        <f t="shared" si="35"/>
        <v>0.81107408460801</v>
      </c>
      <c r="AX40" s="124"/>
      <c r="AY40" s="124"/>
    </row>
    <row r="41" spans="1:51" s="87" customFormat="1">
      <c r="A41" s="61" t="s">
        <v>57</v>
      </c>
      <c r="B41" s="61" t="s">
        <v>57</v>
      </c>
      <c r="C41" s="116" t="s">
        <v>115</v>
      </c>
      <c r="D41" s="116" t="s">
        <v>116</v>
      </c>
      <c r="E41" s="117" t="s">
        <v>117</v>
      </c>
      <c r="F41" s="57">
        <v>1023235</v>
      </c>
      <c r="G41" s="118">
        <v>1000000</v>
      </c>
      <c r="H41" s="113">
        <f t="shared" si="19"/>
        <v>1.0232349999999999</v>
      </c>
      <c r="I41" s="57">
        <v>1328725</v>
      </c>
      <c r="J41" s="57">
        <v>1000000</v>
      </c>
      <c r="K41" s="113">
        <f t="shared" si="20"/>
        <v>1.3287249999999999</v>
      </c>
      <c r="L41" s="57">
        <v>944730</v>
      </c>
      <c r="M41" s="57">
        <v>1100000</v>
      </c>
      <c r="N41" s="113">
        <f t="shared" si="21"/>
        <v>0.85884545454545458</v>
      </c>
      <c r="O41" s="57">
        <v>4031890</v>
      </c>
      <c r="P41" s="118">
        <v>1800000</v>
      </c>
      <c r="Q41" s="113">
        <f t="shared" si="22"/>
        <v>2.2399388888888887</v>
      </c>
      <c r="R41" s="57">
        <v>5030960</v>
      </c>
      <c r="S41" s="57">
        <v>1850000</v>
      </c>
      <c r="T41" s="113">
        <f t="shared" si="23"/>
        <v>2.7194378378378379</v>
      </c>
      <c r="U41" s="57">
        <v>4816035</v>
      </c>
      <c r="V41" s="118">
        <v>1950000</v>
      </c>
      <c r="W41" s="113">
        <f t="shared" si="24"/>
        <v>2.4697615384615386</v>
      </c>
      <c r="X41" s="57">
        <v>2620785</v>
      </c>
      <c r="Y41" s="57">
        <v>1950000</v>
      </c>
      <c r="Z41" s="113">
        <f t="shared" si="25"/>
        <v>1.3439923076923077</v>
      </c>
      <c r="AA41" s="118">
        <v>1195780</v>
      </c>
      <c r="AB41" s="118">
        <v>1950000</v>
      </c>
      <c r="AC41" s="113">
        <f t="shared" si="26"/>
        <v>0.61322051282051282</v>
      </c>
      <c r="AD41" s="57">
        <v>671480</v>
      </c>
      <c r="AE41" s="57">
        <v>1850000</v>
      </c>
      <c r="AF41" s="113">
        <f t="shared" si="27"/>
        <v>0.36296216216216215</v>
      </c>
      <c r="AG41" s="57">
        <v>1313020</v>
      </c>
      <c r="AH41" s="57">
        <v>1350000</v>
      </c>
      <c r="AI41" s="113">
        <f t="shared" si="28"/>
        <v>0.97260740740740736</v>
      </c>
      <c r="AJ41" s="57">
        <v>1853850</v>
      </c>
      <c r="AK41" s="57">
        <v>1350000</v>
      </c>
      <c r="AL41" s="113">
        <f t="shared" si="29"/>
        <v>1.3732222222222221</v>
      </c>
      <c r="AM41" s="57">
        <v>793345</v>
      </c>
      <c r="AN41" s="57">
        <v>1500000</v>
      </c>
      <c r="AO41" s="113">
        <f t="shared" si="30"/>
        <v>0.52889666666666668</v>
      </c>
      <c r="AP41" s="57">
        <f t="shared" si="31"/>
        <v>25623835</v>
      </c>
      <c r="AQ41" s="57">
        <f t="shared" si="32"/>
        <v>18650000</v>
      </c>
      <c r="AR41" s="113">
        <f t="shared" si="33"/>
        <v>1.3739321715817694</v>
      </c>
      <c r="AS41" s="57">
        <f t="shared" si="36"/>
        <v>2135319.5833333335</v>
      </c>
      <c r="AT41" s="57">
        <f>VLOOKUP(C41,[4]WESTERN!$B$8:$AQ$35,40,FALSE)</f>
        <v>14823845</v>
      </c>
      <c r="AU41" s="57">
        <f>VLOOKUP(C41,[4]WESTERN!$B$8:$AQ$35,41,FALSE)</f>
        <v>21600000</v>
      </c>
      <c r="AV41" s="113">
        <f t="shared" si="34"/>
        <v>0.68628912037037038</v>
      </c>
      <c r="AW41" s="113">
        <f t="shared" si="35"/>
        <v>0.72855524325841237</v>
      </c>
      <c r="AX41" s="124"/>
      <c r="AY41" s="124"/>
    </row>
    <row r="42" spans="1:51" s="87" customFormat="1">
      <c r="A42" s="101" t="s">
        <v>57</v>
      </c>
      <c r="B42" s="101" t="s">
        <v>57</v>
      </c>
      <c r="C42" s="101" t="s">
        <v>118</v>
      </c>
      <c r="D42" s="101" t="s">
        <v>119</v>
      </c>
      <c r="E42" s="121">
        <v>44810</v>
      </c>
      <c r="F42" s="105">
        <v>904445</v>
      </c>
      <c r="G42" s="105">
        <v>850000</v>
      </c>
      <c r="H42" s="104">
        <f t="shared" si="19"/>
        <v>1.0640529411764705</v>
      </c>
      <c r="I42" s="105">
        <v>596085</v>
      </c>
      <c r="J42" s="105">
        <v>950000</v>
      </c>
      <c r="K42" s="104">
        <f t="shared" si="20"/>
        <v>0.6274578947368421</v>
      </c>
      <c r="L42" s="105">
        <v>1415015</v>
      </c>
      <c r="M42" s="105">
        <v>950000</v>
      </c>
      <c r="N42" s="104">
        <f t="shared" si="21"/>
        <v>1.4894894736842106</v>
      </c>
      <c r="O42" s="105">
        <v>3525960</v>
      </c>
      <c r="P42" s="105">
        <v>950000</v>
      </c>
      <c r="Q42" s="104">
        <f t="shared" si="22"/>
        <v>3.711536842105263</v>
      </c>
      <c r="R42" s="105">
        <v>2852780</v>
      </c>
      <c r="S42" s="105">
        <v>1200000</v>
      </c>
      <c r="T42" s="104">
        <f t="shared" si="23"/>
        <v>2.3773166666666667</v>
      </c>
      <c r="U42" s="105">
        <v>1384135</v>
      </c>
      <c r="V42" s="105">
        <v>1300000</v>
      </c>
      <c r="W42" s="104">
        <f t="shared" si="24"/>
        <v>1.0647192307692308</v>
      </c>
      <c r="X42" s="105">
        <v>935270</v>
      </c>
      <c r="Y42" s="105">
        <v>1300000</v>
      </c>
      <c r="Z42" s="104">
        <f t="shared" si="25"/>
        <v>0.71943846153846158</v>
      </c>
      <c r="AA42" s="105">
        <v>1353250</v>
      </c>
      <c r="AB42" s="105">
        <v>1000000</v>
      </c>
      <c r="AC42" s="104">
        <f t="shared" si="26"/>
        <v>1.3532500000000001</v>
      </c>
      <c r="AD42" s="105">
        <v>878170</v>
      </c>
      <c r="AE42" s="105">
        <v>1000000</v>
      </c>
      <c r="AF42" s="104">
        <f t="shared" si="27"/>
        <v>0.87817000000000001</v>
      </c>
      <c r="AG42" s="105">
        <v>1288180</v>
      </c>
      <c r="AH42" s="105">
        <v>800000</v>
      </c>
      <c r="AI42" s="104">
        <f t="shared" si="28"/>
        <v>1.610225</v>
      </c>
      <c r="AJ42" s="105">
        <v>1111785</v>
      </c>
      <c r="AK42" s="105">
        <v>950000</v>
      </c>
      <c r="AL42" s="104">
        <f t="shared" si="29"/>
        <v>1.1702999999999999</v>
      </c>
      <c r="AM42" s="105">
        <v>1582325</v>
      </c>
      <c r="AN42" s="105">
        <v>1200000</v>
      </c>
      <c r="AO42" s="104">
        <f t="shared" si="30"/>
        <v>1.3186041666666666</v>
      </c>
      <c r="AP42" s="105">
        <f t="shared" si="31"/>
        <v>17827400</v>
      </c>
      <c r="AQ42" s="105">
        <f t="shared" si="32"/>
        <v>12450000</v>
      </c>
      <c r="AR42" s="104">
        <f t="shared" si="33"/>
        <v>1.4319196787148594</v>
      </c>
      <c r="AS42" s="105">
        <f t="shared" si="36"/>
        <v>1485616.6666666667</v>
      </c>
      <c r="AT42" s="105">
        <f>VLOOKUP(C42,[2]ABENSON!$B$8:$AQ$96,40,FALSE)</f>
        <v>11377735</v>
      </c>
      <c r="AU42" s="105">
        <f>VLOOKUP(C42,[2]ABENSON!$B$8:$AQ$96,41,FALSE)</f>
        <v>9900000</v>
      </c>
      <c r="AV42" s="104">
        <f t="shared" si="34"/>
        <v>1.1492661616161617</v>
      </c>
      <c r="AW42" s="104">
        <f t="shared" si="35"/>
        <v>0.56686721917850957</v>
      </c>
      <c r="AX42" s="124"/>
      <c r="AY42" s="124"/>
    </row>
    <row r="43" spans="1:51" s="87" customFormat="1">
      <c r="A43" s="61" t="s">
        <v>69</v>
      </c>
      <c r="B43" s="61" t="s">
        <v>73</v>
      </c>
      <c r="C43" s="61" t="s">
        <v>120</v>
      </c>
      <c r="D43" s="61" t="s">
        <v>121</v>
      </c>
      <c r="E43" s="63">
        <v>44138</v>
      </c>
      <c r="F43" s="112">
        <v>516745</v>
      </c>
      <c r="G43" s="112">
        <v>550000</v>
      </c>
      <c r="H43" s="113">
        <f t="shared" si="19"/>
        <v>0.93953636363636361</v>
      </c>
      <c r="I43" s="112">
        <v>630035</v>
      </c>
      <c r="J43" s="112">
        <v>500000</v>
      </c>
      <c r="K43" s="113">
        <f t="shared" si="20"/>
        <v>1.26007</v>
      </c>
      <c r="L43" s="112">
        <v>369540</v>
      </c>
      <c r="M43" s="112">
        <v>500000</v>
      </c>
      <c r="N43" s="113">
        <f t="shared" si="21"/>
        <v>0.73907999999999996</v>
      </c>
      <c r="O43" s="112">
        <v>1071875</v>
      </c>
      <c r="P43" s="112">
        <v>500000</v>
      </c>
      <c r="Q43" s="113">
        <f t="shared" si="22"/>
        <v>2.1437499999999998</v>
      </c>
      <c r="R43" s="112">
        <v>1190770</v>
      </c>
      <c r="S43" s="112">
        <v>500000</v>
      </c>
      <c r="T43" s="113">
        <f t="shared" si="23"/>
        <v>2.3815400000000002</v>
      </c>
      <c r="U43" s="112">
        <v>372420</v>
      </c>
      <c r="V43" s="112">
        <v>500000</v>
      </c>
      <c r="W43" s="113">
        <f t="shared" si="24"/>
        <v>0.74483999999999995</v>
      </c>
      <c r="X43" s="112">
        <v>1636625</v>
      </c>
      <c r="Y43" s="112">
        <v>500000</v>
      </c>
      <c r="Z43" s="113">
        <f t="shared" si="25"/>
        <v>3.27325</v>
      </c>
      <c r="AA43" s="112">
        <v>1561170</v>
      </c>
      <c r="AB43" s="112">
        <v>500000</v>
      </c>
      <c r="AC43" s="113">
        <f t="shared" si="26"/>
        <v>3.1223399999999999</v>
      </c>
      <c r="AD43" s="112">
        <v>1866700</v>
      </c>
      <c r="AE43" s="112">
        <v>550000</v>
      </c>
      <c r="AF43" s="113">
        <f t="shared" si="27"/>
        <v>3.3940000000000001</v>
      </c>
      <c r="AG43" s="112">
        <v>1115555</v>
      </c>
      <c r="AH43" s="112">
        <v>550000</v>
      </c>
      <c r="AI43" s="113">
        <f t="shared" si="28"/>
        <v>2.0282818181818181</v>
      </c>
      <c r="AJ43" s="112">
        <v>2292815</v>
      </c>
      <c r="AK43" s="112">
        <v>850000</v>
      </c>
      <c r="AL43" s="113">
        <f t="shared" si="29"/>
        <v>2.697429411764706</v>
      </c>
      <c r="AM43" s="112">
        <v>542165</v>
      </c>
      <c r="AN43" s="112">
        <v>1000000</v>
      </c>
      <c r="AO43" s="113">
        <f t="shared" si="30"/>
        <v>0.54216500000000001</v>
      </c>
      <c r="AP43" s="57">
        <f t="shared" si="31"/>
        <v>13166415</v>
      </c>
      <c r="AQ43" s="57">
        <f t="shared" si="32"/>
        <v>7000000</v>
      </c>
      <c r="AR43" s="113">
        <f t="shared" si="33"/>
        <v>1.8809164285714286</v>
      </c>
      <c r="AS43" s="112">
        <f t="shared" si="36"/>
        <v>1097201.25</v>
      </c>
      <c r="AT43" s="57">
        <v>4152470</v>
      </c>
      <c r="AU43" s="57">
        <v>6650000</v>
      </c>
      <c r="AV43" s="113">
        <v>0.62443157894736845</v>
      </c>
      <c r="AW43" s="113">
        <f t="shared" si="35"/>
        <v>2.170742955397631</v>
      </c>
      <c r="AX43" s="124"/>
      <c r="AY43" s="124"/>
    </row>
    <row r="44" spans="1:51" s="87" customFormat="1">
      <c r="A44" s="74"/>
      <c r="B44" s="75"/>
      <c r="C44" s="76"/>
      <c r="D44" s="77"/>
      <c r="E44" s="78"/>
      <c r="F44" s="79"/>
      <c r="G44" s="80"/>
      <c r="H44" s="81"/>
      <c r="I44" s="79"/>
      <c r="J44" s="82"/>
      <c r="K44" s="81"/>
      <c r="L44" s="79"/>
      <c r="M44" s="82"/>
      <c r="N44" s="81"/>
      <c r="O44" s="79"/>
      <c r="P44" s="82"/>
      <c r="Q44" s="81"/>
      <c r="R44" s="79"/>
      <c r="S44" s="82"/>
      <c r="T44" s="81"/>
      <c r="U44" s="79"/>
      <c r="V44" s="82"/>
      <c r="W44" s="81"/>
      <c r="X44" s="79"/>
      <c r="Y44" s="82"/>
      <c r="Z44" s="81"/>
      <c r="AA44" s="79"/>
      <c r="AB44" s="82"/>
      <c r="AC44" s="81"/>
      <c r="AD44" s="79"/>
      <c r="AE44" s="82"/>
      <c r="AF44" s="81"/>
      <c r="AG44" s="79"/>
      <c r="AH44" s="82"/>
      <c r="AI44" s="81"/>
      <c r="AJ44" s="79"/>
      <c r="AK44" s="82"/>
      <c r="AL44" s="81"/>
      <c r="AM44" s="79"/>
      <c r="AN44" s="82"/>
      <c r="AO44" s="81"/>
      <c r="AP44" s="79"/>
      <c r="AQ44" s="82"/>
      <c r="AR44" s="81"/>
      <c r="AS44" s="83"/>
      <c r="AT44" s="84"/>
      <c r="AU44" s="84"/>
      <c r="AV44" s="85"/>
      <c r="AW44" s="86"/>
    </row>
    <row r="45" spans="1:51" s="87" customFormat="1">
      <c r="A45" s="74"/>
      <c r="B45" s="75"/>
      <c r="C45" s="76"/>
      <c r="D45" s="77"/>
      <c r="E45" s="78"/>
      <c r="F45" s="79"/>
      <c r="G45" s="80"/>
      <c r="H45" s="81"/>
      <c r="I45" s="79"/>
      <c r="J45" s="82"/>
      <c r="K45" s="81"/>
      <c r="L45" s="79"/>
      <c r="M45" s="82"/>
      <c r="N45" s="81"/>
      <c r="O45" s="79"/>
      <c r="P45" s="82"/>
      <c r="Q45" s="81"/>
      <c r="R45" s="79"/>
      <c r="S45" s="82"/>
      <c r="T45" s="81"/>
      <c r="U45" s="79"/>
      <c r="V45" s="82"/>
      <c r="W45" s="81"/>
      <c r="X45" s="79"/>
      <c r="Y45" s="82"/>
      <c r="Z45" s="81"/>
      <c r="AA45" s="79"/>
      <c r="AB45" s="82"/>
      <c r="AC45" s="81"/>
      <c r="AD45" s="79"/>
      <c r="AE45" s="82"/>
      <c r="AF45" s="81"/>
      <c r="AG45" s="79"/>
      <c r="AH45" s="82"/>
      <c r="AI45" s="81"/>
      <c r="AJ45" s="79"/>
      <c r="AK45" s="82"/>
      <c r="AL45" s="81"/>
      <c r="AM45" s="79"/>
      <c r="AN45" s="82"/>
      <c r="AO45" s="81"/>
      <c r="AP45" s="79"/>
      <c r="AQ45" s="82"/>
      <c r="AR45" s="81"/>
      <c r="AS45" s="83"/>
      <c r="AT45" s="84"/>
      <c r="AU45" s="84"/>
      <c r="AV45" s="85"/>
      <c r="AW45" s="86"/>
    </row>
    <row r="46" spans="1:51" s="87" customFormat="1">
      <c r="A46" s="74"/>
      <c r="B46" s="75"/>
      <c r="C46" s="76"/>
      <c r="D46" s="77"/>
      <c r="E46" s="78"/>
      <c r="F46" s="79"/>
      <c r="G46" s="80"/>
      <c r="H46" s="81"/>
      <c r="I46" s="79"/>
      <c r="J46" s="82"/>
      <c r="K46" s="81"/>
      <c r="L46" s="79"/>
      <c r="M46" s="82"/>
      <c r="N46" s="81"/>
      <c r="O46" s="79"/>
      <c r="P46" s="82"/>
      <c r="Q46" s="81"/>
      <c r="R46" s="79"/>
      <c r="S46" s="82"/>
      <c r="T46" s="81"/>
      <c r="U46" s="79"/>
      <c r="V46" s="82"/>
      <c r="W46" s="81"/>
      <c r="X46" s="79"/>
      <c r="Y46" s="82"/>
      <c r="Z46" s="81"/>
      <c r="AA46" s="79"/>
      <c r="AB46" s="82"/>
      <c r="AC46" s="81"/>
      <c r="AD46" s="79"/>
      <c r="AE46" s="82"/>
      <c r="AF46" s="81"/>
      <c r="AG46" s="79"/>
      <c r="AH46" s="82"/>
      <c r="AI46" s="81"/>
      <c r="AJ46" s="79"/>
      <c r="AK46" s="82"/>
      <c r="AL46" s="81"/>
      <c r="AM46" s="79"/>
      <c r="AN46" s="82"/>
      <c r="AO46" s="81"/>
      <c r="AP46" s="79"/>
      <c r="AQ46" s="82"/>
      <c r="AR46" s="81"/>
      <c r="AS46" s="83"/>
      <c r="AT46" s="84"/>
      <c r="AU46" s="84"/>
      <c r="AV46" s="85"/>
      <c r="AW46" s="86"/>
    </row>
    <row r="47" spans="1:51" s="87" customFormat="1">
      <c r="A47" s="74"/>
      <c r="B47" s="75"/>
      <c r="C47" s="76"/>
      <c r="D47" s="77"/>
      <c r="E47" s="78"/>
      <c r="F47" s="79"/>
      <c r="G47" s="80"/>
      <c r="H47" s="81"/>
      <c r="I47" s="79"/>
      <c r="J47" s="82"/>
      <c r="K47" s="81"/>
      <c r="L47" s="79"/>
      <c r="M47" s="82"/>
      <c r="N47" s="81"/>
      <c r="O47" s="79"/>
      <c r="P47" s="82"/>
      <c r="Q47" s="81"/>
      <c r="R47" s="79"/>
      <c r="S47" s="82"/>
      <c r="T47" s="81"/>
      <c r="U47" s="79"/>
      <c r="V47" s="82"/>
      <c r="W47" s="81"/>
      <c r="X47" s="79"/>
      <c r="Y47" s="82"/>
      <c r="Z47" s="81"/>
      <c r="AA47" s="79"/>
      <c r="AB47" s="82"/>
      <c r="AC47" s="81"/>
      <c r="AD47" s="79"/>
      <c r="AE47" s="82"/>
      <c r="AF47" s="81"/>
      <c r="AG47" s="79"/>
      <c r="AH47" s="82"/>
      <c r="AI47" s="81"/>
      <c r="AJ47" s="79"/>
      <c r="AK47" s="82"/>
      <c r="AL47" s="81"/>
      <c r="AM47" s="79"/>
      <c r="AN47" s="82"/>
      <c r="AO47" s="81"/>
      <c r="AP47" s="79"/>
      <c r="AQ47" s="82"/>
      <c r="AR47" s="81"/>
      <c r="AS47" s="83"/>
      <c r="AT47" s="84"/>
      <c r="AU47" s="84"/>
      <c r="AV47" s="85"/>
      <c r="AW47" s="86"/>
    </row>
    <row r="48" spans="1:51" s="87" customFormat="1">
      <c r="A48" s="74"/>
      <c r="B48" s="75"/>
      <c r="C48" s="76"/>
      <c r="D48" s="77"/>
      <c r="E48" s="78"/>
      <c r="F48" s="79"/>
      <c r="G48" s="80"/>
      <c r="H48" s="81"/>
      <c r="I48" s="79"/>
      <c r="J48" s="82"/>
      <c r="K48" s="81"/>
      <c r="L48" s="79"/>
      <c r="M48" s="82"/>
      <c r="N48" s="81"/>
      <c r="O48" s="79"/>
      <c r="P48" s="82"/>
      <c r="Q48" s="81"/>
      <c r="R48" s="79"/>
      <c r="S48" s="82"/>
      <c r="T48" s="81"/>
      <c r="U48" s="79"/>
      <c r="V48" s="82"/>
      <c r="W48" s="81"/>
      <c r="X48" s="79"/>
      <c r="Y48" s="82"/>
      <c r="Z48" s="81"/>
      <c r="AA48" s="79"/>
      <c r="AB48" s="82"/>
      <c r="AC48" s="81"/>
      <c r="AD48" s="79"/>
      <c r="AE48" s="82"/>
      <c r="AF48" s="81"/>
      <c r="AG48" s="79"/>
      <c r="AH48" s="82"/>
      <c r="AI48" s="81"/>
      <c r="AJ48" s="79"/>
      <c r="AK48" s="82"/>
      <c r="AL48" s="81"/>
      <c r="AM48" s="79"/>
      <c r="AN48" s="82"/>
      <c r="AO48" s="81"/>
      <c r="AP48" s="79"/>
      <c r="AQ48" s="82"/>
      <c r="AR48" s="81"/>
      <c r="AS48" s="83"/>
      <c r="AT48" s="84"/>
      <c r="AU48" s="84"/>
      <c r="AV48" s="85"/>
      <c r="AW48" s="86"/>
    </row>
    <row r="49" spans="1:49" s="87" customFormat="1">
      <c r="A49" s="74"/>
      <c r="B49" s="75"/>
      <c r="C49" s="76"/>
      <c r="D49" s="77"/>
      <c r="E49" s="78"/>
      <c r="F49" s="79"/>
      <c r="G49" s="80"/>
      <c r="H49" s="81"/>
      <c r="I49" s="79"/>
      <c r="J49" s="82"/>
      <c r="K49" s="81"/>
      <c r="L49" s="79"/>
      <c r="M49" s="82"/>
      <c r="N49" s="81"/>
      <c r="O49" s="79"/>
      <c r="P49" s="82"/>
      <c r="Q49" s="81"/>
      <c r="R49" s="79"/>
      <c r="S49" s="82"/>
      <c r="T49" s="81"/>
      <c r="U49" s="79"/>
      <c r="V49" s="82"/>
      <c r="W49" s="81"/>
      <c r="X49" s="79"/>
      <c r="Y49" s="82"/>
      <c r="Z49" s="81"/>
      <c r="AA49" s="79"/>
      <c r="AB49" s="82"/>
      <c r="AC49" s="81"/>
      <c r="AD49" s="79"/>
      <c r="AE49" s="82"/>
      <c r="AF49" s="81"/>
      <c r="AG49" s="79"/>
      <c r="AH49" s="82"/>
      <c r="AI49" s="81"/>
      <c r="AJ49" s="79"/>
      <c r="AK49" s="82"/>
      <c r="AL49" s="81"/>
      <c r="AM49" s="79"/>
      <c r="AN49" s="82"/>
      <c r="AO49" s="81"/>
      <c r="AP49" s="79"/>
      <c r="AQ49" s="82"/>
      <c r="AR49" s="81"/>
      <c r="AS49" s="83"/>
      <c r="AT49" s="84"/>
      <c r="AU49" s="84"/>
      <c r="AV49" s="85"/>
      <c r="AW49" s="86"/>
    </row>
    <row r="50" spans="1:49" s="87" customFormat="1">
      <c r="A50" s="74"/>
      <c r="B50" s="75"/>
      <c r="C50" s="76"/>
      <c r="D50" s="77"/>
      <c r="E50" s="78"/>
      <c r="F50" s="79"/>
      <c r="G50" s="80"/>
      <c r="H50" s="81"/>
      <c r="I50" s="79"/>
      <c r="J50" s="82"/>
      <c r="K50" s="81"/>
      <c r="L50" s="79"/>
      <c r="M50" s="82"/>
      <c r="N50" s="81"/>
      <c r="O50" s="79"/>
      <c r="P50" s="82"/>
      <c r="Q50" s="81"/>
      <c r="R50" s="79"/>
      <c r="S50" s="82"/>
      <c r="T50" s="81"/>
      <c r="U50" s="79"/>
      <c r="V50" s="82"/>
      <c r="W50" s="81"/>
      <c r="X50" s="79"/>
      <c r="Y50" s="82"/>
      <c r="Z50" s="81"/>
      <c r="AA50" s="79"/>
      <c r="AB50" s="82"/>
      <c r="AC50" s="81"/>
      <c r="AD50" s="79"/>
      <c r="AE50" s="82"/>
      <c r="AF50" s="81"/>
      <c r="AG50" s="79"/>
      <c r="AH50" s="82"/>
      <c r="AI50" s="81"/>
      <c r="AJ50" s="79"/>
      <c r="AK50" s="82"/>
      <c r="AL50" s="81"/>
      <c r="AM50" s="79"/>
      <c r="AN50" s="82"/>
      <c r="AO50" s="81"/>
      <c r="AP50" s="79"/>
      <c r="AQ50" s="82"/>
      <c r="AR50" s="81"/>
      <c r="AS50" s="83"/>
      <c r="AT50" s="84"/>
      <c r="AU50" s="84"/>
      <c r="AV50" s="85"/>
      <c r="AW50" s="86"/>
    </row>
    <row r="51" spans="1:49" s="87" customFormat="1">
      <c r="A51" s="74"/>
      <c r="B51" s="75"/>
      <c r="C51" s="76"/>
      <c r="D51" s="77"/>
      <c r="E51" s="78"/>
      <c r="F51" s="79"/>
      <c r="G51" s="80"/>
      <c r="H51" s="81"/>
      <c r="I51" s="79"/>
      <c r="J51" s="82"/>
      <c r="K51" s="81"/>
      <c r="L51" s="79"/>
      <c r="M51" s="82"/>
      <c r="N51" s="81"/>
      <c r="O51" s="79"/>
      <c r="P51" s="82"/>
      <c r="Q51" s="81"/>
      <c r="R51" s="79"/>
      <c r="S51" s="82"/>
      <c r="T51" s="81"/>
      <c r="U51" s="79"/>
      <c r="V51" s="82"/>
      <c r="W51" s="81"/>
      <c r="X51" s="79"/>
      <c r="Y51" s="82"/>
      <c r="Z51" s="81"/>
      <c r="AA51" s="79"/>
      <c r="AB51" s="82"/>
      <c r="AC51" s="81"/>
      <c r="AD51" s="79"/>
      <c r="AE51" s="82"/>
      <c r="AF51" s="81"/>
      <c r="AG51" s="79"/>
      <c r="AH51" s="82"/>
      <c r="AI51" s="81"/>
      <c r="AJ51" s="79"/>
      <c r="AK51" s="82"/>
      <c r="AL51" s="81"/>
      <c r="AM51" s="79"/>
      <c r="AN51" s="82"/>
      <c r="AO51" s="81"/>
      <c r="AP51" s="79"/>
      <c r="AQ51" s="82"/>
      <c r="AR51" s="81"/>
      <c r="AS51" s="83"/>
      <c r="AT51" s="84"/>
      <c r="AU51" s="84"/>
      <c r="AV51" s="85"/>
      <c r="AW51" s="86"/>
    </row>
    <row r="52" spans="1:49" s="87" customFormat="1">
      <c r="A52" s="74"/>
      <c r="B52" s="75"/>
      <c r="C52" s="76"/>
      <c r="D52" s="77"/>
      <c r="E52" s="78"/>
      <c r="F52" s="79"/>
      <c r="G52" s="80"/>
      <c r="H52" s="81"/>
      <c r="I52" s="79"/>
      <c r="J52" s="82"/>
      <c r="K52" s="81"/>
      <c r="L52" s="79"/>
      <c r="M52" s="82"/>
      <c r="N52" s="81"/>
      <c r="O52" s="79"/>
      <c r="P52" s="82"/>
      <c r="Q52" s="81"/>
      <c r="R52" s="79"/>
      <c r="S52" s="82"/>
      <c r="T52" s="81"/>
      <c r="U52" s="79"/>
      <c r="V52" s="82"/>
      <c r="W52" s="81"/>
      <c r="X52" s="79"/>
      <c r="Y52" s="82"/>
      <c r="Z52" s="81"/>
      <c r="AA52" s="79"/>
      <c r="AB52" s="82"/>
      <c r="AC52" s="81"/>
      <c r="AD52" s="79"/>
      <c r="AE52" s="82"/>
      <c r="AF52" s="81"/>
      <c r="AG52" s="79"/>
      <c r="AH52" s="82"/>
      <c r="AI52" s="81"/>
      <c r="AJ52" s="79"/>
      <c r="AK52" s="82"/>
      <c r="AL52" s="81"/>
      <c r="AM52" s="79"/>
      <c r="AN52" s="82"/>
      <c r="AO52" s="81"/>
      <c r="AP52" s="79"/>
      <c r="AQ52" s="82"/>
      <c r="AR52" s="81"/>
      <c r="AS52" s="83"/>
      <c r="AT52" s="84"/>
      <c r="AU52" s="84"/>
      <c r="AV52" s="85"/>
      <c r="AW52" s="86"/>
    </row>
    <row r="53" spans="1:49" s="87" customFormat="1">
      <c r="A53" s="74"/>
      <c r="B53" s="75"/>
      <c r="C53" s="76"/>
      <c r="D53" s="77"/>
      <c r="E53" s="78"/>
      <c r="F53" s="79"/>
      <c r="G53" s="80"/>
      <c r="H53" s="81"/>
      <c r="I53" s="79"/>
      <c r="J53" s="82"/>
      <c r="K53" s="81"/>
      <c r="L53" s="79"/>
      <c r="M53" s="82"/>
      <c r="N53" s="81"/>
      <c r="O53" s="79"/>
      <c r="P53" s="82"/>
      <c r="Q53" s="81"/>
      <c r="R53" s="79"/>
      <c r="S53" s="82"/>
      <c r="T53" s="81"/>
      <c r="U53" s="79"/>
      <c r="V53" s="82"/>
      <c r="W53" s="81"/>
      <c r="X53" s="79"/>
      <c r="Y53" s="82"/>
      <c r="Z53" s="81"/>
      <c r="AA53" s="79"/>
      <c r="AB53" s="82"/>
      <c r="AC53" s="81"/>
      <c r="AD53" s="79"/>
      <c r="AE53" s="82"/>
      <c r="AF53" s="81"/>
      <c r="AG53" s="79"/>
      <c r="AH53" s="82"/>
      <c r="AI53" s="81"/>
      <c r="AJ53" s="79"/>
      <c r="AK53" s="82"/>
      <c r="AL53" s="81"/>
      <c r="AM53" s="79"/>
      <c r="AN53" s="82"/>
      <c r="AO53" s="81"/>
      <c r="AP53" s="79"/>
      <c r="AQ53" s="82"/>
      <c r="AR53" s="81"/>
      <c r="AS53" s="83"/>
      <c r="AT53" s="84"/>
      <c r="AU53" s="84"/>
      <c r="AV53" s="85"/>
      <c r="AW53" s="86"/>
    </row>
    <row r="54" spans="1:49" s="87" customFormat="1">
      <c r="A54" s="74"/>
      <c r="B54" s="75"/>
      <c r="C54" s="76"/>
      <c r="D54" s="77"/>
      <c r="E54" s="78"/>
      <c r="F54" s="79"/>
      <c r="G54" s="80"/>
      <c r="H54" s="81"/>
      <c r="I54" s="79"/>
      <c r="J54" s="82"/>
      <c r="K54" s="81"/>
      <c r="L54" s="79"/>
      <c r="M54" s="82"/>
      <c r="N54" s="81"/>
      <c r="O54" s="79"/>
      <c r="P54" s="82"/>
      <c r="Q54" s="81"/>
      <c r="R54" s="79"/>
      <c r="S54" s="82"/>
      <c r="T54" s="81"/>
      <c r="U54" s="79"/>
      <c r="V54" s="82"/>
      <c r="W54" s="81"/>
      <c r="X54" s="79"/>
      <c r="Y54" s="82"/>
      <c r="Z54" s="81"/>
      <c r="AA54" s="79"/>
      <c r="AB54" s="82"/>
      <c r="AC54" s="81"/>
      <c r="AD54" s="79"/>
      <c r="AE54" s="82"/>
      <c r="AF54" s="81"/>
      <c r="AG54" s="79"/>
      <c r="AH54" s="82"/>
      <c r="AI54" s="81"/>
      <c r="AJ54" s="79"/>
      <c r="AK54" s="82"/>
      <c r="AL54" s="81"/>
      <c r="AM54" s="79"/>
      <c r="AN54" s="82"/>
      <c r="AO54" s="81"/>
      <c r="AP54" s="79"/>
      <c r="AQ54" s="82"/>
      <c r="AR54" s="81"/>
      <c r="AS54" s="83"/>
      <c r="AT54" s="84"/>
      <c r="AU54" s="84"/>
      <c r="AV54" s="85"/>
      <c r="AW54" s="86"/>
    </row>
    <row r="55" spans="1:49" s="87" customFormat="1">
      <c r="A55" s="74"/>
      <c r="B55" s="75"/>
      <c r="C55" s="76"/>
      <c r="D55" s="77"/>
      <c r="E55" s="78"/>
      <c r="F55" s="79"/>
      <c r="G55" s="80"/>
      <c r="H55" s="81"/>
      <c r="I55" s="79"/>
      <c r="J55" s="82"/>
      <c r="K55" s="81"/>
      <c r="L55" s="79"/>
      <c r="M55" s="82"/>
      <c r="N55" s="81"/>
      <c r="O55" s="79"/>
      <c r="P55" s="82"/>
      <c r="Q55" s="81"/>
      <c r="R55" s="79"/>
      <c r="S55" s="82"/>
      <c r="T55" s="81"/>
      <c r="U55" s="79"/>
      <c r="V55" s="82"/>
      <c r="W55" s="81"/>
      <c r="X55" s="79"/>
      <c r="Y55" s="82"/>
      <c r="Z55" s="81"/>
      <c r="AA55" s="79"/>
      <c r="AB55" s="82"/>
      <c r="AC55" s="81"/>
      <c r="AD55" s="79"/>
      <c r="AE55" s="82"/>
      <c r="AF55" s="81"/>
      <c r="AG55" s="79"/>
      <c r="AH55" s="82"/>
      <c r="AI55" s="81"/>
      <c r="AJ55" s="79"/>
      <c r="AK55" s="82"/>
      <c r="AL55" s="81"/>
      <c r="AM55" s="79"/>
      <c r="AN55" s="82"/>
      <c r="AO55" s="81"/>
      <c r="AP55" s="79"/>
      <c r="AQ55" s="82"/>
      <c r="AR55" s="81"/>
      <c r="AS55" s="83"/>
      <c r="AT55" s="84"/>
      <c r="AU55" s="84"/>
      <c r="AV55" s="85"/>
      <c r="AW55" s="86"/>
    </row>
    <row r="56" spans="1:49" s="87" customFormat="1">
      <c r="A56" s="74"/>
      <c r="B56" s="75"/>
      <c r="C56" s="76"/>
      <c r="D56" s="77"/>
      <c r="E56" s="78"/>
      <c r="F56" s="79"/>
      <c r="G56" s="80"/>
      <c r="H56" s="81"/>
      <c r="I56" s="79"/>
      <c r="J56" s="82"/>
      <c r="K56" s="81"/>
      <c r="L56" s="79"/>
      <c r="M56" s="82"/>
      <c r="N56" s="81"/>
      <c r="O56" s="79"/>
      <c r="P56" s="82"/>
      <c r="Q56" s="81"/>
      <c r="R56" s="79"/>
      <c r="S56" s="82"/>
      <c r="T56" s="81"/>
      <c r="U56" s="79"/>
      <c r="V56" s="82"/>
      <c r="W56" s="81"/>
      <c r="X56" s="79"/>
      <c r="Y56" s="82"/>
      <c r="Z56" s="81"/>
      <c r="AA56" s="79"/>
      <c r="AB56" s="82"/>
      <c r="AC56" s="81"/>
      <c r="AD56" s="79"/>
      <c r="AE56" s="82"/>
      <c r="AF56" s="81"/>
      <c r="AG56" s="79"/>
      <c r="AH56" s="82"/>
      <c r="AI56" s="81"/>
      <c r="AJ56" s="79"/>
      <c r="AK56" s="82"/>
      <c r="AL56" s="81"/>
      <c r="AM56" s="79"/>
      <c r="AN56" s="82"/>
      <c r="AO56" s="81"/>
      <c r="AP56" s="79"/>
      <c r="AQ56" s="82"/>
      <c r="AR56" s="81"/>
      <c r="AS56" s="83"/>
      <c r="AT56" s="84"/>
      <c r="AU56" s="84"/>
      <c r="AV56" s="85"/>
      <c r="AW56" s="86"/>
    </row>
    <row r="57" spans="1:49" s="87" customFormat="1">
      <c r="A57" s="74"/>
      <c r="B57" s="75"/>
      <c r="C57" s="76"/>
      <c r="D57" s="77"/>
      <c r="E57" s="78"/>
      <c r="F57" s="79"/>
      <c r="G57" s="80"/>
      <c r="H57" s="81"/>
      <c r="I57" s="79"/>
      <c r="J57" s="82"/>
      <c r="K57" s="81"/>
      <c r="L57" s="79"/>
      <c r="M57" s="82"/>
      <c r="N57" s="81"/>
      <c r="O57" s="79"/>
      <c r="P57" s="82"/>
      <c r="Q57" s="81"/>
      <c r="R57" s="79"/>
      <c r="S57" s="82"/>
      <c r="T57" s="81"/>
      <c r="U57" s="79"/>
      <c r="V57" s="82"/>
      <c r="W57" s="81"/>
      <c r="X57" s="79"/>
      <c r="Y57" s="82"/>
      <c r="Z57" s="81"/>
      <c r="AA57" s="79"/>
      <c r="AB57" s="82"/>
      <c r="AC57" s="81"/>
      <c r="AD57" s="79"/>
      <c r="AE57" s="82"/>
      <c r="AF57" s="81"/>
      <c r="AG57" s="79"/>
      <c r="AH57" s="82"/>
      <c r="AI57" s="81"/>
      <c r="AJ57" s="79"/>
      <c r="AK57" s="82"/>
      <c r="AL57" s="81"/>
      <c r="AM57" s="79"/>
      <c r="AN57" s="82"/>
      <c r="AO57" s="81"/>
      <c r="AP57" s="79"/>
      <c r="AQ57" s="82"/>
      <c r="AR57" s="81"/>
      <c r="AS57" s="83"/>
      <c r="AT57" s="84"/>
      <c r="AU57" s="84"/>
      <c r="AV57" s="85"/>
      <c r="AW57" s="86"/>
    </row>
    <row r="58" spans="1:49" s="87" customFormat="1">
      <c r="A58" s="74"/>
      <c r="B58" s="75"/>
      <c r="C58" s="76"/>
      <c r="D58" s="77"/>
      <c r="E58" s="78"/>
      <c r="F58" s="79"/>
      <c r="G58" s="80"/>
      <c r="H58" s="81"/>
      <c r="I58" s="79"/>
      <c r="J58" s="82"/>
      <c r="K58" s="81"/>
      <c r="L58" s="79"/>
      <c r="M58" s="82"/>
      <c r="N58" s="81"/>
      <c r="O58" s="79"/>
      <c r="P58" s="82"/>
      <c r="Q58" s="81"/>
      <c r="R58" s="79"/>
      <c r="S58" s="82"/>
      <c r="T58" s="81"/>
      <c r="U58" s="79"/>
      <c r="V58" s="82"/>
      <c r="W58" s="81"/>
      <c r="X58" s="79"/>
      <c r="Y58" s="82"/>
      <c r="Z58" s="81"/>
      <c r="AA58" s="79"/>
      <c r="AB58" s="82"/>
      <c r="AC58" s="81"/>
      <c r="AD58" s="79"/>
      <c r="AE58" s="82"/>
      <c r="AF58" s="81"/>
      <c r="AG58" s="79"/>
      <c r="AH58" s="82"/>
      <c r="AI58" s="81"/>
      <c r="AJ58" s="79"/>
      <c r="AK58" s="82"/>
      <c r="AL58" s="81"/>
      <c r="AM58" s="79"/>
      <c r="AN58" s="82"/>
      <c r="AO58" s="81"/>
      <c r="AP58" s="79"/>
      <c r="AQ58" s="82"/>
      <c r="AR58" s="81"/>
      <c r="AS58" s="83"/>
      <c r="AT58" s="84"/>
      <c r="AU58" s="84"/>
      <c r="AV58" s="85"/>
      <c r="AW58" s="86"/>
    </row>
    <row r="59" spans="1:49" s="87" customFormat="1">
      <c r="A59" s="74"/>
      <c r="B59" s="75"/>
      <c r="C59" s="76"/>
      <c r="D59" s="77"/>
      <c r="E59" s="78"/>
      <c r="F59" s="79"/>
      <c r="G59" s="80"/>
      <c r="H59" s="81"/>
      <c r="I59" s="79"/>
      <c r="J59" s="82"/>
      <c r="K59" s="81"/>
      <c r="L59" s="79"/>
      <c r="M59" s="82"/>
      <c r="N59" s="81"/>
      <c r="O59" s="79"/>
      <c r="P59" s="82"/>
      <c r="Q59" s="81"/>
      <c r="R59" s="79"/>
      <c r="S59" s="82"/>
      <c r="T59" s="81"/>
      <c r="U59" s="79"/>
      <c r="V59" s="82"/>
      <c r="W59" s="81"/>
      <c r="X59" s="79"/>
      <c r="Y59" s="82"/>
      <c r="Z59" s="81"/>
      <c r="AA59" s="79"/>
      <c r="AB59" s="82"/>
      <c r="AC59" s="81"/>
      <c r="AD59" s="79"/>
      <c r="AE59" s="82"/>
      <c r="AF59" s="81"/>
      <c r="AG59" s="79"/>
      <c r="AH59" s="82"/>
      <c r="AI59" s="81"/>
      <c r="AJ59" s="79"/>
      <c r="AK59" s="82"/>
      <c r="AL59" s="81"/>
      <c r="AM59" s="79"/>
      <c r="AN59" s="82"/>
      <c r="AO59" s="81"/>
      <c r="AP59" s="79"/>
      <c r="AQ59" s="82"/>
      <c r="AR59" s="81"/>
      <c r="AS59" s="83"/>
      <c r="AT59" s="84"/>
      <c r="AU59" s="84"/>
      <c r="AV59" s="85"/>
      <c r="AW59" s="86"/>
    </row>
    <row r="60" spans="1:49" s="87" customFormat="1">
      <c r="A60" s="74"/>
      <c r="B60" s="75"/>
      <c r="C60" s="76"/>
      <c r="D60" s="77"/>
      <c r="E60" s="78"/>
      <c r="F60" s="79"/>
      <c r="G60" s="80"/>
      <c r="H60" s="81"/>
      <c r="I60" s="79"/>
      <c r="J60" s="82"/>
      <c r="K60" s="81"/>
      <c r="L60" s="79"/>
      <c r="M60" s="82"/>
      <c r="N60" s="81"/>
      <c r="O60" s="79"/>
      <c r="P60" s="82"/>
      <c r="Q60" s="81"/>
      <c r="R60" s="79"/>
      <c r="S60" s="82"/>
      <c r="T60" s="81"/>
      <c r="U60" s="79"/>
      <c r="V60" s="82"/>
      <c r="W60" s="81"/>
      <c r="X60" s="79"/>
      <c r="Y60" s="82"/>
      <c r="Z60" s="81"/>
      <c r="AA60" s="79"/>
      <c r="AB60" s="82"/>
      <c r="AC60" s="81"/>
      <c r="AD60" s="79"/>
      <c r="AE60" s="82"/>
      <c r="AF60" s="81"/>
      <c r="AG60" s="79"/>
      <c r="AH60" s="82"/>
      <c r="AI60" s="81"/>
      <c r="AJ60" s="79"/>
      <c r="AK60" s="82"/>
      <c r="AL60" s="81"/>
      <c r="AM60" s="79"/>
      <c r="AN60" s="82"/>
      <c r="AO60" s="81"/>
      <c r="AP60" s="79"/>
      <c r="AQ60" s="82"/>
      <c r="AR60" s="81"/>
      <c r="AS60" s="83"/>
      <c r="AT60" s="84"/>
      <c r="AU60" s="84"/>
      <c r="AV60" s="85"/>
      <c r="AW60" s="86"/>
    </row>
    <row r="61" spans="1:49" s="87" customFormat="1">
      <c r="A61" s="74"/>
      <c r="B61" s="75"/>
      <c r="C61" s="76"/>
      <c r="D61" s="77"/>
      <c r="E61" s="78"/>
      <c r="F61" s="79"/>
      <c r="G61" s="80"/>
      <c r="H61" s="81"/>
      <c r="I61" s="79"/>
      <c r="J61" s="82"/>
      <c r="K61" s="81"/>
      <c r="L61" s="79"/>
      <c r="M61" s="82"/>
      <c r="N61" s="81"/>
      <c r="O61" s="79"/>
      <c r="P61" s="82"/>
      <c r="Q61" s="81"/>
      <c r="R61" s="79"/>
      <c r="S61" s="82"/>
      <c r="T61" s="81"/>
      <c r="U61" s="79"/>
      <c r="V61" s="82"/>
      <c r="W61" s="81"/>
      <c r="X61" s="79"/>
      <c r="Y61" s="82"/>
      <c r="Z61" s="81"/>
      <c r="AA61" s="79"/>
      <c r="AB61" s="82"/>
      <c r="AC61" s="81"/>
      <c r="AD61" s="79"/>
      <c r="AE61" s="82"/>
      <c r="AF61" s="81"/>
      <c r="AG61" s="79"/>
      <c r="AH61" s="82"/>
      <c r="AI61" s="81"/>
      <c r="AJ61" s="79"/>
      <c r="AK61" s="82"/>
      <c r="AL61" s="81"/>
      <c r="AM61" s="79"/>
      <c r="AN61" s="82"/>
      <c r="AO61" s="81"/>
      <c r="AP61" s="79"/>
      <c r="AQ61" s="82"/>
      <c r="AR61" s="81"/>
      <c r="AS61" s="83"/>
      <c r="AT61" s="84"/>
      <c r="AU61" s="84"/>
      <c r="AV61" s="85"/>
      <c r="AW61" s="86"/>
    </row>
    <row r="62" spans="1:49" s="87" customFormat="1">
      <c r="A62" s="74"/>
      <c r="B62" s="75"/>
      <c r="C62" s="76"/>
      <c r="D62" s="77"/>
      <c r="E62" s="78"/>
      <c r="F62" s="79"/>
      <c r="G62" s="80"/>
      <c r="H62" s="81"/>
      <c r="I62" s="79"/>
      <c r="J62" s="82"/>
      <c r="K62" s="81"/>
      <c r="L62" s="79"/>
      <c r="M62" s="82"/>
      <c r="N62" s="81"/>
      <c r="O62" s="79"/>
      <c r="P62" s="82"/>
      <c r="Q62" s="81"/>
      <c r="R62" s="79"/>
      <c r="S62" s="82"/>
      <c r="T62" s="81"/>
      <c r="U62" s="79"/>
      <c r="V62" s="82"/>
      <c r="W62" s="81"/>
      <c r="X62" s="79"/>
      <c r="Y62" s="82"/>
      <c r="Z62" s="81"/>
      <c r="AA62" s="79"/>
      <c r="AB62" s="82"/>
      <c r="AC62" s="81"/>
      <c r="AD62" s="79"/>
      <c r="AE62" s="82"/>
      <c r="AF62" s="81"/>
      <c r="AG62" s="79"/>
      <c r="AH62" s="82"/>
      <c r="AI62" s="81"/>
      <c r="AJ62" s="79"/>
      <c r="AK62" s="82"/>
      <c r="AL62" s="81"/>
      <c r="AM62" s="79"/>
      <c r="AN62" s="82"/>
      <c r="AO62" s="81"/>
      <c r="AP62" s="79"/>
      <c r="AQ62" s="82"/>
      <c r="AR62" s="81"/>
      <c r="AS62" s="83"/>
      <c r="AT62" s="84"/>
      <c r="AU62" s="84"/>
      <c r="AV62" s="85"/>
      <c r="AW62" s="86"/>
    </row>
    <row r="63" spans="1:49" s="87" customFormat="1">
      <c r="A63" s="74"/>
      <c r="B63" s="75"/>
      <c r="C63" s="76"/>
      <c r="D63" s="77"/>
      <c r="E63" s="78"/>
      <c r="F63" s="79"/>
      <c r="G63" s="80"/>
      <c r="H63" s="81"/>
      <c r="I63" s="79"/>
      <c r="J63" s="82"/>
      <c r="K63" s="81"/>
      <c r="L63" s="79"/>
      <c r="M63" s="82"/>
      <c r="N63" s="81"/>
      <c r="O63" s="79"/>
      <c r="P63" s="82"/>
      <c r="Q63" s="81"/>
      <c r="R63" s="79"/>
      <c r="S63" s="82"/>
      <c r="T63" s="81"/>
      <c r="U63" s="79"/>
      <c r="V63" s="82"/>
      <c r="W63" s="81"/>
      <c r="X63" s="79"/>
      <c r="Y63" s="82"/>
      <c r="Z63" s="81"/>
      <c r="AA63" s="79"/>
      <c r="AB63" s="82"/>
      <c r="AC63" s="81"/>
      <c r="AD63" s="79"/>
      <c r="AE63" s="82"/>
      <c r="AF63" s="81"/>
      <c r="AG63" s="79"/>
      <c r="AH63" s="82"/>
      <c r="AI63" s="81"/>
      <c r="AJ63" s="79"/>
      <c r="AK63" s="82"/>
      <c r="AL63" s="81"/>
      <c r="AM63" s="79"/>
      <c r="AN63" s="82"/>
      <c r="AO63" s="81"/>
      <c r="AP63" s="79"/>
      <c r="AQ63" s="82"/>
      <c r="AR63" s="81"/>
      <c r="AS63" s="83"/>
      <c r="AT63" s="84"/>
      <c r="AU63" s="84"/>
      <c r="AV63" s="85"/>
      <c r="AW63" s="86"/>
    </row>
    <row r="64" spans="1:49" s="87" customFormat="1">
      <c r="A64" s="74"/>
      <c r="B64" s="75"/>
      <c r="C64" s="76"/>
      <c r="D64" s="77"/>
      <c r="E64" s="78"/>
      <c r="F64" s="79"/>
      <c r="G64" s="80"/>
      <c r="H64" s="81"/>
      <c r="I64" s="79"/>
      <c r="J64" s="82"/>
      <c r="K64" s="81"/>
      <c r="L64" s="79"/>
      <c r="M64" s="82"/>
      <c r="N64" s="81"/>
      <c r="O64" s="79"/>
      <c r="P64" s="82"/>
      <c r="Q64" s="81"/>
      <c r="R64" s="79"/>
      <c r="S64" s="82"/>
      <c r="T64" s="81"/>
      <c r="U64" s="79"/>
      <c r="V64" s="82"/>
      <c r="W64" s="81"/>
      <c r="X64" s="79"/>
      <c r="Y64" s="82"/>
      <c r="Z64" s="81"/>
      <c r="AA64" s="79"/>
      <c r="AB64" s="82"/>
      <c r="AC64" s="81"/>
      <c r="AD64" s="79"/>
      <c r="AE64" s="82"/>
      <c r="AF64" s="81"/>
      <c r="AG64" s="79"/>
      <c r="AH64" s="82"/>
      <c r="AI64" s="81"/>
      <c r="AJ64" s="79"/>
      <c r="AK64" s="82"/>
      <c r="AL64" s="81"/>
      <c r="AM64" s="79"/>
      <c r="AN64" s="82"/>
      <c r="AO64" s="81"/>
      <c r="AP64" s="79"/>
      <c r="AQ64" s="82"/>
      <c r="AR64" s="81"/>
      <c r="AS64" s="83"/>
      <c r="AT64" s="84"/>
      <c r="AU64" s="84"/>
      <c r="AV64" s="85"/>
      <c r="AW64" s="86"/>
    </row>
    <row r="65" spans="1:49" s="87" customFormat="1">
      <c r="A65" s="74"/>
      <c r="B65" s="75"/>
      <c r="C65" s="76"/>
      <c r="D65" s="77"/>
      <c r="E65" s="78"/>
      <c r="F65" s="79"/>
      <c r="G65" s="80"/>
      <c r="H65" s="81"/>
      <c r="I65" s="79"/>
      <c r="J65" s="82"/>
      <c r="K65" s="81"/>
      <c r="L65" s="79"/>
      <c r="M65" s="82"/>
      <c r="N65" s="81"/>
      <c r="O65" s="79"/>
      <c r="P65" s="82"/>
      <c r="Q65" s="81"/>
      <c r="R65" s="79"/>
      <c r="S65" s="82"/>
      <c r="T65" s="81"/>
      <c r="U65" s="79"/>
      <c r="V65" s="82"/>
      <c r="W65" s="81"/>
      <c r="X65" s="79"/>
      <c r="Y65" s="82"/>
      <c r="Z65" s="81"/>
      <c r="AA65" s="79"/>
      <c r="AB65" s="82"/>
      <c r="AC65" s="81"/>
      <c r="AD65" s="79"/>
      <c r="AE65" s="82"/>
      <c r="AF65" s="81"/>
      <c r="AG65" s="79"/>
      <c r="AH65" s="82"/>
      <c r="AI65" s="81"/>
      <c r="AJ65" s="79"/>
      <c r="AK65" s="82"/>
      <c r="AL65" s="81"/>
      <c r="AM65" s="79"/>
      <c r="AN65" s="82"/>
      <c r="AO65" s="81"/>
      <c r="AP65" s="79"/>
      <c r="AQ65" s="82"/>
      <c r="AR65" s="81"/>
      <c r="AS65" s="83"/>
      <c r="AT65" s="84"/>
      <c r="AU65" s="84"/>
      <c r="AV65" s="85"/>
      <c r="AW65" s="86"/>
    </row>
    <row r="66" spans="1:49" s="87" customFormat="1">
      <c r="A66" s="74"/>
      <c r="B66" s="75"/>
      <c r="C66" s="76"/>
      <c r="D66" s="77"/>
      <c r="E66" s="78"/>
      <c r="F66" s="79"/>
      <c r="G66" s="80"/>
      <c r="H66" s="81"/>
      <c r="I66" s="79"/>
      <c r="J66" s="82"/>
      <c r="K66" s="81"/>
      <c r="L66" s="79"/>
      <c r="M66" s="82"/>
      <c r="N66" s="81"/>
      <c r="O66" s="79"/>
      <c r="P66" s="82"/>
      <c r="Q66" s="81"/>
      <c r="R66" s="79"/>
      <c r="S66" s="82"/>
      <c r="T66" s="81"/>
      <c r="U66" s="79"/>
      <c r="V66" s="82"/>
      <c r="W66" s="81"/>
      <c r="X66" s="79"/>
      <c r="Y66" s="82"/>
      <c r="Z66" s="81"/>
      <c r="AA66" s="79"/>
      <c r="AB66" s="82"/>
      <c r="AC66" s="81"/>
      <c r="AD66" s="79"/>
      <c r="AE66" s="82"/>
      <c r="AF66" s="81"/>
      <c r="AG66" s="79"/>
      <c r="AH66" s="82"/>
      <c r="AI66" s="81"/>
      <c r="AJ66" s="79"/>
      <c r="AK66" s="82"/>
      <c r="AL66" s="81"/>
      <c r="AM66" s="79"/>
      <c r="AN66" s="82"/>
      <c r="AO66" s="81"/>
      <c r="AP66" s="79"/>
      <c r="AQ66" s="82"/>
      <c r="AR66" s="81"/>
      <c r="AS66" s="83"/>
      <c r="AT66" s="84"/>
      <c r="AU66" s="84"/>
      <c r="AV66" s="85"/>
      <c r="AW66" s="86"/>
    </row>
    <row r="67" spans="1:49" s="87" customFormat="1">
      <c r="A67" s="74"/>
      <c r="B67" s="75"/>
      <c r="C67" s="76"/>
      <c r="D67" s="77"/>
      <c r="E67" s="78"/>
      <c r="F67" s="79"/>
      <c r="G67" s="80"/>
      <c r="H67" s="81"/>
      <c r="I67" s="79"/>
      <c r="J67" s="82"/>
      <c r="K67" s="81"/>
      <c r="L67" s="79"/>
      <c r="M67" s="82"/>
      <c r="N67" s="81"/>
      <c r="O67" s="79"/>
      <c r="P67" s="82"/>
      <c r="Q67" s="81"/>
      <c r="R67" s="79"/>
      <c r="S67" s="82"/>
      <c r="T67" s="81"/>
      <c r="U67" s="79"/>
      <c r="V67" s="82"/>
      <c r="W67" s="81"/>
      <c r="X67" s="79"/>
      <c r="Y67" s="82"/>
      <c r="Z67" s="81"/>
      <c r="AA67" s="79"/>
      <c r="AB67" s="82"/>
      <c r="AC67" s="81"/>
      <c r="AD67" s="79"/>
      <c r="AE67" s="82"/>
      <c r="AF67" s="81"/>
      <c r="AG67" s="79"/>
      <c r="AH67" s="82"/>
      <c r="AI67" s="81"/>
      <c r="AJ67" s="79"/>
      <c r="AK67" s="82"/>
      <c r="AL67" s="81"/>
      <c r="AM67" s="79"/>
      <c r="AN67" s="82"/>
      <c r="AO67" s="81"/>
      <c r="AP67" s="79"/>
      <c r="AQ67" s="82"/>
      <c r="AR67" s="81"/>
      <c r="AS67" s="83"/>
      <c r="AT67" s="84"/>
      <c r="AU67" s="84"/>
      <c r="AV67" s="85"/>
      <c r="AW67" s="86"/>
    </row>
    <row r="68" spans="1:49" s="87" customFormat="1">
      <c r="A68" s="74"/>
      <c r="B68" s="75"/>
      <c r="C68" s="76"/>
      <c r="D68" s="77"/>
      <c r="E68" s="78"/>
      <c r="F68" s="79"/>
      <c r="G68" s="80"/>
      <c r="H68" s="81"/>
      <c r="I68" s="79"/>
      <c r="J68" s="82"/>
      <c r="K68" s="81"/>
      <c r="L68" s="79"/>
      <c r="M68" s="82"/>
      <c r="N68" s="81"/>
      <c r="O68" s="79"/>
      <c r="P68" s="82"/>
      <c r="Q68" s="81"/>
      <c r="R68" s="79"/>
      <c r="S68" s="82"/>
      <c r="T68" s="81"/>
      <c r="U68" s="79"/>
      <c r="V68" s="82"/>
      <c r="W68" s="81"/>
      <c r="X68" s="79"/>
      <c r="Y68" s="82"/>
      <c r="Z68" s="81"/>
      <c r="AA68" s="79"/>
      <c r="AB68" s="82"/>
      <c r="AC68" s="81"/>
      <c r="AD68" s="79"/>
      <c r="AE68" s="82"/>
      <c r="AF68" s="81"/>
      <c r="AG68" s="79"/>
      <c r="AH68" s="82"/>
      <c r="AI68" s="81"/>
      <c r="AJ68" s="79"/>
      <c r="AK68" s="82"/>
      <c r="AL68" s="81"/>
      <c r="AM68" s="79"/>
      <c r="AN68" s="82"/>
      <c r="AO68" s="81"/>
      <c r="AP68" s="79"/>
      <c r="AQ68" s="82"/>
      <c r="AR68" s="81"/>
      <c r="AS68" s="83"/>
      <c r="AT68" s="84"/>
      <c r="AU68" s="84"/>
      <c r="AV68" s="85"/>
      <c r="AW68" s="86"/>
    </row>
    <row r="69" spans="1:49" s="87" customFormat="1">
      <c r="A69" s="74"/>
      <c r="B69" s="75"/>
      <c r="C69" s="76"/>
      <c r="D69" s="77"/>
      <c r="E69" s="78"/>
      <c r="F69" s="79"/>
      <c r="G69" s="80"/>
      <c r="H69" s="81"/>
      <c r="I69" s="79"/>
      <c r="J69" s="82"/>
      <c r="K69" s="81"/>
      <c r="L69" s="79"/>
      <c r="M69" s="82"/>
      <c r="N69" s="81"/>
      <c r="O69" s="79"/>
      <c r="P69" s="82"/>
      <c r="Q69" s="81"/>
      <c r="R69" s="79"/>
      <c r="S69" s="82"/>
      <c r="T69" s="81"/>
      <c r="U69" s="79"/>
      <c r="V69" s="82"/>
      <c r="W69" s="81"/>
      <c r="X69" s="79"/>
      <c r="Y69" s="82"/>
      <c r="Z69" s="81"/>
      <c r="AA69" s="79"/>
      <c r="AB69" s="82"/>
      <c r="AC69" s="81"/>
      <c r="AD69" s="79"/>
      <c r="AE69" s="82"/>
      <c r="AF69" s="81"/>
      <c r="AG69" s="79"/>
      <c r="AH69" s="82"/>
      <c r="AI69" s="81"/>
      <c r="AJ69" s="79"/>
      <c r="AK69" s="82"/>
      <c r="AL69" s="81"/>
      <c r="AM69" s="79"/>
      <c r="AN69" s="82"/>
      <c r="AO69" s="81"/>
      <c r="AP69" s="79"/>
      <c r="AQ69" s="82"/>
      <c r="AR69" s="81"/>
      <c r="AS69" s="83"/>
      <c r="AT69" s="84"/>
      <c r="AU69" s="84"/>
      <c r="AV69" s="85"/>
      <c r="AW69" s="86"/>
    </row>
    <row r="70" spans="1:49" s="87" customFormat="1">
      <c r="A70" s="74"/>
      <c r="B70" s="75"/>
      <c r="C70" s="76"/>
      <c r="D70" s="77"/>
      <c r="E70" s="78"/>
      <c r="F70" s="79"/>
      <c r="G70" s="80"/>
      <c r="H70" s="81"/>
      <c r="I70" s="79"/>
      <c r="J70" s="82"/>
      <c r="K70" s="81"/>
      <c r="L70" s="79"/>
      <c r="M70" s="82"/>
      <c r="N70" s="81"/>
      <c r="O70" s="79"/>
      <c r="P70" s="82"/>
      <c r="Q70" s="81"/>
      <c r="R70" s="79"/>
      <c r="S70" s="82"/>
      <c r="T70" s="81"/>
      <c r="U70" s="79"/>
      <c r="V70" s="82"/>
      <c r="W70" s="81"/>
      <c r="X70" s="79"/>
      <c r="Y70" s="82"/>
      <c r="Z70" s="81"/>
      <c r="AA70" s="79"/>
      <c r="AB70" s="82"/>
      <c r="AC70" s="81"/>
      <c r="AD70" s="79"/>
      <c r="AE70" s="82"/>
      <c r="AF70" s="81"/>
      <c r="AG70" s="79"/>
      <c r="AH70" s="82"/>
      <c r="AI70" s="81"/>
      <c r="AJ70" s="79"/>
      <c r="AK70" s="82"/>
      <c r="AL70" s="81"/>
      <c r="AM70" s="79"/>
      <c r="AN70" s="82"/>
      <c r="AO70" s="81"/>
      <c r="AP70" s="79"/>
      <c r="AQ70" s="82"/>
      <c r="AR70" s="81"/>
      <c r="AS70" s="83"/>
      <c r="AT70" s="84"/>
      <c r="AU70" s="84"/>
      <c r="AV70" s="85"/>
      <c r="AW70" s="86"/>
    </row>
    <row r="71" spans="1:49" s="87" customFormat="1">
      <c r="A71" s="74"/>
      <c r="B71" s="75"/>
      <c r="C71" s="76"/>
      <c r="D71" s="77"/>
      <c r="E71" s="78"/>
      <c r="F71" s="79"/>
      <c r="G71" s="80"/>
      <c r="H71" s="81"/>
      <c r="I71" s="79"/>
      <c r="J71" s="82"/>
      <c r="K71" s="81"/>
      <c r="L71" s="79"/>
      <c r="M71" s="82"/>
      <c r="N71" s="81"/>
      <c r="O71" s="79"/>
      <c r="P71" s="82"/>
      <c r="Q71" s="81"/>
      <c r="R71" s="79"/>
      <c r="S71" s="82"/>
      <c r="T71" s="81"/>
      <c r="U71" s="79"/>
      <c r="V71" s="82"/>
      <c r="W71" s="81"/>
      <c r="X71" s="79"/>
      <c r="Y71" s="82"/>
      <c r="Z71" s="81"/>
      <c r="AA71" s="79"/>
      <c r="AB71" s="82"/>
      <c r="AC71" s="81"/>
      <c r="AD71" s="79"/>
      <c r="AE71" s="82"/>
      <c r="AF71" s="81"/>
      <c r="AG71" s="79"/>
      <c r="AH71" s="82"/>
      <c r="AI71" s="81"/>
      <c r="AJ71" s="79"/>
      <c r="AK71" s="82"/>
      <c r="AL71" s="81"/>
      <c r="AM71" s="79"/>
      <c r="AN71" s="82"/>
      <c r="AO71" s="81"/>
      <c r="AP71" s="79"/>
      <c r="AQ71" s="82"/>
      <c r="AR71" s="81"/>
      <c r="AS71" s="83"/>
      <c r="AT71" s="84"/>
      <c r="AU71" s="84"/>
      <c r="AV71" s="85"/>
      <c r="AW71" s="86"/>
    </row>
    <row r="72" spans="1:49" s="87" customFormat="1">
      <c r="A72" s="74"/>
      <c r="B72" s="75"/>
      <c r="C72" s="76"/>
      <c r="D72" s="77"/>
      <c r="E72" s="78"/>
      <c r="F72" s="79"/>
      <c r="G72" s="80"/>
      <c r="H72" s="81"/>
      <c r="I72" s="79"/>
      <c r="J72" s="82"/>
      <c r="K72" s="81"/>
      <c r="L72" s="79"/>
      <c r="M72" s="82"/>
      <c r="N72" s="81"/>
      <c r="O72" s="79"/>
      <c r="P72" s="82"/>
      <c r="Q72" s="81"/>
      <c r="R72" s="79"/>
      <c r="S72" s="82"/>
      <c r="T72" s="81"/>
      <c r="U72" s="79"/>
      <c r="V72" s="82"/>
      <c r="W72" s="81"/>
      <c r="X72" s="79"/>
      <c r="Y72" s="82"/>
      <c r="Z72" s="81"/>
      <c r="AA72" s="79"/>
      <c r="AB72" s="82"/>
      <c r="AC72" s="81"/>
      <c r="AD72" s="79"/>
      <c r="AE72" s="82"/>
      <c r="AF72" s="81"/>
      <c r="AG72" s="79"/>
      <c r="AH72" s="82"/>
      <c r="AI72" s="81"/>
      <c r="AJ72" s="79"/>
      <c r="AK72" s="82"/>
      <c r="AL72" s="81"/>
      <c r="AM72" s="79"/>
      <c r="AN72" s="82"/>
      <c r="AO72" s="81"/>
      <c r="AP72" s="79"/>
      <c r="AQ72" s="82"/>
      <c r="AR72" s="81"/>
      <c r="AS72" s="83"/>
      <c r="AT72" s="84"/>
      <c r="AU72" s="84"/>
      <c r="AV72" s="85"/>
      <c r="AW72" s="86"/>
    </row>
    <row r="73" spans="1:49" s="87" customFormat="1">
      <c r="A73" s="74"/>
      <c r="B73" s="75"/>
      <c r="C73" s="76"/>
      <c r="D73" s="77"/>
      <c r="E73" s="78"/>
      <c r="F73" s="79"/>
      <c r="G73" s="80"/>
      <c r="H73" s="81"/>
      <c r="I73" s="79"/>
      <c r="J73" s="82"/>
      <c r="K73" s="81"/>
      <c r="L73" s="79"/>
      <c r="M73" s="82"/>
      <c r="N73" s="81"/>
      <c r="O73" s="79"/>
      <c r="P73" s="82"/>
      <c r="Q73" s="81"/>
      <c r="R73" s="79"/>
      <c r="S73" s="82"/>
      <c r="T73" s="81"/>
      <c r="U73" s="79"/>
      <c r="V73" s="82"/>
      <c r="W73" s="81"/>
      <c r="X73" s="79"/>
      <c r="Y73" s="82"/>
      <c r="Z73" s="81"/>
      <c r="AA73" s="79"/>
      <c r="AB73" s="82"/>
      <c r="AC73" s="81"/>
      <c r="AD73" s="79"/>
      <c r="AE73" s="82"/>
      <c r="AF73" s="81"/>
      <c r="AG73" s="79"/>
      <c r="AH73" s="82"/>
      <c r="AI73" s="81"/>
      <c r="AJ73" s="79"/>
      <c r="AK73" s="82"/>
      <c r="AL73" s="81"/>
      <c r="AM73" s="79"/>
      <c r="AN73" s="82"/>
      <c r="AO73" s="81"/>
      <c r="AP73" s="79"/>
      <c r="AQ73" s="82"/>
      <c r="AR73" s="81"/>
      <c r="AS73" s="83"/>
      <c r="AT73" s="84"/>
      <c r="AU73" s="84"/>
      <c r="AV73" s="85"/>
      <c r="AW73" s="86"/>
    </row>
    <row r="74" spans="1:49" s="87" customFormat="1">
      <c r="A74" s="74"/>
      <c r="B74" s="75"/>
      <c r="C74" s="76"/>
      <c r="D74" s="77"/>
      <c r="E74" s="78"/>
      <c r="F74" s="79"/>
      <c r="G74" s="80"/>
      <c r="H74" s="81"/>
      <c r="I74" s="79"/>
      <c r="J74" s="82"/>
      <c r="K74" s="81"/>
      <c r="L74" s="79"/>
      <c r="M74" s="82"/>
      <c r="N74" s="81"/>
      <c r="O74" s="79"/>
      <c r="P74" s="82"/>
      <c r="Q74" s="81"/>
      <c r="R74" s="79"/>
      <c r="S74" s="82"/>
      <c r="T74" s="81"/>
      <c r="U74" s="79"/>
      <c r="V74" s="82"/>
      <c r="W74" s="81"/>
      <c r="X74" s="79"/>
      <c r="Y74" s="82"/>
      <c r="Z74" s="81"/>
      <c r="AA74" s="79"/>
      <c r="AB74" s="82"/>
      <c r="AC74" s="81"/>
      <c r="AD74" s="79"/>
      <c r="AE74" s="82"/>
      <c r="AF74" s="81"/>
      <c r="AG74" s="79"/>
      <c r="AH74" s="82"/>
      <c r="AI74" s="81"/>
      <c r="AJ74" s="79"/>
      <c r="AK74" s="82"/>
      <c r="AL74" s="81"/>
      <c r="AM74" s="79"/>
      <c r="AN74" s="82"/>
      <c r="AO74" s="81"/>
      <c r="AP74" s="79"/>
      <c r="AQ74" s="82"/>
      <c r="AR74" s="81"/>
      <c r="AS74" s="83"/>
      <c r="AT74" s="84"/>
      <c r="AU74" s="84"/>
      <c r="AV74" s="85"/>
      <c r="AW74" s="86"/>
    </row>
    <row r="75" spans="1:49" s="87" customFormat="1">
      <c r="A75" s="74"/>
      <c r="B75" s="75"/>
      <c r="C75" s="76"/>
      <c r="D75" s="77"/>
      <c r="E75" s="78"/>
      <c r="F75" s="79"/>
      <c r="G75" s="80"/>
      <c r="H75" s="81"/>
      <c r="I75" s="79"/>
      <c r="J75" s="82"/>
      <c r="K75" s="81"/>
      <c r="L75" s="79"/>
      <c r="M75" s="82"/>
      <c r="N75" s="81"/>
      <c r="O75" s="79"/>
      <c r="P75" s="82"/>
      <c r="Q75" s="81"/>
      <c r="R75" s="79"/>
      <c r="S75" s="82"/>
      <c r="T75" s="81"/>
      <c r="U75" s="79"/>
      <c r="V75" s="82"/>
      <c r="W75" s="81"/>
      <c r="X75" s="79"/>
      <c r="Y75" s="82"/>
      <c r="Z75" s="81"/>
      <c r="AA75" s="79"/>
      <c r="AB75" s="82"/>
      <c r="AC75" s="81"/>
      <c r="AD75" s="79"/>
      <c r="AE75" s="82"/>
      <c r="AF75" s="81"/>
      <c r="AG75" s="79"/>
      <c r="AH75" s="82"/>
      <c r="AI75" s="81"/>
      <c r="AJ75" s="79"/>
      <c r="AK75" s="82"/>
      <c r="AL75" s="81"/>
      <c r="AM75" s="79"/>
      <c r="AN75" s="82"/>
      <c r="AO75" s="81"/>
      <c r="AP75" s="79"/>
      <c r="AQ75" s="82"/>
      <c r="AR75" s="81"/>
      <c r="AS75" s="83"/>
      <c r="AT75" s="84"/>
      <c r="AU75" s="84"/>
      <c r="AV75" s="85"/>
      <c r="AW75" s="86"/>
    </row>
    <row r="76" spans="1:49" s="87" customFormat="1">
      <c r="A76" s="74"/>
      <c r="B76" s="75"/>
      <c r="C76" s="76"/>
      <c r="D76" s="77"/>
      <c r="E76" s="78"/>
      <c r="F76" s="79"/>
      <c r="G76" s="80"/>
      <c r="H76" s="81"/>
      <c r="I76" s="79"/>
      <c r="J76" s="82"/>
      <c r="K76" s="81"/>
      <c r="L76" s="79"/>
      <c r="M76" s="82"/>
      <c r="N76" s="81"/>
      <c r="O76" s="79"/>
      <c r="P76" s="82"/>
      <c r="Q76" s="81"/>
      <c r="R76" s="79"/>
      <c r="S76" s="82"/>
      <c r="T76" s="81"/>
      <c r="U76" s="79"/>
      <c r="V76" s="82"/>
      <c r="W76" s="81"/>
      <c r="X76" s="79"/>
      <c r="Y76" s="82"/>
      <c r="Z76" s="81"/>
      <c r="AA76" s="79"/>
      <c r="AB76" s="82"/>
      <c r="AC76" s="81"/>
      <c r="AD76" s="79"/>
      <c r="AE76" s="82"/>
      <c r="AF76" s="81"/>
      <c r="AG76" s="79"/>
      <c r="AH76" s="82"/>
      <c r="AI76" s="81"/>
      <c r="AJ76" s="79"/>
      <c r="AK76" s="82"/>
      <c r="AL76" s="81"/>
      <c r="AM76" s="79"/>
      <c r="AN76" s="82"/>
      <c r="AO76" s="81"/>
      <c r="AP76" s="79"/>
      <c r="AQ76" s="82"/>
      <c r="AR76" s="81"/>
      <c r="AS76" s="83"/>
      <c r="AT76" s="84"/>
      <c r="AU76" s="84"/>
      <c r="AV76" s="85"/>
      <c r="AW76" s="86"/>
    </row>
    <row r="77" spans="1:49" s="87" customFormat="1">
      <c r="A77" s="74"/>
      <c r="B77" s="75"/>
      <c r="C77" s="76"/>
      <c r="D77" s="77"/>
      <c r="E77" s="78"/>
      <c r="F77" s="79"/>
      <c r="G77" s="80"/>
      <c r="H77" s="81"/>
      <c r="I77" s="79"/>
      <c r="J77" s="82"/>
      <c r="K77" s="81"/>
      <c r="L77" s="79"/>
      <c r="M77" s="82"/>
      <c r="N77" s="81"/>
      <c r="O77" s="79"/>
      <c r="P77" s="82"/>
      <c r="Q77" s="81"/>
      <c r="R77" s="79"/>
      <c r="S77" s="82"/>
      <c r="T77" s="81"/>
      <c r="U77" s="79"/>
      <c r="V77" s="82"/>
      <c r="W77" s="81"/>
      <c r="X77" s="79"/>
      <c r="Y77" s="82"/>
      <c r="Z77" s="81"/>
      <c r="AA77" s="79"/>
      <c r="AB77" s="82"/>
      <c r="AC77" s="81"/>
      <c r="AD77" s="79"/>
      <c r="AE77" s="82"/>
      <c r="AF77" s="81"/>
      <c r="AG77" s="79"/>
      <c r="AH77" s="82"/>
      <c r="AI77" s="81"/>
      <c r="AJ77" s="79"/>
      <c r="AK77" s="82"/>
      <c r="AL77" s="81"/>
      <c r="AM77" s="79"/>
      <c r="AN77" s="82"/>
      <c r="AO77" s="81"/>
      <c r="AP77" s="79"/>
      <c r="AQ77" s="82"/>
      <c r="AR77" s="81"/>
      <c r="AS77" s="83"/>
      <c r="AT77" s="84"/>
      <c r="AU77" s="84"/>
      <c r="AV77" s="85"/>
      <c r="AW77" s="86"/>
    </row>
    <row r="78" spans="1:49" s="87" customFormat="1">
      <c r="A78" s="74"/>
      <c r="B78" s="75"/>
      <c r="C78" s="76"/>
      <c r="D78" s="77"/>
      <c r="E78" s="78"/>
      <c r="F78" s="79"/>
      <c r="G78" s="80"/>
      <c r="H78" s="81"/>
      <c r="I78" s="79"/>
      <c r="J78" s="82"/>
      <c r="K78" s="81"/>
      <c r="L78" s="79"/>
      <c r="M78" s="82"/>
      <c r="N78" s="81"/>
      <c r="O78" s="79"/>
      <c r="P78" s="82"/>
      <c r="Q78" s="81"/>
      <c r="R78" s="79"/>
      <c r="S78" s="82"/>
      <c r="T78" s="81"/>
      <c r="U78" s="79"/>
      <c r="V78" s="82"/>
      <c r="W78" s="81"/>
      <c r="X78" s="79"/>
      <c r="Y78" s="82"/>
      <c r="Z78" s="81"/>
      <c r="AA78" s="79"/>
      <c r="AB78" s="82"/>
      <c r="AC78" s="81"/>
      <c r="AD78" s="79"/>
      <c r="AE78" s="82"/>
      <c r="AF78" s="81"/>
      <c r="AG78" s="79"/>
      <c r="AH78" s="82"/>
      <c r="AI78" s="81"/>
      <c r="AJ78" s="79"/>
      <c r="AK78" s="82"/>
      <c r="AL78" s="81"/>
      <c r="AM78" s="79"/>
      <c r="AN78" s="82"/>
      <c r="AO78" s="81"/>
      <c r="AP78" s="79"/>
      <c r="AQ78" s="82"/>
      <c r="AR78" s="81"/>
      <c r="AS78" s="83"/>
      <c r="AT78" s="84"/>
      <c r="AU78" s="84"/>
      <c r="AV78" s="85"/>
      <c r="AW78" s="86"/>
    </row>
    <row r="79" spans="1:49" s="87" customFormat="1">
      <c r="A79" s="74"/>
      <c r="B79" s="75"/>
      <c r="C79" s="76"/>
      <c r="D79" s="77"/>
      <c r="E79" s="78"/>
      <c r="F79" s="79"/>
      <c r="G79" s="80"/>
      <c r="H79" s="81"/>
      <c r="I79" s="79"/>
      <c r="J79" s="82"/>
      <c r="K79" s="81"/>
      <c r="L79" s="79"/>
      <c r="M79" s="82"/>
      <c r="N79" s="81"/>
      <c r="O79" s="79"/>
      <c r="P79" s="82"/>
      <c r="Q79" s="81"/>
      <c r="R79" s="79"/>
      <c r="S79" s="82"/>
      <c r="T79" s="81"/>
      <c r="U79" s="79"/>
      <c r="V79" s="82"/>
      <c r="W79" s="81"/>
      <c r="X79" s="79"/>
      <c r="Y79" s="82"/>
      <c r="Z79" s="81"/>
      <c r="AA79" s="79"/>
      <c r="AB79" s="82"/>
      <c r="AC79" s="81"/>
      <c r="AD79" s="79"/>
      <c r="AE79" s="82"/>
      <c r="AF79" s="81"/>
      <c r="AG79" s="79"/>
      <c r="AH79" s="82"/>
      <c r="AI79" s="81"/>
      <c r="AJ79" s="79"/>
      <c r="AK79" s="82"/>
      <c r="AL79" s="81"/>
      <c r="AM79" s="79"/>
      <c r="AN79" s="82"/>
      <c r="AO79" s="81"/>
      <c r="AP79" s="79"/>
      <c r="AQ79" s="82"/>
      <c r="AR79" s="81"/>
      <c r="AS79" s="83"/>
      <c r="AT79" s="84"/>
      <c r="AU79" s="84"/>
      <c r="AV79" s="85"/>
      <c r="AW79" s="86"/>
    </row>
    <row r="80" spans="1:49" s="87" customFormat="1">
      <c r="A80" s="74"/>
      <c r="B80" s="75"/>
      <c r="C80" s="76"/>
      <c r="D80" s="77"/>
      <c r="E80" s="78"/>
      <c r="F80" s="79"/>
      <c r="G80" s="80"/>
      <c r="H80" s="81"/>
      <c r="I80" s="79"/>
      <c r="J80" s="82"/>
      <c r="K80" s="81"/>
      <c r="L80" s="79"/>
      <c r="M80" s="82"/>
      <c r="N80" s="81"/>
      <c r="O80" s="79"/>
      <c r="P80" s="82"/>
      <c r="Q80" s="81"/>
      <c r="R80" s="79"/>
      <c r="S80" s="82"/>
      <c r="T80" s="81"/>
      <c r="U80" s="79"/>
      <c r="V80" s="82"/>
      <c r="W80" s="81"/>
      <c r="X80" s="79"/>
      <c r="Y80" s="82"/>
      <c r="Z80" s="81"/>
      <c r="AA80" s="79"/>
      <c r="AB80" s="82"/>
      <c r="AC80" s="81"/>
      <c r="AD80" s="79"/>
      <c r="AE80" s="82"/>
      <c r="AF80" s="81"/>
      <c r="AG80" s="79"/>
      <c r="AH80" s="82"/>
      <c r="AI80" s="81"/>
      <c r="AJ80" s="79"/>
      <c r="AK80" s="82"/>
      <c r="AL80" s="81"/>
      <c r="AM80" s="79"/>
      <c r="AN80" s="82"/>
      <c r="AO80" s="81"/>
      <c r="AP80" s="79"/>
      <c r="AQ80" s="82"/>
      <c r="AR80" s="81"/>
      <c r="AS80" s="83"/>
      <c r="AT80" s="84"/>
      <c r="AU80" s="84"/>
      <c r="AV80" s="85"/>
      <c r="AW80" s="86"/>
    </row>
    <row r="81" spans="1:53" s="87" customFormat="1">
      <c r="A81" s="74"/>
      <c r="B81" s="75"/>
      <c r="C81" s="76"/>
      <c r="D81" s="77"/>
      <c r="E81" s="78"/>
      <c r="F81" s="79"/>
      <c r="G81" s="80"/>
      <c r="H81" s="81"/>
      <c r="I81" s="79"/>
      <c r="J81" s="82"/>
      <c r="K81" s="81"/>
      <c r="L81" s="79"/>
      <c r="M81" s="82"/>
      <c r="N81" s="81"/>
      <c r="O81" s="79"/>
      <c r="P81" s="82"/>
      <c r="Q81" s="81"/>
      <c r="R81" s="79"/>
      <c r="S81" s="82"/>
      <c r="T81" s="81"/>
      <c r="U81" s="79"/>
      <c r="V81" s="82"/>
      <c r="W81" s="81"/>
      <c r="X81" s="79"/>
      <c r="Y81" s="82"/>
      <c r="Z81" s="81"/>
      <c r="AA81" s="79"/>
      <c r="AB81" s="82"/>
      <c r="AC81" s="81"/>
      <c r="AD81" s="79"/>
      <c r="AE81" s="82"/>
      <c r="AF81" s="81"/>
      <c r="AG81" s="79"/>
      <c r="AH81" s="82"/>
      <c r="AI81" s="81"/>
      <c r="AJ81" s="79"/>
      <c r="AK81" s="82"/>
      <c r="AL81" s="81"/>
      <c r="AM81" s="79"/>
      <c r="AN81" s="82"/>
      <c r="AO81" s="81"/>
      <c r="AP81" s="79"/>
      <c r="AQ81" s="82"/>
      <c r="AR81" s="81"/>
      <c r="AS81" s="83"/>
      <c r="AT81" s="84"/>
      <c r="AU81" s="84"/>
      <c r="AV81" s="85"/>
      <c r="AW81" s="86"/>
    </row>
    <row r="82" spans="1:53" s="87" customFormat="1">
      <c r="A82" s="74"/>
      <c r="B82" s="75"/>
      <c r="C82" s="76"/>
      <c r="D82" s="77"/>
      <c r="E82" s="78"/>
      <c r="F82" s="79"/>
      <c r="G82" s="80"/>
      <c r="H82" s="81"/>
      <c r="I82" s="79"/>
      <c r="J82" s="82"/>
      <c r="K82" s="81"/>
      <c r="L82" s="79"/>
      <c r="M82" s="82"/>
      <c r="N82" s="81"/>
      <c r="O82" s="79"/>
      <c r="P82" s="82"/>
      <c r="Q82" s="81"/>
      <c r="R82" s="79"/>
      <c r="S82" s="82"/>
      <c r="T82" s="81"/>
      <c r="U82" s="79"/>
      <c r="V82" s="82"/>
      <c r="W82" s="81"/>
      <c r="X82" s="79"/>
      <c r="Y82" s="82"/>
      <c r="Z82" s="81"/>
      <c r="AA82" s="79"/>
      <c r="AB82" s="82"/>
      <c r="AC82" s="81"/>
      <c r="AD82" s="79"/>
      <c r="AE82" s="82"/>
      <c r="AF82" s="81"/>
      <c r="AG82" s="79"/>
      <c r="AH82" s="82"/>
      <c r="AI82" s="81"/>
      <c r="AJ82" s="79"/>
      <c r="AK82" s="82"/>
      <c r="AL82" s="81"/>
      <c r="AM82" s="79"/>
      <c r="AN82" s="82"/>
      <c r="AO82" s="81"/>
      <c r="AP82" s="79"/>
      <c r="AQ82" s="82"/>
      <c r="AR82" s="81"/>
      <c r="AS82" s="83"/>
      <c r="AT82" s="84"/>
      <c r="AU82" s="84"/>
      <c r="AV82" s="85"/>
      <c r="AW82" s="86"/>
    </row>
    <row r="83" spans="1:53" s="87" customFormat="1">
      <c r="A83" s="74"/>
      <c r="B83" s="75"/>
      <c r="C83" s="76"/>
      <c r="D83" s="77"/>
      <c r="E83" s="78"/>
      <c r="F83" s="79"/>
      <c r="G83" s="80"/>
      <c r="H83" s="81"/>
      <c r="I83" s="79"/>
      <c r="J83" s="82"/>
      <c r="K83" s="81"/>
      <c r="L83" s="79"/>
      <c r="M83" s="82"/>
      <c r="N83" s="81"/>
      <c r="O83" s="79"/>
      <c r="P83" s="82"/>
      <c r="Q83" s="81"/>
      <c r="R83" s="79"/>
      <c r="S83" s="82"/>
      <c r="T83" s="81"/>
      <c r="U83" s="79"/>
      <c r="V83" s="82"/>
      <c r="W83" s="81"/>
      <c r="X83" s="79"/>
      <c r="Y83" s="82"/>
      <c r="Z83" s="81"/>
      <c r="AA83" s="79"/>
      <c r="AB83" s="82"/>
      <c r="AC83" s="81"/>
      <c r="AD83" s="79"/>
      <c r="AE83" s="82"/>
      <c r="AF83" s="81"/>
      <c r="AG83" s="79"/>
      <c r="AH83" s="82"/>
      <c r="AI83" s="81"/>
      <c r="AJ83" s="79"/>
      <c r="AK83" s="82"/>
      <c r="AL83" s="81"/>
      <c r="AM83" s="79"/>
      <c r="AN83" s="82"/>
      <c r="AO83" s="81"/>
      <c r="AP83" s="79"/>
      <c r="AQ83" s="82"/>
      <c r="AR83" s="81"/>
      <c r="AS83" s="83"/>
      <c r="AT83" s="84"/>
      <c r="AU83" s="84"/>
      <c r="AV83" s="85"/>
      <c r="AW83" s="86"/>
    </row>
    <row r="84" spans="1:53" s="87" customFormat="1">
      <c r="A84" s="74"/>
      <c r="B84" s="75"/>
      <c r="C84" s="76"/>
      <c r="D84" s="77"/>
      <c r="E84" s="78"/>
      <c r="F84" s="79"/>
      <c r="G84" s="80"/>
      <c r="H84" s="81"/>
      <c r="I84" s="79"/>
      <c r="J84" s="82"/>
      <c r="K84" s="81"/>
      <c r="L84" s="79"/>
      <c r="M84" s="82"/>
      <c r="N84" s="81"/>
      <c r="O84" s="79"/>
      <c r="P84" s="82"/>
      <c r="Q84" s="81"/>
      <c r="R84" s="79"/>
      <c r="S84" s="82"/>
      <c r="T84" s="81"/>
      <c r="U84" s="79"/>
      <c r="V84" s="82"/>
      <c r="W84" s="81"/>
      <c r="X84" s="79"/>
      <c r="Y84" s="82"/>
      <c r="Z84" s="81"/>
      <c r="AA84" s="79"/>
      <c r="AB84" s="82"/>
      <c r="AC84" s="81"/>
      <c r="AD84" s="79"/>
      <c r="AE84" s="82"/>
      <c r="AF84" s="81"/>
      <c r="AG84" s="79"/>
      <c r="AH84" s="82"/>
      <c r="AI84" s="81"/>
      <c r="AJ84" s="79"/>
      <c r="AK84" s="82"/>
      <c r="AL84" s="81"/>
      <c r="AM84" s="79"/>
      <c r="AN84" s="82"/>
      <c r="AO84" s="81"/>
      <c r="AP84" s="79"/>
      <c r="AQ84" s="82"/>
      <c r="AR84" s="81"/>
      <c r="AS84" s="83"/>
      <c r="AT84" s="84"/>
      <c r="AU84" s="84"/>
      <c r="AV84" s="85"/>
      <c r="AW84" s="86"/>
    </row>
    <row r="85" spans="1:53" s="88" customFormat="1">
      <c r="B85" s="89"/>
      <c r="C85" s="125" t="s">
        <v>85</v>
      </c>
      <c r="D85" s="125"/>
      <c r="E85" s="125" t="s">
        <v>86</v>
      </c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89"/>
      <c r="AP85" s="136" t="s">
        <v>87</v>
      </c>
      <c r="AQ85" s="136"/>
      <c r="AR85" s="136"/>
      <c r="AS85" s="136"/>
      <c r="AT85" s="90"/>
      <c r="AU85" s="90"/>
      <c r="AV85" s="91"/>
      <c r="AW85" s="92"/>
      <c r="AX85" s="93"/>
      <c r="AY85" s="93"/>
      <c r="AZ85" s="93"/>
      <c r="BA85" s="93"/>
    </row>
    <row r="86" spans="1:53" s="88" customFormat="1">
      <c r="B86" s="89"/>
      <c r="C86" s="125" t="s">
        <v>88</v>
      </c>
      <c r="D86" s="125"/>
      <c r="E86" s="125" t="s">
        <v>89</v>
      </c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89"/>
      <c r="AP86" s="89"/>
      <c r="AQ86" s="94"/>
      <c r="AR86" s="95" t="s">
        <v>90</v>
      </c>
      <c r="AS86" s="89"/>
      <c r="AT86" s="90"/>
      <c r="AU86" s="90"/>
      <c r="AV86" s="91"/>
      <c r="AW86" s="92"/>
      <c r="AX86" s="93"/>
      <c r="AY86" s="93"/>
      <c r="AZ86" s="93"/>
      <c r="BA86" s="93"/>
    </row>
    <row r="87" spans="1:53" s="88" customFormat="1">
      <c r="B87" s="89"/>
      <c r="C87" s="93"/>
      <c r="D87" s="93"/>
      <c r="E87" s="93"/>
      <c r="F87" s="90"/>
      <c r="G87" s="96"/>
      <c r="H87" s="91"/>
      <c r="I87" s="90"/>
      <c r="J87" s="97"/>
      <c r="K87" s="93"/>
      <c r="L87" s="90"/>
      <c r="M87" s="96"/>
      <c r="N87" s="93"/>
      <c r="O87" s="90"/>
      <c r="P87" s="97"/>
      <c r="Q87" s="93"/>
      <c r="R87" s="90"/>
      <c r="S87" s="97"/>
      <c r="T87" s="93"/>
      <c r="U87" s="90"/>
      <c r="V87" s="97"/>
      <c r="W87" s="93"/>
      <c r="Y87" s="98"/>
      <c r="Z87" s="93"/>
      <c r="AA87" s="90"/>
      <c r="AB87" s="97"/>
      <c r="AC87" s="93"/>
      <c r="AE87" s="98"/>
      <c r="AF87" s="89"/>
      <c r="AI87" s="89"/>
      <c r="AJ87" s="90"/>
      <c r="AK87" s="99"/>
      <c r="AL87" s="89"/>
      <c r="AM87" s="89"/>
      <c r="AN87" s="94"/>
      <c r="AO87" s="89"/>
      <c r="AP87" s="89"/>
      <c r="AQ87" s="94"/>
      <c r="AR87" s="100"/>
      <c r="AS87" s="89"/>
      <c r="AT87" s="90"/>
      <c r="AU87" s="90"/>
      <c r="AV87" s="91"/>
      <c r="AW87" s="92"/>
      <c r="AX87" s="93"/>
      <c r="AY87" s="93"/>
      <c r="AZ87" s="93"/>
      <c r="BA87" s="93"/>
    </row>
    <row r="88" spans="1:53" s="88" customFormat="1">
      <c r="B88" s="89"/>
      <c r="C88" s="93"/>
      <c r="D88" s="93"/>
      <c r="E88" s="93"/>
      <c r="F88" s="93"/>
      <c r="G88" s="96"/>
      <c r="H88" s="91"/>
      <c r="I88" s="90"/>
      <c r="J88" s="97"/>
      <c r="K88" s="93"/>
      <c r="L88" s="90"/>
      <c r="M88" s="96"/>
      <c r="N88" s="93"/>
      <c r="O88" s="90"/>
      <c r="P88" s="97"/>
      <c r="Q88" s="93"/>
      <c r="R88" s="90"/>
      <c r="S88" s="97"/>
      <c r="T88" s="93"/>
      <c r="U88" s="90"/>
      <c r="V88" s="97"/>
      <c r="W88" s="93"/>
      <c r="Y88" s="98"/>
      <c r="Z88" s="93"/>
      <c r="AA88" s="90"/>
      <c r="AB88" s="97"/>
      <c r="AC88" s="93"/>
      <c r="AE88" s="98"/>
      <c r="AF88" s="89"/>
      <c r="AI88" s="89"/>
      <c r="AJ88" s="90"/>
      <c r="AK88" s="99"/>
      <c r="AL88" s="89"/>
      <c r="AM88" s="89"/>
      <c r="AN88" s="94"/>
      <c r="AO88" s="89"/>
      <c r="AP88" s="89"/>
      <c r="AQ88" s="89"/>
      <c r="AR88" s="100"/>
      <c r="AS88" s="89"/>
      <c r="AT88" s="90"/>
      <c r="AU88" s="90"/>
      <c r="AV88" s="91"/>
      <c r="AW88" s="92"/>
      <c r="AX88" s="93"/>
      <c r="AY88" s="93"/>
      <c r="AZ88" s="93"/>
      <c r="BA88" s="93"/>
    </row>
    <row r="89" spans="1:53" s="88" customFormat="1">
      <c r="B89" s="89"/>
      <c r="C89" s="93"/>
      <c r="D89" s="93"/>
      <c r="E89" s="93"/>
      <c r="F89" s="93"/>
      <c r="G89" s="96"/>
      <c r="H89" s="91"/>
      <c r="I89" s="90"/>
      <c r="J89" s="97"/>
      <c r="K89" s="93"/>
      <c r="L89" s="90"/>
      <c r="M89" s="96"/>
      <c r="N89" s="93"/>
      <c r="O89" s="90"/>
      <c r="P89" s="97"/>
      <c r="Q89" s="93"/>
      <c r="R89" s="90"/>
      <c r="S89" s="97"/>
      <c r="T89" s="93"/>
      <c r="U89" s="90"/>
      <c r="V89" s="97"/>
      <c r="W89" s="93"/>
      <c r="Y89" s="98"/>
      <c r="Z89" s="93"/>
      <c r="AA89" s="90"/>
      <c r="AB89" s="97"/>
      <c r="AC89" s="93"/>
      <c r="AE89" s="98"/>
      <c r="AF89" s="89"/>
      <c r="AI89" s="89"/>
      <c r="AJ89" s="90"/>
      <c r="AK89" s="99"/>
      <c r="AL89" s="89"/>
      <c r="AM89" s="89"/>
      <c r="AN89" s="94"/>
      <c r="AO89" s="89"/>
      <c r="AP89" s="89"/>
      <c r="AQ89" s="89"/>
      <c r="AR89" s="100"/>
      <c r="AS89" s="89"/>
      <c r="AT89" s="90"/>
      <c r="AU89" s="90"/>
      <c r="AV89" s="91"/>
      <c r="AW89" s="92"/>
      <c r="AX89" s="93"/>
      <c r="AY89" s="93"/>
      <c r="AZ89" s="93"/>
      <c r="BA89" s="93"/>
    </row>
    <row r="90" spans="1:53" s="88" customFormat="1">
      <c r="B90" s="89"/>
      <c r="C90" s="93"/>
      <c r="D90" s="93"/>
      <c r="E90" s="93"/>
      <c r="F90" s="93"/>
      <c r="G90" s="96"/>
      <c r="H90" s="91"/>
      <c r="I90" s="90"/>
      <c r="J90" s="97"/>
      <c r="K90" s="93"/>
      <c r="L90" s="90"/>
      <c r="M90" s="96"/>
      <c r="N90" s="93"/>
      <c r="O90" s="90"/>
      <c r="P90" s="97"/>
      <c r="Q90" s="93"/>
      <c r="R90" s="90"/>
      <c r="S90" s="97"/>
      <c r="T90" s="93"/>
      <c r="U90" s="90"/>
      <c r="V90" s="97"/>
      <c r="W90" s="93"/>
      <c r="Y90" s="98"/>
      <c r="Z90" s="93"/>
      <c r="AA90" s="90"/>
      <c r="AB90" s="97"/>
      <c r="AC90" s="93"/>
      <c r="AE90" s="98"/>
      <c r="AF90" s="89"/>
      <c r="AI90" s="89"/>
      <c r="AJ90" s="90"/>
      <c r="AK90" s="99"/>
      <c r="AL90" s="89"/>
      <c r="AM90" s="89"/>
      <c r="AN90" s="94"/>
      <c r="AO90" s="89"/>
      <c r="AP90" s="89"/>
      <c r="AQ90" s="89"/>
      <c r="AR90" s="100"/>
      <c r="AS90" s="89"/>
      <c r="AT90" s="90"/>
      <c r="AU90" s="90"/>
      <c r="AV90" s="91"/>
      <c r="AW90" s="92"/>
      <c r="AX90" s="93"/>
      <c r="AY90" s="93"/>
      <c r="AZ90" s="93"/>
      <c r="BA90" s="93"/>
    </row>
    <row r="91" spans="1:53" s="88" customFormat="1">
      <c r="B91" s="89"/>
      <c r="C91" s="93"/>
      <c r="D91" s="93"/>
      <c r="E91" s="93"/>
      <c r="F91" s="93"/>
      <c r="G91" s="96"/>
      <c r="H91" s="91"/>
      <c r="I91" s="90"/>
      <c r="J91" s="97"/>
      <c r="K91" s="93"/>
      <c r="L91" s="90"/>
      <c r="M91" s="96"/>
      <c r="N91" s="93"/>
      <c r="O91" s="90"/>
      <c r="P91" s="97"/>
      <c r="Q91" s="93"/>
      <c r="R91" s="90"/>
      <c r="S91" s="97"/>
      <c r="T91" s="93"/>
      <c r="U91" s="90"/>
      <c r="V91" s="97"/>
      <c r="W91" s="93"/>
      <c r="Y91" s="98"/>
      <c r="Z91" s="93"/>
      <c r="AA91" s="90"/>
      <c r="AB91" s="97"/>
      <c r="AC91" s="93"/>
      <c r="AE91" s="98"/>
      <c r="AF91" s="89"/>
      <c r="AI91" s="89"/>
      <c r="AJ91" s="90"/>
      <c r="AK91" s="99"/>
      <c r="AL91" s="89"/>
      <c r="AM91" s="89"/>
      <c r="AN91" s="94"/>
      <c r="AO91" s="89"/>
      <c r="AP91" s="89"/>
      <c r="AQ91" s="89"/>
      <c r="AR91" s="100"/>
      <c r="AS91" s="89"/>
      <c r="AT91" s="90"/>
      <c r="AU91" s="90"/>
      <c r="AV91" s="91"/>
      <c r="AW91" s="92"/>
      <c r="AX91" s="93"/>
      <c r="AY91" s="93"/>
      <c r="AZ91" s="93"/>
      <c r="BA91" s="93"/>
    </row>
    <row r="92" spans="1:53" s="88" customFormat="1">
      <c r="B92" s="89"/>
      <c r="C92" s="93"/>
      <c r="D92" s="93"/>
      <c r="E92" s="93"/>
      <c r="F92" s="93"/>
      <c r="G92" s="96"/>
      <c r="H92" s="91"/>
      <c r="I92" s="90"/>
      <c r="J92" s="97"/>
      <c r="K92" s="93"/>
      <c r="L92" s="90"/>
      <c r="M92" s="96"/>
      <c r="N92" s="93"/>
      <c r="O92" s="90"/>
      <c r="P92" s="97"/>
      <c r="Q92" s="93"/>
      <c r="R92" s="90"/>
      <c r="S92" s="97"/>
      <c r="T92" s="93"/>
      <c r="U92" s="90"/>
      <c r="V92" s="97"/>
      <c r="W92" s="93"/>
      <c r="Y92" s="98"/>
      <c r="Z92" s="93"/>
      <c r="AA92" s="90"/>
      <c r="AB92" s="97"/>
      <c r="AC92" s="93"/>
      <c r="AE92" s="98"/>
      <c r="AF92" s="89"/>
      <c r="AI92" s="89"/>
      <c r="AJ92" s="90"/>
      <c r="AK92" s="99"/>
      <c r="AL92" s="89"/>
      <c r="AM92" s="89"/>
      <c r="AN92" s="94"/>
      <c r="AO92" s="89"/>
      <c r="AP92" s="89"/>
      <c r="AQ92" s="89"/>
      <c r="AR92" s="100"/>
      <c r="AS92" s="89"/>
      <c r="AT92" s="90"/>
      <c r="AU92" s="90"/>
      <c r="AV92" s="91"/>
      <c r="AW92" s="92"/>
      <c r="AX92" s="93"/>
      <c r="AY92" s="93"/>
      <c r="AZ92" s="93"/>
      <c r="BA92" s="93"/>
    </row>
  </sheetData>
  <mergeCells count="27">
    <mergeCell ref="F6:H7"/>
    <mergeCell ref="A6:A8"/>
    <mergeCell ref="B6:B8"/>
    <mergeCell ref="C6:C8"/>
    <mergeCell ref="D6:D8"/>
    <mergeCell ref="E6:E8"/>
    <mergeCell ref="L6:N7"/>
    <mergeCell ref="O6:Q7"/>
    <mergeCell ref="R6:T7"/>
    <mergeCell ref="U6:W7"/>
    <mergeCell ref="X6:Z7"/>
    <mergeCell ref="C86:D86"/>
    <mergeCell ref="E86:AN86"/>
    <mergeCell ref="AX6:AY8"/>
    <mergeCell ref="AS6:AS8"/>
    <mergeCell ref="AT6:AV7"/>
    <mergeCell ref="AW6:AW8"/>
    <mergeCell ref="C85:D85"/>
    <mergeCell ref="E85:AN85"/>
    <mergeCell ref="AP85:AS85"/>
    <mergeCell ref="AA6:AC7"/>
    <mergeCell ref="AD6:AF7"/>
    <mergeCell ref="AG6:AI7"/>
    <mergeCell ref="AJ6:AL7"/>
    <mergeCell ref="AM6:AO7"/>
    <mergeCell ref="AP6:AR7"/>
    <mergeCell ref="I6:K7"/>
  </mergeCells>
  <conditionalFormatting sqref="D15">
    <cfRule type="duplicateValues" dxfId="7" priority="8" stopIfTrue="1"/>
  </conditionalFormatting>
  <conditionalFormatting sqref="D16">
    <cfRule type="duplicateValues" dxfId="6" priority="7" stopIfTrue="1"/>
  </conditionalFormatting>
  <conditionalFormatting sqref="D17">
    <cfRule type="duplicateValues" dxfId="5" priority="6" stopIfTrue="1"/>
  </conditionalFormatting>
  <conditionalFormatting sqref="D20">
    <cfRule type="duplicateValues" dxfId="4" priority="5" stopIfTrue="1"/>
  </conditionalFormatting>
  <conditionalFormatting sqref="D21">
    <cfRule type="duplicateValues" dxfId="3" priority="4" stopIfTrue="1"/>
  </conditionalFormatting>
  <conditionalFormatting sqref="D37">
    <cfRule type="duplicateValues" dxfId="2" priority="3" stopIfTrue="1"/>
  </conditionalFormatting>
  <conditionalFormatting sqref="D42">
    <cfRule type="duplicateValues" dxfId="1" priority="2" stopIfTrue="1"/>
  </conditionalFormatting>
  <conditionalFormatting sqref="D39:D40">
    <cfRule type="duplicateValues" dxfId="0" priority="1" stopIfTrue="1"/>
  </conditionalFormatting>
  <pageMargins left="0.21" right="0.28000000000000003" top="0.48" bottom="0.48" header="0.14000000000000001" footer="0.5"/>
  <pageSetup paperSize="9" scale="6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highest sales FINAL</vt:lpstr>
      <vt:lpstr>'highest sales FINAL'!Print_Area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jake</cp:lastModifiedBy>
  <dcterms:created xsi:type="dcterms:W3CDTF">2025-01-31T07:25:18Z</dcterms:created>
  <dcterms:modified xsi:type="dcterms:W3CDTF">2025-01-31T08:25:15Z</dcterms:modified>
</cp:coreProperties>
</file>